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166925"/>
  <xr:revisionPtr revIDLastSave="181" documentId="13_ncr:1_{392C82A3-965F-48A8-BD24-AC5F284AA376}" xr6:coauthVersionLast="47" xr6:coauthVersionMax="47" xr10:uidLastSave="{DC62BF1E-A8A6-45ED-A2F5-5A46DAF265EB}"/>
  <bookViews>
    <workbookView xWindow="690" yWindow="1770" windowWidth="19200" windowHeight="11235" activeTab="3" xr2:uid="{1216328C-A0C0-43F1-AE3E-9E64525EB3D6}"/>
  </bookViews>
  <sheets>
    <sheet name="CoverSheet" sheetId="2" r:id="rId1"/>
    <sheet name="TOC" sheetId="3" r:id="rId2"/>
    <sheet name="Instructions" sheetId="4" r:id="rId3"/>
    <sheet name="S10a.Interruptions" sheetId="1" r:id="rId4"/>
  </sheets>
  <externalReferences>
    <externalReference r:id="rId5"/>
  </externalReferences>
  <definedNames>
    <definedName name="_company_name">CoverSheet!$C$8</definedName>
    <definedName name="_disclosure_date">CoverSheet!$C$10</definedName>
    <definedName name="_disclosure_year__year_ended">CoverSheet!$C$12</definedName>
    <definedName name="_template_version">CoverSheet!$A$16</definedName>
    <definedName name="_title">CoverSheet!$A$15</definedName>
    <definedName name="_xlnm.Print_Area" localSheetId="0">CoverSheet!$A$1:$D$17</definedName>
    <definedName name="_xlnm.Print_Area" localSheetId="2">Instructions!$A$1:$C$25</definedName>
    <definedName name="_xlnm.Print_Area" localSheetId="3">'S10a.Interruptions'!$A$1:$T$1099</definedName>
    <definedName name="_xlnm.Print_Area" localSheetId="1">TOC!$A$1:$D$28</definedName>
    <definedName name="_xlnm.Print_Titles" localSheetId="3">'S10a.Interruptions'!$1:$8</definedName>
    <definedName name="Z_21F2E024_704F_4E93_AC63_213755ECFFE0_.wvu.PrintArea" localSheetId="0" hidden="1">CoverSheet!$A$1:$D$17</definedName>
    <definedName name="Z_21F2E024_704F_4E93_AC63_213755ECFFE0_.wvu.PrintArea" localSheetId="2" hidden="1">Instructions!$A$1:$C$25</definedName>
    <definedName name="Z_21F2E024_704F_4E93_AC63_213755ECFFE0_.wvu.PrintArea" localSheetId="3" hidden="1">'S10a.Interruptions'!$A$1:$T$27</definedName>
    <definedName name="Z_21F2E024_704F_4E93_AC63_213755ECFFE0_.wvu.PrintArea" localSheetId="1" hidden="1">TOC!$A$1:$D$28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1" l="1" a="1"/>
  <c r="E15" i="1" s="1"/>
  <c r="E16" i="1" a="1"/>
  <c r="E16" i="1" s="1"/>
  <c r="E17" i="1" a="1"/>
  <c r="E17" i="1" s="1"/>
  <c r="E18" i="1" a="1"/>
  <c r="E18" i="1" s="1"/>
  <c r="E19" i="1" a="1"/>
  <c r="E19" i="1" s="1"/>
  <c r="E20" i="1" a="1"/>
  <c r="E20" i="1" s="1"/>
  <c r="E21" i="1" a="1"/>
  <c r="E21" i="1" s="1"/>
  <c r="E22" i="1" a="1"/>
  <c r="E22" i="1" s="1"/>
  <c r="E23" i="1" a="1"/>
  <c r="E23" i="1" s="1"/>
  <c r="E24" i="1" a="1"/>
  <c r="E24" i="1" s="1"/>
  <c r="E25" i="1" a="1"/>
  <c r="E25" i="1" s="1"/>
  <c r="E26" i="1" a="1"/>
  <c r="E26" i="1" s="1"/>
  <c r="E27" i="1" a="1"/>
  <c r="E27" i="1" s="1"/>
  <c r="E28" i="1" a="1"/>
  <c r="E28" i="1" s="1"/>
  <c r="E29" i="1" a="1"/>
  <c r="E29" i="1" s="1"/>
  <c r="E30" i="1" a="1"/>
  <c r="E30" i="1" s="1"/>
  <c r="E31" i="1" a="1"/>
  <c r="E31" i="1" s="1"/>
  <c r="E32" i="1" a="1"/>
  <c r="E32" i="1" s="1"/>
  <c r="E33" i="1" a="1"/>
  <c r="E33" i="1" s="1"/>
  <c r="E34" i="1" a="1"/>
  <c r="E34" i="1" s="1"/>
  <c r="E35" i="1" a="1"/>
  <c r="E35" i="1" s="1"/>
  <c r="E36" i="1" a="1"/>
  <c r="E36" i="1" s="1"/>
  <c r="E37" i="1" a="1"/>
  <c r="E37" i="1" s="1"/>
  <c r="E38" i="1" a="1"/>
  <c r="E38" i="1" s="1"/>
  <c r="E39" i="1" a="1"/>
  <c r="E39" i="1" s="1"/>
  <c r="E40" i="1" a="1"/>
  <c r="E40" i="1" s="1"/>
  <c r="E41" i="1" a="1"/>
  <c r="E41" i="1" s="1"/>
  <c r="E42" i="1" a="1"/>
  <c r="E42" i="1" s="1"/>
  <c r="E43" i="1" a="1"/>
  <c r="E43" i="1" s="1"/>
  <c r="E44" i="1" a="1"/>
  <c r="E44" i="1" s="1"/>
  <c r="E45" i="1" a="1"/>
  <c r="E45" i="1" s="1"/>
  <c r="E46" i="1" a="1"/>
  <c r="E46" i="1" s="1"/>
  <c r="E47" i="1" a="1"/>
  <c r="E47" i="1" s="1"/>
  <c r="E48" i="1" a="1"/>
  <c r="E48" i="1" s="1"/>
  <c r="E49" i="1" a="1"/>
  <c r="E49" i="1" s="1"/>
  <c r="E50" i="1" a="1"/>
  <c r="E50" i="1" s="1"/>
  <c r="E51" i="1" a="1"/>
  <c r="E51" i="1" s="1"/>
  <c r="E52" i="1" a="1"/>
  <c r="E52" i="1" s="1"/>
  <c r="E53" i="1" a="1"/>
  <c r="E53" i="1" s="1"/>
  <c r="E54" i="1" a="1"/>
  <c r="E54" i="1" s="1"/>
  <c r="E55" i="1" a="1"/>
  <c r="E55" i="1" s="1"/>
  <c r="E56" i="1" a="1"/>
  <c r="E56" i="1" s="1"/>
  <c r="E57" i="1" a="1"/>
  <c r="E57" i="1" s="1"/>
  <c r="E58" i="1" a="1"/>
  <c r="E58" i="1" s="1"/>
  <c r="E59" i="1" a="1"/>
  <c r="E59" i="1" s="1"/>
  <c r="E60" i="1" a="1"/>
  <c r="E60" i="1" s="1"/>
  <c r="E61" i="1" a="1"/>
  <c r="E61" i="1" s="1"/>
  <c r="E62" i="1" a="1"/>
  <c r="E62" i="1" s="1"/>
  <c r="E63" i="1" a="1"/>
  <c r="E63" i="1" s="1"/>
  <c r="E64" i="1" a="1"/>
  <c r="E64" i="1" s="1"/>
  <c r="E65" i="1" a="1"/>
  <c r="E65" i="1" s="1"/>
  <c r="E66" i="1" a="1"/>
  <c r="E66" i="1" s="1"/>
  <c r="E67" i="1" a="1"/>
  <c r="E67" i="1" s="1"/>
  <c r="E68" i="1" a="1"/>
  <c r="E68" i="1" s="1"/>
  <c r="E69" i="1" a="1"/>
  <c r="E69" i="1" s="1"/>
  <c r="E70" i="1" a="1"/>
  <c r="E70" i="1" s="1"/>
  <c r="E71" i="1" a="1"/>
  <c r="E71" i="1" s="1"/>
  <c r="E72" i="1" a="1"/>
  <c r="E72" i="1" s="1"/>
  <c r="E73" i="1" a="1"/>
  <c r="E73" i="1" s="1"/>
  <c r="E74" i="1" a="1"/>
  <c r="E74" i="1" s="1"/>
  <c r="E75" i="1" a="1"/>
  <c r="E75" i="1" s="1"/>
  <c r="E76" i="1" a="1"/>
  <c r="E76" i="1" s="1"/>
  <c r="E77" i="1" a="1"/>
  <c r="E77" i="1" s="1"/>
  <c r="E78" i="1" a="1"/>
  <c r="E78" i="1" s="1"/>
  <c r="E79" i="1" a="1"/>
  <c r="E79" i="1" s="1"/>
  <c r="E80" i="1" a="1"/>
  <c r="E80" i="1" s="1"/>
  <c r="E81" i="1" a="1"/>
  <c r="E81" i="1" s="1"/>
  <c r="E82" i="1" a="1"/>
  <c r="E82" i="1" s="1"/>
  <c r="E83" i="1" a="1"/>
  <c r="E83" i="1" s="1"/>
  <c r="E84" i="1" a="1"/>
  <c r="E84" i="1" s="1"/>
  <c r="E85" i="1" a="1"/>
  <c r="E85" i="1" s="1"/>
  <c r="E86" i="1" a="1"/>
  <c r="E86" i="1" s="1"/>
  <c r="E87" i="1" a="1"/>
  <c r="E87" i="1" s="1"/>
  <c r="E88" i="1" a="1"/>
  <c r="E88" i="1" s="1"/>
  <c r="E89" i="1" a="1"/>
  <c r="E89" i="1" s="1"/>
  <c r="E90" i="1" a="1"/>
  <c r="E90" i="1" s="1"/>
  <c r="E91" i="1" a="1"/>
  <c r="E91" i="1" s="1"/>
  <c r="E92" i="1" a="1"/>
  <c r="E92" i="1" s="1"/>
  <c r="E93" i="1" a="1"/>
  <c r="E93" i="1" s="1"/>
  <c r="E94" i="1" a="1"/>
  <c r="E94" i="1" s="1"/>
  <c r="E95" i="1" a="1"/>
  <c r="E95" i="1" s="1"/>
  <c r="E96" i="1" a="1"/>
  <c r="E96" i="1" s="1"/>
  <c r="E97" i="1" a="1"/>
  <c r="E97" i="1" s="1"/>
  <c r="E98" i="1" a="1"/>
  <c r="E98" i="1" s="1"/>
  <c r="E99" i="1" a="1"/>
  <c r="E99" i="1" s="1"/>
  <c r="E100" i="1" a="1"/>
  <c r="E100" i="1" s="1"/>
  <c r="E101" i="1" a="1"/>
  <c r="E101" i="1" s="1"/>
  <c r="E102" i="1" a="1"/>
  <c r="E102" i="1" s="1"/>
  <c r="E103" i="1" a="1"/>
  <c r="E103" i="1" s="1"/>
  <c r="E104" i="1" a="1"/>
  <c r="E104" i="1" s="1"/>
  <c r="E105" i="1" a="1"/>
  <c r="E105" i="1" s="1"/>
  <c r="E106" i="1" a="1"/>
  <c r="E106" i="1" s="1"/>
  <c r="E107" i="1" a="1"/>
  <c r="E107" i="1" s="1"/>
  <c r="E108" i="1" a="1"/>
  <c r="E108" i="1" s="1"/>
  <c r="E109" i="1" a="1"/>
  <c r="E109" i="1" s="1"/>
  <c r="E110" i="1" a="1"/>
  <c r="E110" i="1" s="1"/>
  <c r="E111" i="1" a="1"/>
  <c r="E111" i="1" s="1"/>
  <c r="E112" i="1" a="1"/>
  <c r="E112" i="1" s="1"/>
  <c r="E113" i="1" a="1"/>
  <c r="E113" i="1" s="1"/>
  <c r="E114" i="1" a="1"/>
  <c r="E114" i="1" s="1"/>
  <c r="E115" i="1" a="1"/>
  <c r="E115" i="1" s="1"/>
  <c r="E116" i="1" a="1"/>
  <c r="E116" i="1" s="1"/>
  <c r="E117" i="1" a="1"/>
  <c r="E117" i="1" s="1"/>
  <c r="E118" i="1" a="1"/>
  <c r="E118" i="1" s="1"/>
  <c r="E119" i="1" a="1"/>
  <c r="E119" i="1" s="1"/>
  <c r="E120" i="1" a="1"/>
  <c r="E120" i="1" s="1"/>
  <c r="E121" i="1" a="1"/>
  <c r="E121" i="1" s="1"/>
  <c r="E122" i="1" a="1"/>
  <c r="E122" i="1" s="1"/>
  <c r="E123" i="1" a="1"/>
  <c r="E123" i="1" s="1"/>
  <c r="E124" i="1" a="1"/>
  <c r="E124" i="1" s="1"/>
  <c r="E125" i="1" a="1"/>
  <c r="E125" i="1" s="1"/>
  <c r="E126" i="1" a="1"/>
  <c r="E126" i="1" s="1"/>
  <c r="E127" i="1" a="1"/>
  <c r="E127" i="1" s="1"/>
  <c r="E128" i="1" a="1"/>
  <c r="E128" i="1" s="1"/>
  <c r="E129" i="1" a="1"/>
  <c r="E129" i="1" s="1"/>
  <c r="E130" i="1" a="1"/>
  <c r="E130" i="1" s="1"/>
  <c r="E131" i="1" a="1"/>
  <c r="E131" i="1" s="1"/>
  <c r="E132" i="1" a="1"/>
  <c r="E132" i="1" s="1"/>
  <c r="E133" i="1" a="1"/>
  <c r="E133" i="1" s="1"/>
  <c r="E134" i="1" a="1"/>
  <c r="E134" i="1" s="1"/>
  <c r="E135" i="1" a="1"/>
  <c r="E135" i="1" s="1"/>
  <c r="E136" i="1" a="1"/>
  <c r="E136" i="1" s="1"/>
  <c r="E137" i="1" a="1"/>
  <c r="E137" i="1" s="1"/>
  <c r="E138" i="1" a="1"/>
  <c r="E138" i="1" s="1"/>
  <c r="E139" i="1" a="1"/>
  <c r="E139" i="1" s="1"/>
  <c r="E140" i="1" a="1"/>
  <c r="E140" i="1" s="1"/>
  <c r="E141" i="1" a="1"/>
  <c r="E141" i="1" s="1"/>
  <c r="E142" i="1" a="1"/>
  <c r="E142" i="1" s="1"/>
  <c r="E143" i="1" a="1"/>
  <c r="E143" i="1" s="1"/>
  <c r="E144" i="1" a="1"/>
  <c r="E144" i="1" s="1"/>
  <c r="E145" i="1" a="1"/>
  <c r="E145" i="1" s="1"/>
  <c r="E146" i="1" a="1"/>
  <c r="E146" i="1" s="1"/>
  <c r="E147" i="1" a="1"/>
  <c r="E147" i="1" s="1"/>
  <c r="E148" i="1" a="1"/>
  <c r="E148" i="1" s="1"/>
  <c r="E149" i="1" a="1"/>
  <c r="E149" i="1" s="1"/>
  <c r="E150" i="1" a="1"/>
  <c r="E150" i="1" s="1"/>
  <c r="E151" i="1" a="1"/>
  <c r="E151" i="1" s="1"/>
  <c r="E152" i="1" a="1"/>
  <c r="E152" i="1" s="1"/>
  <c r="E153" i="1" a="1"/>
  <c r="E153" i="1" s="1"/>
  <c r="E154" i="1" a="1"/>
  <c r="E154" i="1" s="1"/>
  <c r="E155" i="1" a="1"/>
  <c r="E155" i="1" s="1"/>
  <c r="E156" i="1" a="1"/>
  <c r="E156" i="1" s="1"/>
  <c r="E157" i="1" a="1"/>
  <c r="E157" i="1" s="1"/>
  <c r="E158" i="1" a="1"/>
  <c r="E158" i="1" s="1"/>
  <c r="E159" i="1" a="1"/>
  <c r="E159" i="1" s="1"/>
  <c r="E160" i="1" a="1"/>
  <c r="E160" i="1" s="1"/>
  <c r="E161" i="1" a="1"/>
  <c r="E161" i="1" s="1"/>
  <c r="E162" i="1" a="1"/>
  <c r="E162" i="1" s="1"/>
  <c r="E163" i="1" a="1"/>
  <c r="E163" i="1" s="1"/>
  <c r="E164" i="1" a="1"/>
  <c r="E164" i="1" s="1"/>
  <c r="E165" i="1" a="1"/>
  <c r="E165" i="1" s="1"/>
  <c r="E166" i="1" a="1"/>
  <c r="E166" i="1" s="1"/>
  <c r="E167" i="1" a="1"/>
  <c r="E167" i="1" s="1"/>
  <c r="E168" i="1" a="1"/>
  <c r="E168" i="1" s="1"/>
  <c r="E169" i="1" a="1"/>
  <c r="E169" i="1" s="1"/>
  <c r="E170" i="1" a="1"/>
  <c r="E170" i="1" s="1"/>
  <c r="E171" i="1" a="1"/>
  <c r="E171" i="1" s="1"/>
  <c r="E172" i="1" a="1"/>
  <c r="E172" i="1" s="1"/>
  <c r="E173" i="1" a="1"/>
  <c r="E173" i="1" s="1"/>
  <c r="E174" i="1" a="1"/>
  <c r="E174" i="1" s="1"/>
  <c r="E175" i="1" a="1"/>
  <c r="E175" i="1" s="1"/>
  <c r="E176" i="1" a="1"/>
  <c r="E176" i="1" s="1"/>
  <c r="E177" i="1" a="1"/>
  <c r="E177" i="1" s="1"/>
  <c r="E178" i="1" a="1"/>
  <c r="E178" i="1" s="1"/>
  <c r="E179" i="1" a="1"/>
  <c r="E179" i="1" s="1"/>
  <c r="E180" i="1" a="1"/>
  <c r="E180" i="1" s="1"/>
  <c r="E181" i="1" a="1"/>
  <c r="E181" i="1" s="1"/>
  <c r="E182" i="1" a="1"/>
  <c r="E182" i="1" s="1"/>
  <c r="E183" i="1" a="1"/>
  <c r="E183" i="1" s="1"/>
  <c r="E184" i="1" a="1"/>
  <c r="E184" i="1" s="1"/>
  <c r="E185" i="1" a="1"/>
  <c r="E185" i="1" s="1"/>
  <c r="E186" i="1" a="1"/>
  <c r="E186" i="1" s="1"/>
  <c r="E187" i="1" a="1"/>
  <c r="E187" i="1" s="1"/>
  <c r="E188" i="1" a="1"/>
  <c r="E188" i="1" s="1"/>
  <c r="E189" i="1" a="1"/>
  <c r="E189" i="1" s="1"/>
  <c r="E190" i="1" a="1"/>
  <c r="E190" i="1" s="1"/>
  <c r="E191" i="1" a="1"/>
  <c r="E191" i="1" s="1"/>
  <c r="E192" i="1" a="1"/>
  <c r="E192" i="1" s="1"/>
  <c r="E193" i="1" a="1"/>
  <c r="E193" i="1" s="1"/>
  <c r="E194" i="1" a="1"/>
  <c r="E194" i="1" s="1"/>
  <c r="E195" i="1" a="1"/>
  <c r="E195" i="1" s="1"/>
  <c r="E196" i="1" a="1"/>
  <c r="E196" i="1" s="1"/>
  <c r="E197" i="1" a="1"/>
  <c r="E197" i="1" s="1"/>
  <c r="E198" i="1" a="1"/>
  <c r="E198" i="1" s="1"/>
  <c r="E199" i="1" a="1"/>
  <c r="E199" i="1" s="1"/>
  <c r="E200" i="1" a="1"/>
  <c r="E200" i="1" s="1"/>
  <c r="E201" i="1" a="1"/>
  <c r="E201" i="1" s="1"/>
  <c r="E202" i="1" a="1"/>
  <c r="E202" i="1" s="1"/>
  <c r="E203" i="1" a="1"/>
  <c r="E203" i="1" s="1"/>
  <c r="E204" i="1" a="1"/>
  <c r="E204" i="1" s="1"/>
  <c r="E205" i="1" a="1"/>
  <c r="E205" i="1" s="1"/>
  <c r="E206" i="1" a="1"/>
  <c r="E206" i="1" s="1"/>
  <c r="E207" i="1" a="1"/>
  <c r="E207" i="1" s="1"/>
  <c r="E208" i="1" a="1"/>
  <c r="E208" i="1" s="1"/>
  <c r="E209" i="1" a="1"/>
  <c r="E209" i="1" s="1"/>
  <c r="E210" i="1" a="1"/>
  <c r="E210" i="1" s="1"/>
  <c r="E211" i="1" a="1"/>
  <c r="E211" i="1" s="1"/>
  <c r="E212" i="1" a="1"/>
  <c r="E212" i="1" s="1"/>
  <c r="E213" i="1" a="1"/>
  <c r="E213" i="1" s="1"/>
  <c r="E214" i="1" a="1"/>
  <c r="E214" i="1" s="1"/>
  <c r="E215" i="1" a="1"/>
  <c r="E215" i="1" s="1"/>
  <c r="E216" i="1" a="1"/>
  <c r="E216" i="1" s="1"/>
  <c r="E217" i="1" a="1"/>
  <c r="E217" i="1" s="1"/>
  <c r="E218" i="1" a="1"/>
  <c r="E218" i="1" s="1"/>
  <c r="E219" i="1" a="1"/>
  <c r="E219" i="1" s="1"/>
  <c r="E220" i="1" a="1"/>
  <c r="E220" i="1" s="1"/>
  <c r="E221" i="1" a="1"/>
  <c r="E221" i="1" s="1"/>
  <c r="E222" i="1" a="1"/>
  <c r="E222" i="1" s="1"/>
  <c r="E223" i="1" a="1"/>
  <c r="E223" i="1" s="1"/>
  <c r="E224" i="1" a="1"/>
  <c r="E224" i="1" s="1"/>
  <c r="E225" i="1" a="1"/>
  <c r="E225" i="1" s="1"/>
  <c r="E226" i="1" a="1"/>
  <c r="E226" i="1" s="1"/>
  <c r="E227" i="1" a="1"/>
  <c r="E227" i="1" s="1"/>
  <c r="E228" i="1" a="1"/>
  <c r="E228" i="1" s="1"/>
  <c r="E229" i="1" a="1"/>
  <c r="E229" i="1" s="1"/>
  <c r="E230" i="1" a="1"/>
  <c r="E230" i="1" s="1"/>
  <c r="E231" i="1" a="1"/>
  <c r="E231" i="1" s="1"/>
  <c r="E232" i="1" a="1"/>
  <c r="E232" i="1" s="1"/>
  <c r="E233" i="1" a="1"/>
  <c r="E233" i="1" s="1"/>
  <c r="E234" i="1" a="1"/>
  <c r="E234" i="1" s="1"/>
  <c r="E235" i="1" a="1"/>
  <c r="E235" i="1" s="1"/>
  <c r="E236" i="1" a="1"/>
  <c r="E236" i="1" s="1"/>
  <c r="E237" i="1" a="1"/>
  <c r="E237" i="1" s="1"/>
  <c r="E238" i="1" a="1"/>
  <c r="E238" i="1" s="1"/>
  <c r="E239" i="1" a="1"/>
  <c r="E239" i="1" s="1"/>
  <c r="E240" i="1" a="1"/>
  <c r="E240" i="1" s="1"/>
  <c r="E241" i="1" a="1"/>
  <c r="E241" i="1" s="1"/>
  <c r="E242" i="1" a="1"/>
  <c r="E242" i="1" s="1"/>
  <c r="E243" i="1" a="1"/>
  <c r="E243" i="1" s="1"/>
  <c r="E244" i="1" a="1"/>
  <c r="E244" i="1" s="1"/>
  <c r="E245" i="1" a="1"/>
  <c r="E245" i="1" s="1"/>
  <c r="E246" i="1" a="1"/>
  <c r="E246" i="1" s="1"/>
  <c r="E247" i="1" a="1"/>
  <c r="E247" i="1" s="1"/>
  <c r="E248" i="1" a="1"/>
  <c r="E248" i="1" s="1"/>
  <c r="E249" i="1" a="1"/>
  <c r="E249" i="1" s="1"/>
  <c r="E250" i="1" a="1"/>
  <c r="E250" i="1" s="1"/>
  <c r="E251" i="1" a="1"/>
  <c r="E251" i="1" s="1"/>
  <c r="E252" i="1" a="1"/>
  <c r="E252" i="1" s="1"/>
  <c r="E253" i="1" a="1"/>
  <c r="E253" i="1" s="1"/>
  <c r="E254" i="1" a="1"/>
  <c r="E254" i="1" s="1"/>
  <c r="E255" i="1" a="1"/>
  <c r="E255" i="1" s="1"/>
  <c r="E256" i="1" a="1"/>
  <c r="E256" i="1" s="1"/>
  <c r="E257" i="1" a="1"/>
  <c r="E257" i="1" s="1"/>
  <c r="E258" i="1" a="1"/>
  <c r="E258" i="1" s="1"/>
  <c r="E259" i="1" a="1"/>
  <c r="E259" i="1" s="1"/>
  <c r="E260" i="1" a="1"/>
  <c r="E260" i="1" s="1"/>
  <c r="E261" i="1" a="1"/>
  <c r="E261" i="1" s="1"/>
  <c r="E262" i="1" a="1"/>
  <c r="E262" i="1" s="1"/>
  <c r="E263" i="1" a="1"/>
  <c r="E263" i="1" s="1"/>
  <c r="E264" i="1" a="1"/>
  <c r="E264" i="1" s="1"/>
  <c r="E265" i="1" a="1"/>
  <c r="E265" i="1" s="1"/>
  <c r="E266" i="1" a="1"/>
  <c r="E266" i="1" s="1"/>
  <c r="E267" i="1" a="1"/>
  <c r="E267" i="1" s="1"/>
  <c r="E268" i="1" a="1"/>
  <c r="E268" i="1" s="1"/>
  <c r="E269" i="1" a="1"/>
  <c r="E269" i="1" s="1"/>
  <c r="E270" i="1" a="1"/>
  <c r="E270" i="1" s="1"/>
  <c r="E271" i="1" a="1"/>
  <c r="E271" i="1" s="1"/>
  <c r="E272" i="1" a="1"/>
  <c r="E272" i="1" s="1"/>
  <c r="E273" i="1" a="1"/>
  <c r="E273" i="1" s="1"/>
  <c r="E274" i="1" a="1"/>
  <c r="E274" i="1" s="1"/>
  <c r="E275" i="1" a="1"/>
  <c r="E275" i="1" s="1"/>
  <c r="E276" i="1" a="1"/>
  <c r="E276" i="1" s="1"/>
  <c r="E277" i="1" a="1"/>
  <c r="E277" i="1" s="1"/>
  <c r="E278" i="1" a="1"/>
  <c r="E278" i="1" s="1"/>
  <c r="E279" i="1" a="1"/>
  <c r="E279" i="1" s="1"/>
  <c r="E280" i="1" a="1"/>
  <c r="E280" i="1" s="1"/>
  <c r="E281" i="1" a="1"/>
  <c r="E281" i="1" s="1"/>
  <c r="E282" i="1" a="1"/>
  <c r="E282" i="1" s="1"/>
  <c r="E283" i="1" a="1"/>
  <c r="E283" i="1" s="1"/>
  <c r="E284" i="1" a="1"/>
  <c r="E284" i="1" s="1"/>
  <c r="E285" i="1" a="1"/>
  <c r="E285" i="1" s="1"/>
  <c r="E286" i="1" a="1"/>
  <c r="E286" i="1" s="1"/>
  <c r="E287" i="1" a="1"/>
  <c r="E287" i="1" s="1"/>
  <c r="E288" i="1" a="1"/>
  <c r="E288" i="1" s="1"/>
  <c r="E289" i="1" a="1"/>
  <c r="E289" i="1" s="1"/>
  <c r="E290" i="1" a="1"/>
  <c r="E290" i="1" s="1"/>
  <c r="E291" i="1" a="1"/>
  <c r="E291" i="1" s="1"/>
  <c r="E292" i="1" a="1"/>
  <c r="E292" i="1" s="1"/>
  <c r="E293" i="1" a="1"/>
  <c r="E293" i="1" s="1"/>
  <c r="E294" i="1" a="1"/>
  <c r="E294" i="1" s="1"/>
  <c r="E295" i="1" a="1"/>
  <c r="E295" i="1" s="1"/>
  <c r="E296" i="1" a="1"/>
  <c r="E296" i="1" s="1"/>
  <c r="E297" i="1" a="1"/>
  <c r="E297" i="1" s="1"/>
  <c r="E298" i="1" a="1"/>
  <c r="E298" i="1" s="1"/>
  <c r="E299" i="1" a="1"/>
  <c r="E299" i="1" s="1"/>
  <c r="E300" i="1" a="1"/>
  <c r="E300" i="1" s="1"/>
  <c r="E301" i="1" a="1"/>
  <c r="E301" i="1" s="1"/>
  <c r="E302" i="1" a="1"/>
  <c r="E302" i="1" s="1"/>
  <c r="E303" i="1" a="1"/>
  <c r="E303" i="1" s="1"/>
  <c r="E304" i="1" a="1"/>
  <c r="E304" i="1" s="1"/>
  <c r="E305" i="1" a="1"/>
  <c r="E305" i="1" s="1"/>
  <c r="E306" i="1" a="1"/>
  <c r="E306" i="1" s="1"/>
  <c r="E307" i="1" a="1"/>
  <c r="E307" i="1" s="1"/>
  <c r="E308" i="1" a="1"/>
  <c r="E308" i="1" s="1"/>
  <c r="E309" i="1" a="1"/>
  <c r="E309" i="1" s="1"/>
  <c r="E310" i="1" a="1"/>
  <c r="E310" i="1" s="1"/>
  <c r="E311" i="1" a="1"/>
  <c r="E311" i="1" s="1"/>
  <c r="E312" i="1" a="1"/>
  <c r="E312" i="1" s="1"/>
  <c r="E313" i="1" a="1"/>
  <c r="E313" i="1" s="1"/>
  <c r="E314" i="1" a="1"/>
  <c r="E314" i="1" s="1"/>
  <c r="E315" i="1" a="1"/>
  <c r="E315" i="1" s="1"/>
  <c r="E316" i="1" a="1"/>
  <c r="E316" i="1" s="1"/>
  <c r="E317" i="1" a="1"/>
  <c r="E317" i="1" s="1"/>
  <c r="E318" i="1" a="1"/>
  <c r="E318" i="1" s="1"/>
  <c r="E319" i="1" a="1"/>
  <c r="E319" i="1" s="1"/>
  <c r="E320" i="1" a="1"/>
  <c r="E320" i="1" s="1"/>
  <c r="E321" i="1" a="1"/>
  <c r="E321" i="1" s="1"/>
  <c r="E322" i="1" a="1"/>
  <c r="E322" i="1" s="1"/>
  <c r="E323" i="1" a="1"/>
  <c r="E323" i="1" s="1"/>
  <c r="E324" i="1" a="1"/>
  <c r="E324" i="1" s="1"/>
  <c r="E325" i="1" a="1"/>
  <c r="E325" i="1" s="1"/>
  <c r="E326" i="1" a="1"/>
  <c r="E326" i="1" s="1"/>
  <c r="E327" i="1" a="1"/>
  <c r="E327" i="1" s="1"/>
  <c r="E328" i="1" a="1"/>
  <c r="E328" i="1" s="1"/>
  <c r="E329" i="1" a="1"/>
  <c r="E329" i="1" s="1"/>
  <c r="E330" i="1" a="1"/>
  <c r="E330" i="1" s="1"/>
  <c r="E331" i="1" a="1"/>
  <c r="E331" i="1" s="1"/>
  <c r="E332" i="1" a="1"/>
  <c r="E332" i="1" s="1"/>
  <c r="E333" i="1" a="1"/>
  <c r="E333" i="1" s="1"/>
  <c r="E334" i="1" a="1"/>
  <c r="E334" i="1" s="1"/>
  <c r="E335" i="1" a="1"/>
  <c r="E335" i="1" s="1"/>
  <c r="E336" i="1" a="1"/>
  <c r="E336" i="1" s="1"/>
  <c r="E337" i="1" a="1"/>
  <c r="E337" i="1" s="1"/>
  <c r="E338" i="1" a="1"/>
  <c r="E338" i="1" s="1"/>
  <c r="E339" i="1" a="1"/>
  <c r="E339" i="1" s="1"/>
  <c r="E340" i="1" a="1"/>
  <c r="E340" i="1" s="1"/>
  <c r="E341" i="1" a="1"/>
  <c r="E341" i="1" s="1"/>
  <c r="E342" i="1" a="1"/>
  <c r="E342" i="1" s="1"/>
  <c r="E343" i="1" a="1"/>
  <c r="E343" i="1" s="1"/>
  <c r="E344" i="1" a="1"/>
  <c r="E344" i="1" s="1"/>
  <c r="E345" i="1" a="1"/>
  <c r="E345" i="1" s="1"/>
  <c r="E346" i="1" a="1"/>
  <c r="E346" i="1" s="1"/>
  <c r="E347" i="1" a="1"/>
  <c r="E347" i="1" s="1"/>
  <c r="E348" i="1" a="1"/>
  <c r="E348" i="1" s="1"/>
  <c r="E349" i="1" a="1"/>
  <c r="E349" i="1" s="1"/>
  <c r="E350" i="1" a="1"/>
  <c r="E350" i="1" s="1"/>
  <c r="E351" i="1" a="1"/>
  <c r="E351" i="1" s="1"/>
  <c r="E352" i="1" a="1"/>
  <c r="E352" i="1" s="1"/>
  <c r="E353" i="1" a="1"/>
  <c r="E353" i="1" s="1"/>
  <c r="E354" i="1" a="1"/>
  <c r="E354" i="1" s="1"/>
  <c r="E355" i="1" a="1"/>
  <c r="E355" i="1" s="1"/>
  <c r="E356" i="1" a="1"/>
  <c r="E356" i="1" s="1"/>
  <c r="E357" i="1" a="1"/>
  <c r="E357" i="1" s="1"/>
  <c r="E358" i="1" a="1"/>
  <c r="E358" i="1" s="1"/>
  <c r="E359" i="1" a="1"/>
  <c r="E359" i="1" s="1"/>
  <c r="E360" i="1" a="1"/>
  <c r="E360" i="1" s="1"/>
  <c r="E361" i="1" a="1"/>
  <c r="E361" i="1" s="1"/>
  <c r="E362" i="1" a="1"/>
  <c r="E362" i="1" s="1"/>
  <c r="E363" i="1" a="1"/>
  <c r="E363" i="1" s="1"/>
  <c r="E364" i="1" a="1"/>
  <c r="E364" i="1" s="1"/>
  <c r="E365" i="1" a="1"/>
  <c r="E365" i="1" s="1"/>
  <c r="E366" i="1" a="1"/>
  <c r="E366" i="1" s="1"/>
  <c r="E367" i="1" a="1"/>
  <c r="E367" i="1" s="1"/>
  <c r="E368" i="1" a="1"/>
  <c r="E368" i="1" s="1"/>
  <c r="E369" i="1" a="1"/>
  <c r="E369" i="1" s="1"/>
  <c r="E370" i="1" a="1"/>
  <c r="E370" i="1" s="1"/>
  <c r="E371" i="1" a="1"/>
  <c r="E371" i="1" s="1"/>
  <c r="E372" i="1" a="1"/>
  <c r="E372" i="1" s="1"/>
  <c r="E373" i="1" a="1"/>
  <c r="E373" i="1" s="1"/>
  <c r="E374" i="1" a="1"/>
  <c r="E374" i="1" s="1"/>
  <c r="E375" i="1" a="1"/>
  <c r="E375" i="1" s="1"/>
  <c r="E376" i="1" a="1"/>
  <c r="E376" i="1" s="1"/>
  <c r="E377" i="1" a="1"/>
  <c r="E377" i="1" s="1"/>
  <c r="E378" i="1" a="1"/>
  <c r="E378" i="1" s="1"/>
  <c r="E379" i="1" a="1"/>
  <c r="E379" i="1" s="1"/>
  <c r="E380" i="1" a="1"/>
  <c r="E380" i="1" s="1"/>
  <c r="E381" i="1" a="1"/>
  <c r="E381" i="1" s="1"/>
  <c r="E382" i="1" a="1"/>
  <c r="E382" i="1" s="1"/>
  <c r="E383" i="1" a="1"/>
  <c r="E383" i="1" s="1"/>
  <c r="E384" i="1" a="1"/>
  <c r="E384" i="1" s="1"/>
  <c r="E385" i="1" a="1"/>
  <c r="E385" i="1" s="1"/>
  <c r="E386" i="1" a="1"/>
  <c r="E386" i="1" s="1"/>
  <c r="E387" i="1" a="1"/>
  <c r="E387" i="1" s="1"/>
  <c r="E388" i="1" a="1"/>
  <c r="E388" i="1" s="1"/>
  <c r="E389" i="1" a="1"/>
  <c r="E389" i="1" s="1"/>
  <c r="E390" i="1" a="1"/>
  <c r="E390" i="1" s="1"/>
  <c r="E391" i="1" a="1"/>
  <c r="E391" i="1" s="1"/>
  <c r="E392" i="1" a="1"/>
  <c r="E392" i="1" s="1"/>
  <c r="E393" i="1" a="1"/>
  <c r="E393" i="1" s="1"/>
  <c r="E394" i="1" a="1"/>
  <c r="E394" i="1" s="1"/>
  <c r="E395" i="1" a="1"/>
  <c r="E395" i="1" s="1"/>
  <c r="E396" i="1" a="1"/>
  <c r="E396" i="1" s="1"/>
  <c r="E397" i="1" a="1"/>
  <c r="E397" i="1" s="1"/>
  <c r="E398" i="1" a="1"/>
  <c r="E398" i="1" s="1"/>
  <c r="E399" i="1" a="1"/>
  <c r="E399" i="1" s="1"/>
  <c r="E400" i="1" a="1"/>
  <c r="E400" i="1" s="1"/>
  <c r="E401" i="1" a="1"/>
  <c r="E401" i="1" s="1"/>
  <c r="E402" i="1" a="1"/>
  <c r="E402" i="1" s="1"/>
  <c r="E403" i="1" a="1"/>
  <c r="E403" i="1" s="1"/>
  <c r="E404" i="1" a="1"/>
  <c r="E404" i="1" s="1"/>
  <c r="E405" i="1" a="1"/>
  <c r="E405" i="1" s="1"/>
  <c r="E406" i="1" a="1"/>
  <c r="E406" i="1" s="1"/>
  <c r="E407" i="1" a="1"/>
  <c r="E407" i="1" s="1"/>
  <c r="E408" i="1" a="1"/>
  <c r="E408" i="1" s="1"/>
  <c r="E409" i="1" a="1"/>
  <c r="E409" i="1" s="1"/>
  <c r="E410" i="1" a="1"/>
  <c r="E410" i="1" s="1"/>
  <c r="E411" i="1" a="1"/>
  <c r="E411" i="1" s="1"/>
  <c r="E412" i="1" a="1"/>
  <c r="E412" i="1" s="1"/>
  <c r="E413" i="1" a="1"/>
  <c r="E413" i="1" s="1"/>
  <c r="E414" i="1" a="1"/>
  <c r="E414" i="1" s="1"/>
  <c r="E415" i="1" a="1"/>
  <c r="E415" i="1" s="1"/>
  <c r="E416" i="1" a="1"/>
  <c r="E416" i="1" s="1"/>
  <c r="E417" i="1" a="1"/>
  <c r="E417" i="1" s="1"/>
  <c r="E418" i="1" a="1"/>
  <c r="E418" i="1" s="1"/>
  <c r="E419" i="1" a="1"/>
  <c r="E419" i="1" s="1"/>
  <c r="E420" i="1" a="1"/>
  <c r="E420" i="1" s="1"/>
  <c r="E421" i="1" a="1"/>
  <c r="E421" i="1" s="1"/>
  <c r="E422" i="1" a="1"/>
  <c r="E422" i="1" s="1"/>
  <c r="E423" i="1" a="1"/>
  <c r="E423" i="1" s="1"/>
  <c r="E424" i="1" a="1"/>
  <c r="E424" i="1" s="1"/>
  <c r="E425" i="1" a="1"/>
  <c r="E425" i="1" s="1"/>
  <c r="E426" i="1" a="1"/>
  <c r="E426" i="1" s="1"/>
  <c r="E427" i="1" a="1"/>
  <c r="E427" i="1" s="1"/>
  <c r="E428" i="1" a="1"/>
  <c r="E428" i="1" s="1"/>
  <c r="E429" i="1" a="1"/>
  <c r="E429" i="1" s="1"/>
  <c r="E430" i="1" a="1"/>
  <c r="E430" i="1" s="1"/>
  <c r="E431" i="1" a="1"/>
  <c r="E431" i="1" s="1"/>
  <c r="E432" i="1" a="1"/>
  <c r="E432" i="1" s="1"/>
  <c r="E433" i="1" a="1"/>
  <c r="E433" i="1" s="1"/>
  <c r="E434" i="1" a="1"/>
  <c r="E434" i="1" s="1"/>
  <c r="E435" i="1" a="1"/>
  <c r="E435" i="1" s="1"/>
  <c r="E436" i="1" a="1"/>
  <c r="E436" i="1" s="1"/>
  <c r="E437" i="1" a="1"/>
  <c r="E437" i="1" s="1"/>
  <c r="E438" i="1" a="1"/>
  <c r="E438" i="1" s="1"/>
  <c r="E439" i="1" a="1"/>
  <c r="E439" i="1" s="1"/>
  <c r="E440" i="1" a="1"/>
  <c r="E440" i="1" s="1"/>
  <c r="E441" i="1" a="1"/>
  <c r="E441" i="1" s="1"/>
  <c r="E442" i="1" a="1"/>
  <c r="E442" i="1" s="1"/>
  <c r="E443" i="1" a="1"/>
  <c r="E443" i="1" s="1"/>
  <c r="E444" i="1" a="1"/>
  <c r="E444" i="1" s="1"/>
  <c r="E445" i="1" a="1"/>
  <c r="E445" i="1" s="1"/>
  <c r="E446" i="1" a="1"/>
  <c r="E446" i="1" s="1"/>
  <c r="E447" i="1" a="1"/>
  <c r="E447" i="1" s="1"/>
  <c r="E448" i="1" a="1"/>
  <c r="E448" i="1" s="1"/>
  <c r="E449" i="1" a="1"/>
  <c r="E449" i="1" s="1"/>
  <c r="E450" i="1" a="1"/>
  <c r="E450" i="1" s="1"/>
  <c r="E451" i="1" a="1"/>
  <c r="E451" i="1" s="1"/>
  <c r="E452" i="1" a="1"/>
  <c r="E452" i="1" s="1"/>
  <c r="E453" i="1" a="1"/>
  <c r="E453" i="1" s="1"/>
  <c r="E454" i="1" a="1"/>
  <c r="E454" i="1" s="1"/>
  <c r="E455" i="1" a="1"/>
  <c r="E455" i="1" s="1"/>
  <c r="E456" i="1" a="1"/>
  <c r="E456" i="1" s="1"/>
  <c r="E457" i="1" a="1"/>
  <c r="E457" i="1" s="1"/>
  <c r="E458" i="1" a="1"/>
  <c r="E458" i="1" s="1"/>
  <c r="E459" i="1" a="1"/>
  <c r="E459" i="1" s="1"/>
  <c r="E460" i="1" a="1"/>
  <c r="E460" i="1" s="1"/>
  <c r="E461" i="1" a="1"/>
  <c r="E461" i="1" s="1"/>
  <c r="E462" i="1" a="1"/>
  <c r="E462" i="1" s="1"/>
  <c r="E463" i="1" a="1"/>
  <c r="E463" i="1" s="1"/>
  <c r="E464" i="1" a="1"/>
  <c r="E464" i="1" s="1"/>
  <c r="E465" i="1" a="1"/>
  <c r="E465" i="1" s="1"/>
  <c r="E466" i="1" a="1"/>
  <c r="E466" i="1" s="1"/>
  <c r="E467" i="1" a="1"/>
  <c r="E467" i="1" s="1"/>
  <c r="E468" i="1" a="1"/>
  <c r="E468" i="1" s="1"/>
  <c r="E469" i="1" a="1"/>
  <c r="E469" i="1" s="1"/>
  <c r="E470" i="1" a="1"/>
  <c r="E470" i="1" s="1"/>
  <c r="E471" i="1" a="1"/>
  <c r="E471" i="1" s="1"/>
  <c r="E472" i="1" a="1"/>
  <c r="E472" i="1" s="1"/>
  <c r="E473" i="1" a="1"/>
  <c r="E473" i="1" s="1"/>
  <c r="E474" i="1" a="1"/>
  <c r="E474" i="1" s="1"/>
  <c r="E475" i="1" a="1"/>
  <c r="E475" i="1" s="1"/>
  <c r="E476" i="1" a="1"/>
  <c r="E476" i="1" s="1"/>
  <c r="E477" i="1" a="1"/>
  <c r="E477" i="1" s="1"/>
  <c r="E478" i="1" a="1"/>
  <c r="E478" i="1" s="1"/>
  <c r="E479" i="1" a="1"/>
  <c r="E479" i="1" s="1"/>
  <c r="E480" i="1" a="1"/>
  <c r="E480" i="1" s="1"/>
  <c r="E481" i="1" a="1"/>
  <c r="E481" i="1" s="1"/>
  <c r="E482" i="1" a="1"/>
  <c r="E482" i="1" s="1"/>
  <c r="E483" i="1" a="1"/>
  <c r="E483" i="1" s="1"/>
  <c r="E484" i="1" a="1"/>
  <c r="E484" i="1" s="1"/>
  <c r="E485" i="1" a="1"/>
  <c r="E485" i="1" s="1"/>
  <c r="E486" i="1" a="1"/>
  <c r="E486" i="1" s="1"/>
  <c r="E487" i="1" a="1"/>
  <c r="E487" i="1" s="1"/>
  <c r="E488" i="1" a="1"/>
  <c r="E488" i="1" s="1"/>
  <c r="E489" i="1" a="1"/>
  <c r="E489" i="1" s="1"/>
  <c r="E490" i="1" a="1"/>
  <c r="E490" i="1" s="1"/>
  <c r="E491" i="1" a="1"/>
  <c r="E491" i="1" s="1"/>
  <c r="E492" i="1" a="1"/>
  <c r="E492" i="1" s="1"/>
  <c r="E493" i="1" a="1"/>
  <c r="E493" i="1" s="1"/>
  <c r="E494" i="1" a="1"/>
  <c r="E494" i="1" s="1"/>
  <c r="E495" i="1" a="1"/>
  <c r="E495" i="1" s="1"/>
  <c r="E496" i="1" a="1"/>
  <c r="E496" i="1" s="1"/>
  <c r="E497" i="1" a="1"/>
  <c r="E497" i="1" s="1"/>
  <c r="E498" i="1" a="1"/>
  <c r="E498" i="1" s="1"/>
  <c r="E499" i="1" a="1"/>
  <c r="E499" i="1" s="1"/>
  <c r="E500" i="1" a="1"/>
  <c r="E500" i="1" s="1"/>
  <c r="E501" i="1" a="1"/>
  <c r="E501" i="1" s="1"/>
  <c r="E502" i="1" a="1"/>
  <c r="E502" i="1" s="1"/>
  <c r="E503" i="1" a="1"/>
  <c r="E503" i="1" s="1"/>
  <c r="E504" i="1" a="1"/>
  <c r="E504" i="1" s="1"/>
  <c r="E505" i="1" a="1"/>
  <c r="E505" i="1" s="1"/>
  <c r="E506" i="1" a="1"/>
  <c r="E506" i="1" s="1"/>
  <c r="E507" i="1" a="1"/>
  <c r="E507" i="1" s="1"/>
  <c r="E508" i="1" a="1"/>
  <c r="E508" i="1" s="1"/>
  <c r="E509" i="1" a="1"/>
  <c r="E509" i="1" s="1"/>
  <c r="E510" i="1" a="1"/>
  <c r="E510" i="1" s="1"/>
  <c r="E511" i="1" a="1"/>
  <c r="E511" i="1" s="1"/>
  <c r="E512" i="1" a="1"/>
  <c r="E512" i="1" s="1"/>
  <c r="E513" i="1" a="1"/>
  <c r="E513" i="1" s="1"/>
  <c r="E514" i="1" a="1"/>
  <c r="E514" i="1" s="1"/>
  <c r="E515" i="1" a="1"/>
  <c r="E515" i="1" s="1"/>
  <c r="E516" i="1" a="1"/>
  <c r="E516" i="1" s="1"/>
  <c r="E517" i="1" a="1"/>
  <c r="E517" i="1" s="1"/>
  <c r="E518" i="1" a="1"/>
  <c r="E518" i="1" s="1"/>
  <c r="E519" i="1" a="1"/>
  <c r="E519" i="1" s="1"/>
  <c r="E520" i="1" a="1"/>
  <c r="E520" i="1" s="1"/>
  <c r="E521" i="1" a="1"/>
  <c r="E521" i="1" s="1"/>
  <c r="E522" i="1" a="1"/>
  <c r="E522" i="1" s="1"/>
  <c r="E523" i="1" a="1"/>
  <c r="E523" i="1" s="1"/>
  <c r="E524" i="1" a="1"/>
  <c r="E524" i="1" s="1"/>
  <c r="E525" i="1" a="1"/>
  <c r="E525" i="1" s="1"/>
  <c r="E526" i="1" a="1"/>
  <c r="E526" i="1" s="1"/>
  <c r="E527" i="1" a="1"/>
  <c r="E527" i="1" s="1"/>
  <c r="E528" i="1" a="1"/>
  <c r="E528" i="1" s="1"/>
  <c r="E529" i="1" a="1"/>
  <c r="E529" i="1" s="1"/>
  <c r="E530" i="1" a="1"/>
  <c r="E530" i="1" s="1"/>
  <c r="E531" i="1" a="1"/>
  <c r="E531" i="1" s="1"/>
  <c r="E532" i="1" a="1"/>
  <c r="E532" i="1" s="1"/>
  <c r="E533" i="1" a="1"/>
  <c r="E533" i="1" s="1"/>
  <c r="E534" i="1" a="1"/>
  <c r="E534" i="1" s="1"/>
  <c r="E535" i="1" a="1"/>
  <c r="E535" i="1" s="1"/>
  <c r="E536" i="1" a="1"/>
  <c r="E536" i="1" s="1"/>
  <c r="E537" i="1" a="1"/>
  <c r="E537" i="1" s="1"/>
  <c r="E538" i="1" a="1"/>
  <c r="E538" i="1" s="1"/>
  <c r="E539" i="1" a="1"/>
  <c r="E539" i="1" s="1"/>
  <c r="E540" i="1" a="1"/>
  <c r="E540" i="1" s="1"/>
  <c r="E541" i="1" a="1"/>
  <c r="E541" i="1" s="1"/>
  <c r="E542" i="1" a="1"/>
  <c r="E542" i="1" s="1"/>
  <c r="E543" i="1" a="1"/>
  <c r="E543" i="1" s="1"/>
  <c r="E544" i="1" a="1"/>
  <c r="E544" i="1" s="1"/>
  <c r="E545" i="1" a="1"/>
  <c r="E545" i="1" s="1"/>
  <c r="E546" i="1" a="1"/>
  <c r="E546" i="1" s="1"/>
  <c r="E547" i="1" a="1"/>
  <c r="E547" i="1" s="1"/>
  <c r="E548" i="1" a="1"/>
  <c r="E548" i="1" s="1"/>
  <c r="E549" i="1" a="1"/>
  <c r="E549" i="1" s="1"/>
  <c r="E550" i="1" a="1"/>
  <c r="E550" i="1" s="1"/>
  <c r="E551" i="1" a="1"/>
  <c r="E551" i="1" s="1"/>
  <c r="E552" i="1" a="1"/>
  <c r="E552" i="1" s="1"/>
  <c r="E553" i="1" a="1"/>
  <c r="E553" i="1" s="1"/>
  <c r="E554" i="1" a="1"/>
  <c r="E554" i="1" s="1"/>
  <c r="E555" i="1" a="1"/>
  <c r="E555" i="1" s="1"/>
  <c r="E556" i="1" a="1"/>
  <c r="E556" i="1" s="1"/>
  <c r="E557" i="1" a="1"/>
  <c r="E557" i="1" s="1"/>
  <c r="E558" i="1" a="1"/>
  <c r="E558" i="1" s="1"/>
  <c r="E559" i="1" a="1"/>
  <c r="E559" i="1" s="1"/>
  <c r="E560" i="1" a="1"/>
  <c r="E560" i="1" s="1"/>
  <c r="E561" i="1" a="1"/>
  <c r="E561" i="1" s="1"/>
  <c r="E562" i="1" a="1"/>
  <c r="E562" i="1" s="1"/>
  <c r="E563" i="1" a="1"/>
  <c r="E563" i="1" s="1"/>
  <c r="E564" i="1" a="1"/>
  <c r="E564" i="1" s="1"/>
  <c r="E565" i="1" a="1"/>
  <c r="E565" i="1" s="1"/>
  <c r="E566" i="1" a="1"/>
  <c r="E566" i="1" s="1"/>
  <c r="E567" i="1" a="1"/>
  <c r="E567" i="1" s="1"/>
  <c r="E568" i="1" a="1"/>
  <c r="E568" i="1" s="1"/>
  <c r="E569" i="1" a="1"/>
  <c r="E569" i="1" s="1"/>
  <c r="E570" i="1" a="1"/>
  <c r="E570" i="1" s="1"/>
  <c r="E571" i="1" a="1"/>
  <c r="E571" i="1" s="1"/>
  <c r="E572" i="1" a="1"/>
  <c r="E572" i="1" s="1"/>
  <c r="E573" i="1" a="1"/>
  <c r="E573" i="1" s="1"/>
  <c r="E574" i="1" a="1"/>
  <c r="E574" i="1" s="1"/>
  <c r="E575" i="1" a="1"/>
  <c r="E575" i="1" s="1"/>
  <c r="E576" i="1" a="1"/>
  <c r="E576" i="1" s="1"/>
  <c r="E577" i="1" a="1"/>
  <c r="E577" i="1" s="1"/>
  <c r="E578" i="1" a="1"/>
  <c r="E578" i="1" s="1"/>
  <c r="E579" i="1" a="1"/>
  <c r="E579" i="1" s="1"/>
  <c r="E580" i="1" a="1"/>
  <c r="E580" i="1" s="1"/>
  <c r="E581" i="1" a="1"/>
  <c r="E581" i="1" s="1"/>
  <c r="E582" i="1" a="1"/>
  <c r="E582" i="1" s="1"/>
  <c r="E583" i="1" a="1"/>
  <c r="E583" i="1" s="1"/>
  <c r="E584" i="1" a="1"/>
  <c r="E584" i="1" s="1"/>
  <c r="E585" i="1" a="1"/>
  <c r="E585" i="1" s="1"/>
  <c r="E586" i="1" a="1"/>
  <c r="E586" i="1" s="1"/>
  <c r="E587" i="1" a="1"/>
  <c r="E587" i="1" s="1"/>
  <c r="E588" i="1" a="1"/>
  <c r="E588" i="1" s="1"/>
  <c r="E589" i="1" a="1"/>
  <c r="E589" i="1" s="1"/>
  <c r="E590" i="1" a="1"/>
  <c r="E590" i="1" s="1"/>
  <c r="E591" i="1" a="1"/>
  <c r="E591" i="1" s="1"/>
  <c r="E592" i="1" a="1"/>
  <c r="E592" i="1" s="1"/>
  <c r="E593" i="1" a="1"/>
  <c r="E593" i="1" s="1"/>
  <c r="E594" i="1" a="1"/>
  <c r="E594" i="1" s="1"/>
  <c r="E595" i="1" a="1"/>
  <c r="E595" i="1" s="1"/>
  <c r="E596" i="1" a="1"/>
  <c r="E596" i="1" s="1"/>
  <c r="E597" i="1" a="1"/>
  <c r="E597" i="1" s="1"/>
  <c r="E598" i="1" a="1"/>
  <c r="E598" i="1" s="1"/>
  <c r="E599" i="1" a="1"/>
  <c r="E599" i="1" s="1"/>
  <c r="E600" i="1" a="1"/>
  <c r="E600" i="1" s="1"/>
  <c r="E601" i="1" a="1"/>
  <c r="E601" i="1" s="1"/>
  <c r="E602" i="1" a="1"/>
  <c r="E602" i="1" s="1"/>
  <c r="E603" i="1" a="1"/>
  <c r="E603" i="1" s="1"/>
  <c r="E604" i="1" a="1"/>
  <c r="E604" i="1" s="1"/>
  <c r="E605" i="1" a="1"/>
  <c r="E605" i="1" s="1"/>
  <c r="E606" i="1" a="1"/>
  <c r="E606" i="1" s="1"/>
  <c r="E607" i="1" a="1"/>
  <c r="E607" i="1" s="1"/>
  <c r="E608" i="1" a="1"/>
  <c r="E608" i="1" s="1"/>
  <c r="E609" i="1" a="1"/>
  <c r="E609" i="1" s="1"/>
  <c r="E610" i="1" a="1"/>
  <c r="E610" i="1" s="1"/>
  <c r="E611" i="1" a="1"/>
  <c r="E611" i="1" s="1"/>
  <c r="E612" i="1" a="1"/>
  <c r="E612" i="1" s="1"/>
  <c r="E613" i="1" a="1"/>
  <c r="E613" i="1" s="1"/>
  <c r="E614" i="1" a="1"/>
  <c r="E614" i="1" s="1"/>
  <c r="E615" i="1" a="1"/>
  <c r="E615" i="1" s="1"/>
  <c r="E616" i="1" a="1"/>
  <c r="E616" i="1" s="1"/>
  <c r="E617" i="1" a="1"/>
  <c r="E617" i="1" s="1"/>
  <c r="E618" i="1" a="1"/>
  <c r="E618" i="1" s="1"/>
  <c r="E619" i="1" a="1"/>
  <c r="E619" i="1" s="1"/>
  <c r="E620" i="1" a="1"/>
  <c r="E620" i="1" s="1"/>
  <c r="E621" i="1" a="1"/>
  <c r="E621" i="1" s="1"/>
  <c r="E622" i="1" a="1"/>
  <c r="E622" i="1" s="1"/>
  <c r="E623" i="1" a="1"/>
  <c r="E623" i="1" s="1"/>
  <c r="E624" i="1" a="1"/>
  <c r="E624" i="1" s="1"/>
  <c r="E625" i="1" a="1"/>
  <c r="E625" i="1" s="1"/>
  <c r="E626" i="1" a="1"/>
  <c r="E626" i="1" s="1"/>
  <c r="E627" i="1" a="1"/>
  <c r="E627" i="1" s="1"/>
  <c r="E628" i="1" a="1"/>
  <c r="E628" i="1" s="1"/>
  <c r="E629" i="1" a="1"/>
  <c r="E629" i="1" s="1"/>
  <c r="E630" i="1" a="1"/>
  <c r="E630" i="1" s="1"/>
  <c r="E631" i="1" a="1"/>
  <c r="E631" i="1" s="1"/>
  <c r="E632" i="1" a="1"/>
  <c r="E632" i="1" s="1"/>
  <c r="E633" i="1" a="1"/>
  <c r="E633" i="1" s="1"/>
  <c r="E634" i="1" a="1"/>
  <c r="E634" i="1" s="1"/>
  <c r="E635" i="1" a="1"/>
  <c r="E635" i="1" s="1"/>
  <c r="E636" i="1" a="1"/>
  <c r="E636" i="1" s="1"/>
  <c r="E637" i="1" a="1"/>
  <c r="E637" i="1" s="1"/>
  <c r="E638" i="1" a="1"/>
  <c r="E638" i="1" s="1"/>
  <c r="E639" i="1" a="1"/>
  <c r="E639" i="1" s="1"/>
  <c r="E640" i="1" a="1"/>
  <c r="E640" i="1" s="1"/>
  <c r="E641" i="1" a="1"/>
  <c r="E641" i="1" s="1"/>
  <c r="E642" i="1" a="1"/>
  <c r="E642" i="1" s="1"/>
  <c r="E643" i="1" a="1"/>
  <c r="E643" i="1" s="1"/>
  <c r="E644" i="1" a="1"/>
  <c r="E644" i="1" s="1"/>
  <c r="E645" i="1" a="1"/>
  <c r="E645" i="1" s="1"/>
  <c r="E646" i="1" a="1"/>
  <c r="E646" i="1" s="1"/>
  <c r="E647" i="1" a="1"/>
  <c r="E647" i="1" s="1"/>
  <c r="E648" i="1" a="1"/>
  <c r="E648" i="1" s="1"/>
  <c r="E649" i="1" a="1"/>
  <c r="E649" i="1" s="1"/>
  <c r="E650" i="1" a="1"/>
  <c r="E650" i="1" s="1"/>
  <c r="E651" i="1" a="1"/>
  <c r="E651" i="1" s="1"/>
  <c r="E652" i="1" a="1"/>
  <c r="E652" i="1" s="1"/>
  <c r="E653" i="1" a="1"/>
  <c r="E653" i="1" s="1"/>
  <c r="E654" i="1" a="1"/>
  <c r="E654" i="1" s="1"/>
  <c r="E655" i="1" a="1"/>
  <c r="E655" i="1" s="1"/>
  <c r="E656" i="1" a="1"/>
  <c r="E656" i="1" s="1"/>
  <c r="E657" i="1" a="1"/>
  <c r="E657" i="1" s="1"/>
  <c r="E658" i="1" a="1"/>
  <c r="E658" i="1" s="1"/>
  <c r="E659" i="1" a="1"/>
  <c r="E659" i="1" s="1"/>
  <c r="E660" i="1" a="1"/>
  <c r="E660" i="1" s="1"/>
  <c r="E661" i="1" a="1"/>
  <c r="E661" i="1" s="1"/>
  <c r="E662" i="1" a="1"/>
  <c r="E662" i="1" s="1"/>
  <c r="E663" i="1" a="1"/>
  <c r="E663" i="1" s="1"/>
  <c r="E664" i="1" a="1"/>
  <c r="E664" i="1" s="1"/>
  <c r="E665" i="1" a="1"/>
  <c r="E665" i="1" s="1"/>
  <c r="E666" i="1" a="1"/>
  <c r="E666" i="1" s="1"/>
  <c r="E667" i="1" a="1"/>
  <c r="E667" i="1" s="1"/>
  <c r="E668" i="1" a="1"/>
  <c r="E668" i="1" s="1"/>
  <c r="E669" i="1" a="1"/>
  <c r="E669" i="1" s="1"/>
  <c r="E670" i="1" a="1"/>
  <c r="E670" i="1" s="1"/>
  <c r="E671" i="1" a="1"/>
  <c r="E671" i="1" s="1"/>
  <c r="E672" i="1" a="1"/>
  <c r="E672" i="1" s="1"/>
  <c r="E673" i="1" a="1"/>
  <c r="E673" i="1" s="1"/>
  <c r="E674" i="1" a="1"/>
  <c r="E674" i="1" s="1"/>
  <c r="E675" i="1" a="1"/>
  <c r="E675" i="1" s="1"/>
  <c r="E676" i="1" a="1"/>
  <c r="E676" i="1" s="1"/>
  <c r="E677" i="1" a="1"/>
  <c r="E677" i="1" s="1"/>
  <c r="E678" i="1" a="1"/>
  <c r="E678" i="1" s="1"/>
  <c r="E679" i="1" a="1"/>
  <c r="E679" i="1" s="1"/>
  <c r="E680" i="1" a="1"/>
  <c r="E680" i="1" s="1"/>
  <c r="E681" i="1" a="1"/>
  <c r="E681" i="1" s="1"/>
  <c r="E682" i="1" a="1"/>
  <c r="E682" i="1" s="1"/>
  <c r="E683" i="1" a="1"/>
  <c r="E683" i="1" s="1"/>
  <c r="E684" i="1" a="1"/>
  <c r="E684" i="1" s="1"/>
  <c r="E685" i="1" a="1"/>
  <c r="E685" i="1" s="1"/>
  <c r="E686" i="1" a="1"/>
  <c r="E686" i="1" s="1"/>
  <c r="E687" i="1" a="1"/>
  <c r="E687" i="1" s="1"/>
  <c r="E688" i="1" a="1"/>
  <c r="E688" i="1" s="1"/>
  <c r="E689" i="1" a="1"/>
  <c r="E689" i="1" s="1"/>
  <c r="E690" i="1" a="1"/>
  <c r="E690" i="1" s="1"/>
  <c r="E691" i="1" a="1"/>
  <c r="E691" i="1" s="1"/>
  <c r="E692" i="1" a="1"/>
  <c r="E692" i="1" s="1"/>
  <c r="E693" i="1" a="1"/>
  <c r="E693" i="1" s="1"/>
  <c r="E694" i="1" a="1"/>
  <c r="E694" i="1" s="1"/>
  <c r="E695" i="1" a="1"/>
  <c r="E695" i="1" s="1"/>
  <c r="E696" i="1" a="1"/>
  <c r="E696" i="1" s="1"/>
  <c r="E697" i="1" a="1"/>
  <c r="E697" i="1" s="1"/>
  <c r="E698" i="1" a="1"/>
  <c r="E698" i="1" s="1"/>
  <c r="E699" i="1" a="1"/>
  <c r="E699" i="1" s="1"/>
  <c r="E700" i="1" a="1"/>
  <c r="E700" i="1" s="1"/>
  <c r="E701" i="1" a="1"/>
  <c r="E701" i="1" s="1"/>
  <c r="E702" i="1" a="1"/>
  <c r="E702" i="1" s="1"/>
  <c r="E703" i="1" a="1"/>
  <c r="E703" i="1" s="1"/>
  <c r="E704" i="1" a="1"/>
  <c r="E704" i="1" s="1"/>
  <c r="E705" i="1" a="1"/>
  <c r="E705" i="1" s="1"/>
  <c r="E706" i="1" a="1"/>
  <c r="E706" i="1" s="1"/>
  <c r="E707" i="1" a="1"/>
  <c r="E707" i="1" s="1"/>
  <c r="E708" i="1" a="1"/>
  <c r="E708" i="1" s="1"/>
  <c r="E709" i="1" a="1"/>
  <c r="E709" i="1" s="1"/>
  <c r="E710" i="1" a="1"/>
  <c r="E710" i="1" s="1"/>
  <c r="E711" i="1" a="1"/>
  <c r="E711" i="1" s="1"/>
  <c r="E712" i="1" a="1"/>
  <c r="E712" i="1" s="1"/>
  <c r="E713" i="1" a="1"/>
  <c r="E713" i="1" s="1"/>
  <c r="E714" i="1" a="1"/>
  <c r="E714" i="1" s="1"/>
  <c r="E715" i="1" a="1"/>
  <c r="E715" i="1" s="1"/>
  <c r="E716" i="1" a="1"/>
  <c r="E716" i="1" s="1"/>
  <c r="E717" i="1" a="1"/>
  <c r="E717" i="1" s="1"/>
  <c r="E718" i="1" a="1"/>
  <c r="E718" i="1" s="1"/>
  <c r="E719" i="1" a="1"/>
  <c r="E719" i="1" s="1"/>
  <c r="E720" i="1" a="1"/>
  <c r="E720" i="1" s="1"/>
  <c r="E721" i="1" a="1"/>
  <c r="E721" i="1" s="1"/>
  <c r="E722" i="1" a="1"/>
  <c r="E722" i="1" s="1"/>
  <c r="E723" i="1" a="1"/>
  <c r="E723" i="1" s="1"/>
  <c r="E724" i="1" a="1"/>
  <c r="E724" i="1" s="1"/>
  <c r="E725" i="1" a="1"/>
  <c r="E725" i="1" s="1"/>
  <c r="E726" i="1" a="1"/>
  <c r="E726" i="1" s="1"/>
  <c r="E727" i="1" a="1"/>
  <c r="E727" i="1" s="1"/>
  <c r="E728" i="1" a="1"/>
  <c r="E728" i="1" s="1"/>
  <c r="E729" i="1" a="1"/>
  <c r="E729" i="1" s="1"/>
  <c r="E730" i="1" a="1"/>
  <c r="E730" i="1" s="1"/>
  <c r="E731" i="1" a="1"/>
  <c r="E731" i="1" s="1"/>
  <c r="E732" i="1" a="1"/>
  <c r="E732" i="1" s="1"/>
  <c r="E733" i="1" a="1"/>
  <c r="E733" i="1" s="1"/>
  <c r="E734" i="1" a="1"/>
  <c r="E734" i="1" s="1"/>
  <c r="E735" i="1" a="1"/>
  <c r="E735" i="1" s="1"/>
  <c r="E736" i="1" a="1"/>
  <c r="E736" i="1" s="1"/>
  <c r="E737" i="1" a="1"/>
  <c r="E737" i="1" s="1"/>
  <c r="E738" i="1" a="1"/>
  <c r="E738" i="1" s="1"/>
  <c r="E739" i="1" a="1"/>
  <c r="E739" i="1" s="1"/>
  <c r="E740" i="1" a="1"/>
  <c r="E740" i="1" s="1"/>
  <c r="E741" i="1" a="1"/>
  <c r="E741" i="1" s="1"/>
  <c r="E742" i="1" a="1"/>
  <c r="E742" i="1" s="1"/>
  <c r="E743" i="1" a="1"/>
  <c r="E743" i="1" s="1"/>
  <c r="E744" i="1" a="1"/>
  <c r="E744" i="1" s="1"/>
  <c r="E745" i="1" a="1"/>
  <c r="E745" i="1" s="1"/>
  <c r="E746" i="1" a="1"/>
  <c r="E746" i="1" s="1"/>
  <c r="E747" i="1" a="1"/>
  <c r="E747" i="1" s="1"/>
  <c r="E748" i="1" a="1"/>
  <c r="E748" i="1" s="1"/>
  <c r="E749" i="1" a="1"/>
  <c r="E749" i="1" s="1"/>
  <c r="E750" i="1" a="1"/>
  <c r="E750" i="1" s="1"/>
  <c r="E751" i="1" a="1"/>
  <c r="E751" i="1" s="1"/>
  <c r="E752" i="1" a="1"/>
  <c r="E752" i="1" s="1"/>
  <c r="E753" i="1" a="1"/>
  <c r="E753" i="1" s="1"/>
  <c r="E754" i="1" a="1"/>
  <c r="E754" i="1" s="1"/>
  <c r="E755" i="1" a="1"/>
  <c r="E755" i="1" s="1"/>
  <c r="E756" i="1" a="1"/>
  <c r="E756" i="1" s="1"/>
  <c r="E757" i="1" a="1"/>
  <c r="E757" i="1" s="1"/>
  <c r="E758" i="1" a="1"/>
  <c r="E758" i="1" s="1"/>
  <c r="E759" i="1" a="1"/>
  <c r="E759" i="1" s="1"/>
  <c r="E760" i="1" a="1"/>
  <c r="E760" i="1" s="1"/>
  <c r="E761" i="1" a="1"/>
  <c r="E761" i="1" s="1"/>
  <c r="E762" i="1" a="1"/>
  <c r="E762" i="1" s="1"/>
  <c r="E763" i="1" a="1"/>
  <c r="E763" i="1" s="1"/>
  <c r="E764" i="1" a="1"/>
  <c r="E764" i="1" s="1"/>
  <c r="E765" i="1" a="1"/>
  <c r="E765" i="1" s="1"/>
  <c r="E766" i="1" a="1"/>
  <c r="E766" i="1" s="1"/>
  <c r="E767" i="1" a="1"/>
  <c r="E767" i="1" s="1"/>
  <c r="E768" i="1" a="1"/>
  <c r="E768" i="1" s="1"/>
  <c r="E769" i="1" a="1"/>
  <c r="E769" i="1" s="1"/>
  <c r="E770" i="1" a="1"/>
  <c r="E770" i="1" s="1"/>
  <c r="E771" i="1" a="1"/>
  <c r="E771" i="1" s="1"/>
  <c r="E772" i="1" a="1"/>
  <c r="E772" i="1" s="1"/>
  <c r="E773" i="1" a="1"/>
  <c r="E773" i="1" s="1"/>
  <c r="E774" i="1" a="1"/>
  <c r="E774" i="1" s="1"/>
  <c r="E775" i="1" a="1"/>
  <c r="E775" i="1" s="1"/>
  <c r="E776" i="1" a="1"/>
  <c r="E776" i="1" s="1"/>
  <c r="E777" i="1" a="1"/>
  <c r="E777" i="1" s="1"/>
  <c r="E778" i="1" a="1"/>
  <c r="E778" i="1" s="1"/>
  <c r="E779" i="1" a="1"/>
  <c r="E779" i="1" s="1"/>
  <c r="E780" i="1" a="1"/>
  <c r="E780" i="1" s="1"/>
  <c r="E781" i="1" a="1"/>
  <c r="E781" i="1" s="1"/>
  <c r="E782" i="1" a="1"/>
  <c r="E782" i="1" s="1"/>
  <c r="E783" i="1" a="1"/>
  <c r="E783" i="1" s="1"/>
  <c r="E784" i="1" a="1"/>
  <c r="E784" i="1" s="1"/>
  <c r="E785" i="1" a="1"/>
  <c r="E785" i="1" s="1"/>
  <c r="E786" i="1" a="1"/>
  <c r="E786" i="1" s="1"/>
  <c r="E787" i="1" a="1"/>
  <c r="E787" i="1" s="1"/>
  <c r="E788" i="1" a="1"/>
  <c r="E788" i="1" s="1"/>
  <c r="E789" i="1" a="1"/>
  <c r="E789" i="1" s="1"/>
  <c r="E790" i="1" a="1"/>
  <c r="E790" i="1" s="1"/>
  <c r="E791" i="1" a="1"/>
  <c r="E791" i="1" s="1"/>
  <c r="E792" i="1" a="1"/>
  <c r="E792" i="1" s="1"/>
  <c r="E793" i="1" a="1"/>
  <c r="E793" i="1" s="1"/>
  <c r="E794" i="1" a="1"/>
  <c r="E794" i="1" s="1"/>
  <c r="E795" i="1" a="1"/>
  <c r="E795" i="1" s="1"/>
  <c r="E796" i="1" a="1"/>
  <c r="E796" i="1" s="1"/>
  <c r="E797" i="1" a="1"/>
  <c r="E797" i="1" s="1"/>
  <c r="E798" i="1" a="1"/>
  <c r="E798" i="1" s="1"/>
  <c r="E799" i="1" a="1"/>
  <c r="E799" i="1" s="1"/>
  <c r="E800" i="1" a="1"/>
  <c r="E800" i="1" s="1"/>
  <c r="E801" i="1" a="1"/>
  <c r="E801" i="1" s="1"/>
  <c r="E802" i="1" a="1"/>
  <c r="E802" i="1" s="1"/>
  <c r="E803" i="1" a="1"/>
  <c r="E803" i="1" s="1"/>
  <c r="E804" i="1" a="1"/>
  <c r="E804" i="1" s="1"/>
  <c r="E805" i="1" a="1"/>
  <c r="E805" i="1" s="1"/>
  <c r="E806" i="1" a="1"/>
  <c r="E806" i="1" s="1"/>
  <c r="E807" i="1" a="1"/>
  <c r="E807" i="1" s="1"/>
  <c r="E808" i="1" a="1"/>
  <c r="E808" i="1" s="1"/>
  <c r="E809" i="1" a="1"/>
  <c r="E809" i="1" s="1"/>
  <c r="E810" i="1" a="1"/>
  <c r="E810" i="1" s="1"/>
  <c r="E811" i="1" a="1"/>
  <c r="E811" i="1" s="1"/>
  <c r="E812" i="1" a="1"/>
  <c r="E812" i="1" s="1"/>
  <c r="E813" i="1" a="1"/>
  <c r="E813" i="1" s="1"/>
  <c r="E814" i="1" a="1"/>
  <c r="E814" i="1" s="1"/>
  <c r="E815" i="1" a="1"/>
  <c r="E815" i="1" s="1"/>
  <c r="E816" i="1" a="1"/>
  <c r="E816" i="1" s="1"/>
  <c r="E817" i="1" a="1"/>
  <c r="E817" i="1" s="1"/>
  <c r="E818" i="1" a="1"/>
  <c r="E818" i="1" s="1"/>
  <c r="E819" i="1" a="1"/>
  <c r="E819" i="1" s="1"/>
  <c r="E820" i="1" a="1"/>
  <c r="E820" i="1" s="1"/>
  <c r="E821" i="1" a="1"/>
  <c r="E821" i="1" s="1"/>
  <c r="E822" i="1" a="1"/>
  <c r="E822" i="1" s="1"/>
  <c r="E823" i="1" a="1"/>
  <c r="E823" i="1" s="1"/>
  <c r="E824" i="1" a="1"/>
  <c r="E824" i="1" s="1"/>
  <c r="E825" i="1" a="1"/>
  <c r="E825" i="1" s="1"/>
  <c r="E826" i="1" a="1"/>
  <c r="E826" i="1" s="1"/>
  <c r="E827" i="1" a="1"/>
  <c r="E827" i="1" s="1"/>
  <c r="E828" i="1" a="1"/>
  <c r="E828" i="1" s="1"/>
  <c r="E829" i="1" a="1"/>
  <c r="E829" i="1" s="1"/>
  <c r="E830" i="1" a="1"/>
  <c r="E830" i="1" s="1"/>
  <c r="E831" i="1" a="1"/>
  <c r="E831" i="1" s="1"/>
  <c r="E832" i="1" a="1"/>
  <c r="E832" i="1" s="1"/>
  <c r="E833" i="1" a="1"/>
  <c r="E833" i="1" s="1"/>
  <c r="E834" i="1" a="1"/>
  <c r="E834" i="1" s="1"/>
  <c r="E835" i="1" a="1"/>
  <c r="E835" i="1" s="1"/>
  <c r="E836" i="1" a="1"/>
  <c r="E836" i="1" s="1"/>
  <c r="E837" i="1" a="1"/>
  <c r="E837" i="1" s="1"/>
  <c r="E838" i="1" a="1"/>
  <c r="E838" i="1" s="1"/>
  <c r="E839" i="1" a="1"/>
  <c r="E839" i="1" s="1"/>
  <c r="E840" i="1" a="1"/>
  <c r="E840" i="1" s="1"/>
  <c r="E841" i="1" a="1"/>
  <c r="E841" i="1" s="1"/>
  <c r="E842" i="1" a="1"/>
  <c r="E842" i="1" s="1"/>
  <c r="E843" i="1" a="1"/>
  <c r="E843" i="1" s="1"/>
  <c r="E844" i="1" a="1"/>
  <c r="E844" i="1" s="1"/>
  <c r="E845" i="1" a="1"/>
  <c r="E845" i="1" s="1"/>
  <c r="E846" i="1" a="1"/>
  <c r="E846" i="1" s="1"/>
  <c r="E847" i="1" a="1"/>
  <c r="E847" i="1" s="1"/>
  <c r="E848" i="1" a="1"/>
  <c r="E848" i="1" s="1"/>
  <c r="E849" i="1" a="1"/>
  <c r="E849" i="1" s="1"/>
  <c r="E850" i="1" a="1"/>
  <c r="E850" i="1" s="1"/>
  <c r="E851" i="1" a="1"/>
  <c r="E851" i="1" s="1"/>
  <c r="E852" i="1" a="1"/>
  <c r="E852" i="1" s="1"/>
  <c r="E853" i="1" a="1"/>
  <c r="E853" i="1" s="1"/>
  <c r="E854" i="1" a="1"/>
  <c r="E854" i="1" s="1"/>
  <c r="E855" i="1" a="1"/>
  <c r="E855" i="1" s="1"/>
  <c r="E856" i="1" a="1"/>
  <c r="E856" i="1" s="1"/>
  <c r="E857" i="1" a="1"/>
  <c r="E857" i="1" s="1"/>
  <c r="E858" i="1" a="1"/>
  <c r="E858" i="1" s="1"/>
  <c r="E859" i="1" a="1"/>
  <c r="E859" i="1" s="1"/>
  <c r="E860" i="1" a="1"/>
  <c r="E860" i="1" s="1"/>
  <c r="E861" i="1" a="1"/>
  <c r="E861" i="1" s="1"/>
  <c r="E862" i="1" a="1"/>
  <c r="E862" i="1" s="1"/>
  <c r="E863" i="1" a="1"/>
  <c r="E863" i="1" s="1"/>
  <c r="E864" i="1" a="1"/>
  <c r="E864" i="1" s="1"/>
  <c r="E865" i="1" a="1"/>
  <c r="E865" i="1" s="1"/>
  <c r="E866" i="1" a="1"/>
  <c r="E866" i="1" s="1"/>
  <c r="E867" i="1" a="1"/>
  <c r="E867" i="1" s="1"/>
  <c r="E868" i="1" a="1"/>
  <c r="E868" i="1" s="1"/>
  <c r="E869" i="1" a="1"/>
  <c r="E869" i="1" s="1"/>
  <c r="E870" i="1" a="1"/>
  <c r="E870" i="1" s="1"/>
  <c r="E871" i="1" a="1"/>
  <c r="E871" i="1" s="1"/>
  <c r="E872" i="1" a="1"/>
  <c r="E872" i="1" s="1"/>
  <c r="E873" i="1" a="1"/>
  <c r="E873" i="1" s="1"/>
  <c r="E874" i="1" a="1"/>
  <c r="E874" i="1" s="1"/>
  <c r="E875" i="1" a="1"/>
  <c r="E875" i="1" s="1"/>
  <c r="E876" i="1" a="1"/>
  <c r="E876" i="1" s="1"/>
  <c r="E877" i="1" a="1"/>
  <c r="E877" i="1" s="1"/>
  <c r="E878" i="1" a="1"/>
  <c r="E878" i="1" s="1"/>
  <c r="E879" i="1" a="1"/>
  <c r="E879" i="1" s="1"/>
  <c r="E880" i="1" a="1"/>
  <c r="E880" i="1" s="1"/>
  <c r="E881" i="1" a="1"/>
  <c r="E881" i="1" s="1"/>
  <c r="E882" i="1" a="1"/>
  <c r="E882" i="1" s="1"/>
  <c r="E883" i="1" a="1"/>
  <c r="E883" i="1" s="1"/>
  <c r="E884" i="1" a="1"/>
  <c r="E884" i="1" s="1"/>
  <c r="E885" i="1" a="1"/>
  <c r="E885" i="1" s="1"/>
  <c r="E886" i="1" a="1"/>
  <c r="E886" i="1" s="1"/>
  <c r="E887" i="1" a="1"/>
  <c r="E887" i="1" s="1"/>
  <c r="E888" i="1" a="1"/>
  <c r="E888" i="1" s="1"/>
  <c r="E889" i="1" a="1"/>
  <c r="E889" i="1" s="1"/>
  <c r="E890" i="1" a="1"/>
  <c r="E890" i="1" s="1"/>
  <c r="E891" i="1" a="1"/>
  <c r="E891" i="1" s="1"/>
  <c r="E892" i="1" a="1"/>
  <c r="E892" i="1" s="1"/>
  <c r="E893" i="1" a="1"/>
  <c r="E893" i="1" s="1"/>
  <c r="E894" i="1" a="1"/>
  <c r="E894" i="1" s="1"/>
  <c r="E895" i="1" a="1"/>
  <c r="E895" i="1" s="1"/>
  <c r="E896" i="1" a="1"/>
  <c r="E896" i="1" s="1"/>
  <c r="E897" i="1" a="1"/>
  <c r="E897" i="1" s="1"/>
  <c r="E898" i="1" a="1"/>
  <c r="E898" i="1" s="1"/>
  <c r="E899" i="1" a="1"/>
  <c r="E899" i="1" s="1"/>
  <c r="E900" i="1" a="1"/>
  <c r="E900" i="1" s="1"/>
  <c r="E901" i="1" a="1"/>
  <c r="E901" i="1" s="1"/>
  <c r="E902" i="1" a="1"/>
  <c r="E902" i="1" s="1"/>
  <c r="E903" i="1" a="1"/>
  <c r="E903" i="1" s="1"/>
  <c r="E904" i="1" a="1"/>
  <c r="E904" i="1" s="1"/>
  <c r="E905" i="1" a="1"/>
  <c r="E905" i="1" s="1"/>
  <c r="E906" i="1" a="1"/>
  <c r="E906" i="1" s="1"/>
  <c r="E907" i="1" a="1"/>
  <c r="E907" i="1" s="1"/>
  <c r="E908" i="1" a="1"/>
  <c r="E908" i="1" s="1"/>
  <c r="E909" i="1" a="1"/>
  <c r="E909" i="1" s="1"/>
  <c r="E910" i="1" a="1"/>
  <c r="E910" i="1" s="1"/>
  <c r="E911" i="1" a="1"/>
  <c r="E911" i="1" s="1"/>
  <c r="E912" i="1" a="1"/>
  <c r="E912" i="1" s="1"/>
  <c r="E913" i="1" a="1"/>
  <c r="E913" i="1" s="1"/>
  <c r="E914" i="1" a="1"/>
  <c r="E914" i="1" s="1"/>
  <c r="E915" i="1" a="1"/>
  <c r="E915" i="1" s="1"/>
  <c r="E916" i="1" a="1"/>
  <c r="E916" i="1" s="1"/>
  <c r="E917" i="1" a="1"/>
  <c r="E917" i="1" s="1"/>
  <c r="E918" i="1" a="1"/>
  <c r="E918" i="1" s="1"/>
  <c r="E919" i="1" a="1"/>
  <c r="E919" i="1" s="1"/>
  <c r="E920" i="1" a="1"/>
  <c r="E920" i="1" s="1"/>
  <c r="E921" i="1" a="1"/>
  <c r="E921" i="1" s="1"/>
  <c r="E922" i="1" a="1"/>
  <c r="E922" i="1" s="1"/>
  <c r="E923" i="1" a="1"/>
  <c r="E923" i="1" s="1"/>
  <c r="E924" i="1" a="1"/>
  <c r="E924" i="1" s="1"/>
  <c r="E925" i="1" a="1"/>
  <c r="E925" i="1" s="1"/>
  <c r="E926" i="1" a="1"/>
  <c r="E926" i="1" s="1"/>
  <c r="E927" i="1" a="1"/>
  <c r="E927" i="1" s="1"/>
  <c r="E928" i="1" a="1"/>
  <c r="E928" i="1" s="1"/>
  <c r="E929" i="1" a="1"/>
  <c r="E929" i="1" s="1"/>
  <c r="E930" i="1" a="1"/>
  <c r="E930" i="1" s="1"/>
  <c r="E931" i="1" a="1"/>
  <c r="E931" i="1" s="1"/>
  <c r="E932" i="1" a="1"/>
  <c r="E932" i="1" s="1"/>
  <c r="E933" i="1" a="1"/>
  <c r="E933" i="1" s="1"/>
  <c r="E934" i="1" a="1"/>
  <c r="E934" i="1" s="1"/>
  <c r="E935" i="1" a="1"/>
  <c r="E935" i="1" s="1"/>
  <c r="E936" i="1" a="1"/>
  <c r="E936" i="1" s="1"/>
  <c r="E937" i="1" a="1"/>
  <c r="E937" i="1" s="1"/>
  <c r="E938" i="1" a="1"/>
  <c r="E938" i="1" s="1"/>
  <c r="E939" i="1" a="1"/>
  <c r="E939" i="1" s="1"/>
  <c r="E940" i="1" a="1"/>
  <c r="E940" i="1" s="1"/>
  <c r="E941" i="1" a="1"/>
  <c r="E941" i="1" s="1"/>
  <c r="E942" i="1" a="1"/>
  <c r="E942" i="1" s="1"/>
  <c r="E943" i="1" a="1"/>
  <c r="E943" i="1" s="1"/>
  <c r="E944" i="1" a="1"/>
  <c r="E944" i="1" s="1"/>
  <c r="E945" i="1" a="1"/>
  <c r="E945" i="1" s="1"/>
  <c r="E946" i="1" a="1"/>
  <c r="E946" i="1" s="1"/>
  <c r="E947" i="1" a="1"/>
  <c r="E947" i="1" s="1"/>
  <c r="E948" i="1" a="1"/>
  <c r="E948" i="1" s="1"/>
  <c r="E949" i="1" a="1"/>
  <c r="E949" i="1" s="1"/>
  <c r="E950" i="1" a="1"/>
  <c r="E950" i="1" s="1"/>
  <c r="E951" i="1" a="1"/>
  <c r="E951" i="1" s="1"/>
  <c r="E952" i="1" a="1"/>
  <c r="E952" i="1" s="1"/>
  <c r="E953" i="1" a="1"/>
  <c r="E953" i="1" s="1"/>
  <c r="E954" i="1" a="1"/>
  <c r="E954" i="1" s="1"/>
  <c r="E955" i="1" a="1"/>
  <c r="E955" i="1" s="1"/>
  <c r="E956" i="1" a="1"/>
  <c r="E956" i="1" s="1"/>
  <c r="E957" i="1" a="1"/>
  <c r="E957" i="1" s="1"/>
  <c r="E958" i="1" a="1"/>
  <c r="E958" i="1" s="1"/>
  <c r="E959" i="1" a="1"/>
  <c r="E959" i="1" s="1"/>
  <c r="E960" i="1" a="1"/>
  <c r="E960" i="1" s="1"/>
  <c r="E961" i="1" a="1"/>
  <c r="E961" i="1" s="1"/>
  <c r="E962" i="1" a="1"/>
  <c r="E962" i="1" s="1"/>
  <c r="E963" i="1" a="1"/>
  <c r="E963" i="1" s="1"/>
  <c r="E964" i="1" a="1"/>
  <c r="E964" i="1" s="1"/>
  <c r="E965" i="1" a="1"/>
  <c r="E965" i="1" s="1"/>
  <c r="E966" i="1" a="1"/>
  <c r="E966" i="1" s="1"/>
  <c r="E967" i="1" a="1"/>
  <c r="E967" i="1" s="1"/>
  <c r="E968" i="1" a="1"/>
  <c r="E968" i="1" s="1"/>
  <c r="E969" i="1" a="1"/>
  <c r="E969" i="1" s="1"/>
  <c r="E970" i="1" a="1"/>
  <c r="E970" i="1" s="1"/>
  <c r="E971" i="1" a="1"/>
  <c r="E971" i="1" s="1"/>
  <c r="E972" i="1" a="1"/>
  <c r="E972" i="1" s="1"/>
  <c r="E973" i="1" a="1"/>
  <c r="E973" i="1" s="1"/>
  <c r="E974" i="1" a="1"/>
  <c r="E974" i="1" s="1"/>
  <c r="E975" i="1" a="1"/>
  <c r="E975" i="1" s="1"/>
  <c r="E976" i="1" a="1"/>
  <c r="E976" i="1" s="1"/>
  <c r="E977" i="1" a="1"/>
  <c r="E977" i="1" s="1"/>
  <c r="E978" i="1" a="1"/>
  <c r="E978" i="1" s="1"/>
  <c r="E979" i="1" a="1"/>
  <c r="E979" i="1" s="1"/>
  <c r="E980" i="1" a="1"/>
  <c r="E980" i="1" s="1"/>
  <c r="E981" i="1" a="1"/>
  <c r="E981" i="1" s="1"/>
  <c r="E982" i="1" a="1"/>
  <c r="E982" i="1" s="1"/>
  <c r="E983" i="1" a="1"/>
  <c r="E983" i="1" s="1"/>
  <c r="E984" i="1" a="1"/>
  <c r="E984" i="1" s="1"/>
  <c r="E985" i="1" a="1"/>
  <c r="E985" i="1" s="1"/>
  <c r="E986" i="1" a="1"/>
  <c r="E986" i="1" s="1"/>
  <c r="E987" i="1" a="1"/>
  <c r="E987" i="1" s="1"/>
  <c r="E988" i="1" a="1"/>
  <c r="E988" i="1" s="1"/>
  <c r="E989" i="1" a="1"/>
  <c r="E989" i="1" s="1"/>
  <c r="E990" i="1" a="1"/>
  <c r="E990" i="1" s="1"/>
  <c r="E991" i="1" a="1"/>
  <c r="E991" i="1" s="1"/>
  <c r="E992" i="1" a="1"/>
  <c r="E992" i="1" s="1"/>
  <c r="E993" i="1" a="1"/>
  <c r="E993" i="1" s="1"/>
  <c r="E994" i="1" a="1"/>
  <c r="E994" i="1" s="1"/>
  <c r="E995" i="1" a="1"/>
  <c r="E995" i="1" s="1"/>
  <c r="E996" i="1" a="1"/>
  <c r="E996" i="1" s="1"/>
  <c r="E997" i="1" a="1"/>
  <c r="E997" i="1" s="1"/>
  <c r="E998" i="1" a="1"/>
  <c r="E998" i="1" s="1"/>
  <c r="E999" i="1" a="1"/>
  <c r="E999" i="1" s="1"/>
  <c r="E1000" i="1" a="1"/>
  <c r="E1000" i="1" s="1"/>
  <c r="E1001" i="1" a="1"/>
  <c r="E1001" i="1" s="1"/>
  <c r="E1002" i="1" a="1"/>
  <c r="E1002" i="1" s="1"/>
  <c r="E1003" i="1" a="1"/>
  <c r="E1003" i="1" s="1"/>
  <c r="E1004" i="1" a="1"/>
  <c r="E1004" i="1" s="1"/>
  <c r="E1005" i="1" a="1"/>
  <c r="E1005" i="1" s="1"/>
  <c r="E1006" i="1" a="1"/>
  <c r="E1006" i="1" s="1"/>
  <c r="E1007" i="1" a="1"/>
  <c r="E1007" i="1" s="1"/>
  <c r="E1008" i="1" a="1"/>
  <c r="E1008" i="1" s="1"/>
  <c r="E1009" i="1" a="1"/>
  <c r="E1009" i="1" s="1"/>
  <c r="E1010" i="1" a="1"/>
  <c r="E1010" i="1" s="1"/>
  <c r="E1011" i="1" a="1"/>
  <c r="E1011" i="1" s="1"/>
  <c r="E1012" i="1" a="1"/>
  <c r="E1012" i="1" s="1"/>
  <c r="E1013" i="1" a="1"/>
  <c r="E1013" i="1" s="1"/>
  <c r="E1014" i="1" a="1"/>
  <c r="E1014" i="1" s="1"/>
  <c r="E1015" i="1" a="1"/>
  <c r="E1015" i="1" s="1"/>
  <c r="E1016" i="1" a="1"/>
  <c r="E1016" i="1" s="1"/>
  <c r="E1017" i="1" a="1"/>
  <c r="E1017" i="1" s="1"/>
  <c r="E1018" i="1" a="1"/>
  <c r="E1018" i="1" s="1"/>
  <c r="E1019" i="1" a="1"/>
  <c r="E1019" i="1" s="1"/>
  <c r="E1020" i="1" a="1"/>
  <c r="E1020" i="1" s="1"/>
  <c r="E1021" i="1" a="1"/>
  <c r="E1021" i="1" s="1"/>
  <c r="E1022" i="1" a="1"/>
  <c r="E1022" i="1" s="1"/>
  <c r="E1023" i="1" a="1"/>
  <c r="E1023" i="1" s="1"/>
  <c r="E1024" i="1" a="1"/>
  <c r="E1024" i="1" s="1"/>
  <c r="E1025" i="1" a="1"/>
  <c r="E1025" i="1" s="1"/>
  <c r="E1026" i="1" a="1"/>
  <c r="E1026" i="1" s="1"/>
  <c r="E1027" i="1" a="1"/>
  <c r="E1027" i="1" s="1"/>
  <c r="E1028" i="1" a="1"/>
  <c r="E1028" i="1" s="1"/>
  <c r="E1029" i="1" a="1"/>
  <c r="E1029" i="1" s="1"/>
  <c r="E1030" i="1" a="1"/>
  <c r="E1030" i="1" s="1"/>
  <c r="E1031" i="1" a="1"/>
  <c r="E1031" i="1" s="1"/>
  <c r="E1032" i="1" a="1"/>
  <c r="E1032" i="1" s="1"/>
  <c r="E1033" i="1" a="1"/>
  <c r="E1033" i="1" s="1"/>
  <c r="E1034" i="1" a="1"/>
  <c r="E1034" i="1" s="1"/>
  <c r="E1035" i="1" a="1"/>
  <c r="E1035" i="1" s="1"/>
  <c r="E1036" i="1" a="1"/>
  <c r="E1036" i="1" s="1"/>
  <c r="E1037" i="1" a="1"/>
  <c r="E1037" i="1" s="1"/>
  <c r="E1038" i="1" a="1"/>
  <c r="E1038" i="1" s="1"/>
  <c r="E1039" i="1" a="1"/>
  <c r="E1039" i="1" s="1"/>
  <c r="E1040" i="1" a="1"/>
  <c r="E1040" i="1" s="1"/>
  <c r="E1041" i="1" a="1"/>
  <c r="E1041" i="1" s="1"/>
  <c r="E1042" i="1" a="1"/>
  <c r="E1042" i="1" s="1"/>
  <c r="E1043" i="1" a="1"/>
  <c r="E1043" i="1" s="1"/>
  <c r="E1044" i="1" a="1"/>
  <c r="E1044" i="1" s="1"/>
  <c r="E1045" i="1" a="1"/>
  <c r="E1045" i="1" s="1"/>
  <c r="E1046" i="1" a="1"/>
  <c r="E1046" i="1" s="1"/>
  <c r="E1047" i="1" a="1"/>
  <c r="E1047" i="1" s="1"/>
  <c r="E1048" i="1" a="1"/>
  <c r="E1048" i="1" s="1"/>
  <c r="E1049" i="1" a="1"/>
  <c r="E1049" i="1" s="1"/>
  <c r="E1050" i="1" a="1"/>
  <c r="E1050" i="1" s="1"/>
  <c r="E1051" i="1" a="1"/>
  <c r="E1051" i="1" s="1"/>
  <c r="E1052" i="1" a="1"/>
  <c r="E1052" i="1" s="1"/>
  <c r="E1053" i="1" a="1"/>
  <c r="E1053" i="1" s="1"/>
  <c r="E1054" i="1" a="1"/>
  <c r="E1054" i="1" s="1"/>
  <c r="E1055" i="1" a="1"/>
  <c r="E1055" i="1" s="1"/>
  <c r="E1056" i="1" a="1"/>
  <c r="E1056" i="1" s="1"/>
  <c r="E1057" i="1" a="1"/>
  <c r="E1057" i="1" s="1"/>
  <c r="E1058" i="1" a="1"/>
  <c r="E1058" i="1" s="1"/>
  <c r="E1059" i="1" a="1"/>
  <c r="E1059" i="1" s="1"/>
  <c r="E1060" i="1" a="1"/>
  <c r="E1060" i="1" s="1"/>
  <c r="E1061" i="1" a="1"/>
  <c r="E1061" i="1" s="1"/>
  <c r="E1062" i="1" a="1"/>
  <c r="E1062" i="1" s="1"/>
  <c r="E1063" i="1" a="1"/>
  <c r="E1063" i="1" s="1"/>
  <c r="E1064" i="1" a="1"/>
  <c r="E1064" i="1" s="1"/>
  <c r="E1065" i="1" a="1"/>
  <c r="E1065" i="1" s="1"/>
  <c r="E1066" i="1" a="1"/>
  <c r="E1066" i="1" s="1"/>
  <c r="E1067" i="1" a="1"/>
  <c r="E1067" i="1" s="1"/>
  <c r="E1068" i="1" a="1"/>
  <c r="E1068" i="1" s="1"/>
  <c r="E1069" i="1" a="1"/>
  <c r="E1069" i="1" s="1"/>
  <c r="E1070" i="1" a="1"/>
  <c r="E1070" i="1" s="1"/>
  <c r="E1071" i="1" a="1"/>
  <c r="E1071" i="1" s="1"/>
  <c r="E1072" i="1" a="1"/>
  <c r="E1072" i="1" s="1"/>
  <c r="E1073" i="1" a="1"/>
  <c r="E1073" i="1" s="1"/>
  <c r="E1074" i="1" a="1"/>
  <c r="E1074" i="1" s="1"/>
  <c r="E1075" i="1" a="1"/>
  <c r="E1075" i="1" s="1"/>
  <c r="E1076" i="1" a="1"/>
  <c r="E1076" i="1" s="1"/>
  <c r="E1077" i="1" a="1"/>
  <c r="E1077" i="1" s="1"/>
  <c r="E1078" i="1" a="1"/>
  <c r="E1078" i="1" s="1"/>
  <c r="E1079" i="1" a="1"/>
  <c r="E1079" i="1" s="1"/>
  <c r="E1080" i="1" a="1"/>
  <c r="E1080" i="1" s="1"/>
  <c r="E1081" i="1" a="1"/>
  <c r="E1081" i="1" s="1"/>
  <c r="E1082" i="1" a="1"/>
  <c r="E1082" i="1" s="1"/>
  <c r="E1083" i="1" a="1"/>
  <c r="E1083" i="1" s="1"/>
  <c r="E1084" i="1" a="1"/>
  <c r="E1084" i="1" s="1"/>
  <c r="E1085" i="1" a="1"/>
  <c r="E1085" i="1" s="1"/>
  <c r="E1086" i="1" a="1"/>
  <c r="E1086" i="1" s="1"/>
  <c r="E1087" i="1" a="1"/>
  <c r="E1087" i="1" s="1"/>
  <c r="E1088" i="1" a="1"/>
  <c r="E1088" i="1" s="1"/>
  <c r="E1089" i="1" a="1"/>
  <c r="E1089" i="1" s="1"/>
  <c r="E1090" i="1" a="1"/>
  <c r="E1090" i="1" s="1"/>
  <c r="E1091" i="1" a="1"/>
  <c r="E1091" i="1" s="1"/>
  <c r="E1092" i="1" a="1"/>
  <c r="E1092" i="1" s="1"/>
  <c r="E1093" i="1" a="1"/>
  <c r="E1093" i="1" s="1"/>
  <c r="E1094" i="1" a="1"/>
  <c r="E1094" i="1" s="1"/>
  <c r="E1095" i="1" a="1"/>
  <c r="E1095" i="1" s="1"/>
  <c r="E10" i="1" a="1"/>
  <c r="E10" i="1" s="1"/>
  <c r="E11" i="1" a="1"/>
  <c r="E11" i="1" s="1"/>
  <c r="E12" i="1" a="1"/>
  <c r="E12" i="1" s="1"/>
  <c r="E13" i="1" a="1"/>
  <c r="E13" i="1" s="1"/>
  <c r="E14" i="1" a="1"/>
  <c r="E14" i="1" s="1"/>
  <c r="E9" i="1" a="1"/>
  <c r="E9" i="1" s="1"/>
  <c r="E1096" i="1" a="1"/>
  <c r="E1096" i="1" s="1"/>
  <c r="G9" i="1" a="1"/>
  <c r="G9" i="1" s="1"/>
  <c r="G10" i="1" a="1"/>
  <c r="G10" i="1" s="1"/>
  <c r="G11" i="1" a="1"/>
  <c r="G11" i="1" s="1"/>
  <c r="G12" i="1" a="1"/>
  <c r="G12" i="1" s="1"/>
  <c r="G13" i="1" a="1"/>
  <c r="G13" i="1" s="1"/>
  <c r="G14" i="1" a="1"/>
  <c r="G14" i="1" s="1"/>
  <c r="G15" i="1" a="1"/>
  <c r="G15" i="1" s="1"/>
  <c r="G16" i="1" a="1"/>
  <c r="G16" i="1" s="1"/>
  <c r="G17" i="1" a="1"/>
  <c r="G17" i="1" s="1"/>
  <c r="G18" i="1" a="1"/>
  <c r="G18" i="1" s="1"/>
  <c r="G19" i="1" a="1"/>
  <c r="G19" i="1" s="1"/>
  <c r="G20" i="1" a="1"/>
  <c r="G20" i="1" s="1"/>
  <c r="G21" i="1" a="1"/>
  <c r="G21" i="1" s="1"/>
  <c r="G22" i="1" a="1"/>
  <c r="G22" i="1" s="1"/>
  <c r="G23" i="1" a="1"/>
  <c r="G23" i="1" s="1"/>
  <c r="G24" i="1" a="1"/>
  <c r="G24" i="1" s="1"/>
  <c r="G25" i="1" a="1"/>
  <c r="G25" i="1" s="1"/>
  <c r="G26" i="1" a="1"/>
  <c r="G26" i="1" s="1"/>
  <c r="G27" i="1" a="1"/>
  <c r="G27" i="1" s="1"/>
  <c r="G28" i="1" a="1"/>
  <c r="G28" i="1" s="1"/>
  <c r="G29" i="1" a="1"/>
  <c r="G29" i="1" s="1"/>
  <c r="G30" i="1" a="1"/>
  <c r="G30" i="1" s="1"/>
  <c r="G31" i="1" a="1"/>
  <c r="G31" i="1" s="1"/>
  <c r="G32" i="1" a="1"/>
  <c r="G32" i="1" s="1"/>
  <c r="G33" i="1" a="1"/>
  <c r="G33" i="1" s="1"/>
  <c r="G34" i="1" a="1"/>
  <c r="G34" i="1" s="1"/>
  <c r="G35" i="1" a="1"/>
  <c r="G35" i="1" s="1"/>
  <c r="G36" i="1" a="1"/>
  <c r="G36" i="1" s="1"/>
  <c r="G37" i="1" a="1"/>
  <c r="G37" i="1" s="1"/>
  <c r="G38" i="1" a="1"/>
  <c r="G38" i="1" s="1"/>
  <c r="G39" i="1" a="1"/>
  <c r="G39" i="1" s="1"/>
  <c r="G40" i="1" a="1"/>
  <c r="G40" i="1" s="1"/>
  <c r="G41" i="1" a="1"/>
  <c r="G41" i="1" s="1"/>
  <c r="G42" i="1" a="1"/>
  <c r="G42" i="1" s="1"/>
  <c r="G43" i="1" a="1"/>
  <c r="G43" i="1" s="1"/>
  <c r="G44" i="1" a="1"/>
  <c r="G44" i="1" s="1"/>
  <c r="G45" i="1" a="1"/>
  <c r="G45" i="1" s="1"/>
  <c r="G46" i="1" a="1"/>
  <c r="G46" i="1" s="1"/>
  <c r="G47" i="1" a="1"/>
  <c r="G47" i="1" s="1"/>
  <c r="G48" i="1" a="1"/>
  <c r="G48" i="1" s="1"/>
  <c r="G49" i="1" a="1"/>
  <c r="G49" i="1" s="1"/>
  <c r="G50" i="1" a="1"/>
  <c r="G50" i="1" s="1"/>
  <c r="G51" i="1" a="1"/>
  <c r="G51" i="1" s="1"/>
  <c r="G52" i="1" a="1"/>
  <c r="G52" i="1" s="1"/>
  <c r="G53" i="1" a="1"/>
  <c r="G53" i="1" s="1"/>
  <c r="G54" i="1" a="1"/>
  <c r="G54" i="1" s="1"/>
  <c r="G55" i="1" a="1"/>
  <c r="G55" i="1" s="1"/>
  <c r="G56" i="1" a="1"/>
  <c r="G56" i="1" s="1"/>
  <c r="G57" i="1" a="1"/>
  <c r="G57" i="1" s="1"/>
  <c r="G58" i="1" a="1"/>
  <c r="G58" i="1" s="1"/>
  <c r="G59" i="1" a="1"/>
  <c r="G59" i="1" s="1"/>
  <c r="G60" i="1" a="1"/>
  <c r="G60" i="1" s="1"/>
  <c r="G61" i="1" a="1"/>
  <c r="G61" i="1" s="1"/>
  <c r="G62" i="1" a="1"/>
  <c r="G62" i="1" s="1"/>
  <c r="G63" i="1" a="1"/>
  <c r="G63" i="1" s="1"/>
  <c r="G64" i="1" a="1"/>
  <c r="G64" i="1" s="1"/>
  <c r="G65" i="1" a="1"/>
  <c r="G65" i="1" s="1"/>
  <c r="G66" i="1" a="1"/>
  <c r="G66" i="1" s="1"/>
  <c r="G67" i="1" a="1"/>
  <c r="G67" i="1" s="1"/>
  <c r="G68" i="1" a="1"/>
  <c r="G68" i="1" s="1"/>
  <c r="G69" i="1" a="1"/>
  <c r="G69" i="1" s="1"/>
  <c r="G70" i="1" a="1"/>
  <c r="G70" i="1" s="1"/>
  <c r="G71" i="1" a="1"/>
  <c r="G71" i="1" s="1"/>
  <c r="G72" i="1" a="1"/>
  <c r="G72" i="1" s="1"/>
  <c r="G73" i="1" a="1"/>
  <c r="G73" i="1" s="1"/>
  <c r="G74" i="1" a="1"/>
  <c r="G74" i="1" s="1"/>
  <c r="G75" i="1" a="1"/>
  <c r="G75" i="1" s="1"/>
  <c r="G76" i="1" a="1"/>
  <c r="G76" i="1" s="1"/>
  <c r="G77" i="1" a="1"/>
  <c r="G77" i="1" s="1"/>
  <c r="G78" i="1" a="1"/>
  <c r="G78" i="1" s="1"/>
  <c r="G79" i="1" a="1"/>
  <c r="G79" i="1" s="1"/>
  <c r="G80" i="1" a="1"/>
  <c r="G80" i="1" s="1"/>
  <c r="G81" i="1" a="1"/>
  <c r="G81" i="1" s="1"/>
  <c r="G82" i="1" a="1"/>
  <c r="G82" i="1" s="1"/>
  <c r="G83" i="1" a="1"/>
  <c r="G83" i="1" s="1"/>
  <c r="G84" i="1" a="1"/>
  <c r="G84" i="1" s="1"/>
  <c r="G85" i="1" a="1"/>
  <c r="G85" i="1" s="1"/>
  <c r="G86" i="1" a="1"/>
  <c r="G86" i="1" s="1"/>
  <c r="G87" i="1" a="1"/>
  <c r="G87" i="1" s="1"/>
  <c r="G88" i="1" a="1"/>
  <c r="G88" i="1" s="1"/>
  <c r="G89" i="1" a="1"/>
  <c r="G89" i="1" s="1"/>
  <c r="G90" i="1" a="1"/>
  <c r="G90" i="1" s="1"/>
  <c r="G91" i="1" a="1"/>
  <c r="G91" i="1" s="1"/>
  <c r="G92" i="1" a="1"/>
  <c r="G92" i="1" s="1"/>
  <c r="G93" i="1" a="1"/>
  <c r="G93" i="1" s="1"/>
  <c r="G94" i="1" a="1"/>
  <c r="G94" i="1" s="1"/>
  <c r="G95" i="1" a="1"/>
  <c r="G95" i="1" s="1"/>
  <c r="G96" i="1" a="1"/>
  <c r="G96" i="1" s="1"/>
  <c r="G97" i="1" a="1"/>
  <c r="G97" i="1" s="1"/>
  <c r="G98" i="1" a="1"/>
  <c r="G98" i="1" s="1"/>
  <c r="G99" i="1" a="1"/>
  <c r="G99" i="1" s="1"/>
  <c r="G100" i="1" a="1"/>
  <c r="G100" i="1" s="1"/>
  <c r="G101" i="1" a="1"/>
  <c r="G101" i="1" s="1"/>
  <c r="G102" i="1" a="1"/>
  <c r="G102" i="1" s="1"/>
  <c r="G103" i="1" a="1"/>
  <c r="G103" i="1" s="1"/>
  <c r="G104" i="1" a="1"/>
  <c r="G104" i="1" s="1"/>
  <c r="G105" i="1" a="1"/>
  <c r="G105" i="1" s="1"/>
  <c r="G106" i="1" a="1"/>
  <c r="G106" i="1" s="1"/>
  <c r="G107" i="1" a="1"/>
  <c r="G107" i="1" s="1"/>
  <c r="G108" i="1" a="1"/>
  <c r="G108" i="1" s="1"/>
  <c r="G109" i="1" a="1"/>
  <c r="G109" i="1" s="1"/>
  <c r="G110" i="1" a="1"/>
  <c r="G110" i="1" s="1"/>
  <c r="G111" i="1" a="1"/>
  <c r="G111" i="1" s="1"/>
  <c r="G112" i="1" a="1"/>
  <c r="G112" i="1" s="1"/>
  <c r="G113" i="1" a="1"/>
  <c r="G113" i="1" s="1"/>
  <c r="G114" i="1" a="1"/>
  <c r="G114" i="1" s="1"/>
  <c r="G115" i="1" a="1"/>
  <c r="G115" i="1" s="1"/>
  <c r="G116" i="1" a="1"/>
  <c r="G116" i="1" s="1"/>
  <c r="G117" i="1" a="1"/>
  <c r="G117" i="1" s="1"/>
  <c r="G118" i="1" a="1"/>
  <c r="G118" i="1" s="1"/>
  <c r="G119" i="1" a="1"/>
  <c r="G119" i="1" s="1"/>
  <c r="G120" i="1" a="1"/>
  <c r="G120" i="1" s="1"/>
  <c r="G121" i="1" a="1"/>
  <c r="G121" i="1" s="1"/>
  <c r="G122" i="1" a="1"/>
  <c r="G122" i="1" s="1"/>
  <c r="G123" i="1" a="1"/>
  <c r="G123" i="1" s="1"/>
  <c r="G124" i="1" a="1"/>
  <c r="G124" i="1" s="1"/>
  <c r="G125" i="1" a="1"/>
  <c r="G125" i="1" s="1"/>
  <c r="G126" i="1" a="1"/>
  <c r="G126" i="1" s="1"/>
  <c r="G127" i="1" a="1"/>
  <c r="G127" i="1" s="1"/>
  <c r="G128" i="1" a="1"/>
  <c r="G128" i="1" s="1"/>
  <c r="G129" i="1" a="1"/>
  <c r="G129" i="1" s="1"/>
  <c r="G130" i="1" a="1"/>
  <c r="G130" i="1" s="1"/>
  <c r="G131" i="1" a="1"/>
  <c r="G131" i="1" s="1"/>
  <c r="G132" i="1" a="1"/>
  <c r="G132" i="1" s="1"/>
  <c r="G133" i="1" a="1"/>
  <c r="G133" i="1" s="1"/>
  <c r="G134" i="1" a="1"/>
  <c r="G134" i="1" s="1"/>
  <c r="G135" i="1" a="1"/>
  <c r="G135" i="1" s="1"/>
  <c r="G136" i="1" a="1"/>
  <c r="G136" i="1" s="1"/>
  <c r="G137" i="1" a="1"/>
  <c r="G137" i="1" s="1"/>
  <c r="G138" i="1" a="1"/>
  <c r="G138" i="1" s="1"/>
  <c r="G139" i="1" a="1"/>
  <c r="G139" i="1" s="1"/>
  <c r="G140" i="1" a="1"/>
  <c r="G140" i="1" s="1"/>
  <c r="G141" i="1" a="1"/>
  <c r="G141" i="1" s="1"/>
  <c r="G142" i="1" a="1"/>
  <c r="G142" i="1" s="1"/>
  <c r="G143" i="1" a="1"/>
  <c r="G143" i="1" s="1"/>
  <c r="G144" i="1" a="1"/>
  <c r="G144" i="1" s="1"/>
  <c r="G145" i="1" a="1"/>
  <c r="G145" i="1" s="1"/>
  <c r="G146" i="1" a="1"/>
  <c r="G146" i="1" s="1"/>
  <c r="G147" i="1" a="1"/>
  <c r="G147" i="1" s="1"/>
  <c r="G148" i="1" a="1"/>
  <c r="G148" i="1" s="1"/>
  <c r="G149" i="1" a="1"/>
  <c r="G149" i="1" s="1"/>
  <c r="G150" i="1" a="1"/>
  <c r="G150" i="1" s="1"/>
  <c r="G151" i="1" a="1"/>
  <c r="G151" i="1" s="1"/>
  <c r="G152" i="1" a="1"/>
  <c r="G152" i="1" s="1"/>
  <c r="G153" i="1" a="1"/>
  <c r="G153" i="1" s="1"/>
  <c r="G154" i="1" a="1"/>
  <c r="G154" i="1" s="1"/>
  <c r="G155" i="1" a="1"/>
  <c r="G155" i="1" s="1"/>
  <c r="G156" i="1" a="1"/>
  <c r="G156" i="1" s="1"/>
  <c r="G157" i="1" a="1"/>
  <c r="G157" i="1" s="1"/>
  <c r="G158" i="1" a="1"/>
  <c r="G158" i="1" s="1"/>
  <c r="G159" i="1" a="1"/>
  <c r="G159" i="1" s="1"/>
  <c r="G160" i="1" a="1"/>
  <c r="G160" i="1" s="1"/>
  <c r="G161" i="1" a="1"/>
  <c r="G161" i="1" s="1"/>
  <c r="G162" i="1" a="1"/>
  <c r="G162" i="1" s="1"/>
  <c r="G163" i="1" a="1"/>
  <c r="G163" i="1" s="1"/>
  <c r="G164" i="1" a="1"/>
  <c r="G164" i="1" s="1"/>
  <c r="G165" i="1" a="1"/>
  <c r="G165" i="1" s="1"/>
  <c r="G166" i="1" a="1"/>
  <c r="G166" i="1" s="1"/>
  <c r="G167" i="1" a="1"/>
  <c r="G167" i="1" s="1"/>
  <c r="G168" i="1" a="1"/>
  <c r="G168" i="1" s="1"/>
  <c r="G169" i="1" a="1"/>
  <c r="G169" i="1" s="1"/>
  <c r="G170" i="1" a="1"/>
  <c r="G170" i="1" s="1"/>
  <c r="G171" i="1" a="1"/>
  <c r="G171" i="1" s="1"/>
  <c r="G172" i="1" a="1"/>
  <c r="G172" i="1" s="1"/>
  <c r="G173" i="1" a="1"/>
  <c r="G173" i="1" s="1"/>
  <c r="G174" i="1" a="1"/>
  <c r="G174" i="1" s="1"/>
  <c r="G175" i="1" a="1"/>
  <c r="G175" i="1" s="1"/>
  <c r="G176" i="1" a="1"/>
  <c r="G176" i="1" s="1"/>
  <c r="G177" i="1" a="1"/>
  <c r="G177" i="1" s="1"/>
  <c r="G178" i="1" a="1"/>
  <c r="G178" i="1" s="1"/>
  <c r="G179" i="1" a="1"/>
  <c r="G179" i="1" s="1"/>
  <c r="G180" i="1" a="1"/>
  <c r="G180" i="1" s="1"/>
  <c r="G181" i="1" a="1"/>
  <c r="G181" i="1" s="1"/>
  <c r="G182" i="1" a="1"/>
  <c r="G182" i="1" s="1"/>
  <c r="G183" i="1" a="1"/>
  <c r="G183" i="1" s="1"/>
  <c r="G184" i="1" a="1"/>
  <c r="G184" i="1" s="1"/>
  <c r="G185" i="1" a="1"/>
  <c r="G185" i="1" s="1"/>
  <c r="G186" i="1" a="1"/>
  <c r="G186" i="1" s="1"/>
  <c r="G187" i="1" a="1"/>
  <c r="G187" i="1" s="1"/>
  <c r="G188" i="1" a="1"/>
  <c r="G188" i="1" s="1"/>
  <c r="G189" i="1" a="1"/>
  <c r="G189" i="1" s="1"/>
  <c r="G190" i="1" a="1"/>
  <c r="G190" i="1" s="1"/>
  <c r="G191" i="1" a="1"/>
  <c r="G191" i="1" s="1"/>
  <c r="G192" i="1" a="1"/>
  <c r="G192" i="1" s="1"/>
  <c r="G193" i="1" a="1"/>
  <c r="G193" i="1" s="1"/>
  <c r="G194" i="1" a="1"/>
  <c r="G194" i="1" s="1"/>
  <c r="G195" i="1" a="1"/>
  <c r="G195" i="1" s="1"/>
  <c r="G196" i="1" a="1"/>
  <c r="G196" i="1" s="1"/>
  <c r="G197" i="1" a="1"/>
  <c r="G197" i="1" s="1"/>
  <c r="G198" i="1" a="1"/>
  <c r="G198" i="1" s="1"/>
  <c r="G199" i="1" a="1"/>
  <c r="G199" i="1" s="1"/>
  <c r="G200" i="1" a="1"/>
  <c r="G200" i="1" s="1"/>
  <c r="G201" i="1" a="1"/>
  <c r="G201" i="1" s="1"/>
  <c r="G202" i="1" a="1"/>
  <c r="G202" i="1" s="1"/>
  <c r="G203" i="1" a="1"/>
  <c r="G203" i="1" s="1"/>
  <c r="G204" i="1" a="1"/>
  <c r="G204" i="1" s="1"/>
  <c r="G205" i="1" a="1"/>
  <c r="G205" i="1" s="1"/>
  <c r="G206" i="1" a="1"/>
  <c r="G206" i="1" s="1"/>
  <c r="G207" i="1" a="1"/>
  <c r="G207" i="1" s="1"/>
  <c r="G208" i="1" a="1"/>
  <c r="G208" i="1" s="1"/>
  <c r="G209" i="1" a="1"/>
  <c r="G209" i="1" s="1"/>
  <c r="G210" i="1" a="1"/>
  <c r="G210" i="1" s="1"/>
  <c r="G211" i="1" a="1"/>
  <c r="G211" i="1" s="1"/>
  <c r="G212" i="1" a="1"/>
  <c r="G212" i="1" s="1"/>
  <c r="G213" i="1" a="1"/>
  <c r="G213" i="1" s="1"/>
  <c r="G214" i="1" a="1"/>
  <c r="G214" i="1" s="1"/>
  <c r="G215" i="1" a="1"/>
  <c r="G215" i="1" s="1"/>
  <c r="G216" i="1" a="1"/>
  <c r="G216" i="1" s="1"/>
  <c r="G217" i="1" a="1"/>
  <c r="G217" i="1" s="1"/>
  <c r="G218" i="1" a="1"/>
  <c r="G218" i="1" s="1"/>
  <c r="G219" i="1" a="1"/>
  <c r="G219" i="1" s="1"/>
  <c r="G220" i="1" a="1"/>
  <c r="G220" i="1" s="1"/>
  <c r="G221" i="1" a="1"/>
  <c r="G221" i="1" s="1"/>
  <c r="G222" i="1" a="1"/>
  <c r="G222" i="1" s="1"/>
  <c r="G223" i="1" a="1"/>
  <c r="G223" i="1" s="1"/>
  <c r="G224" i="1" a="1"/>
  <c r="G224" i="1" s="1"/>
  <c r="G225" i="1" a="1"/>
  <c r="G225" i="1" s="1"/>
  <c r="G226" i="1" a="1"/>
  <c r="G226" i="1" s="1"/>
  <c r="G227" i="1" a="1"/>
  <c r="G227" i="1" s="1"/>
  <c r="G228" i="1" a="1"/>
  <c r="G228" i="1" s="1"/>
  <c r="G229" i="1" a="1"/>
  <c r="G229" i="1" s="1"/>
  <c r="G230" i="1" a="1"/>
  <c r="G230" i="1" s="1"/>
  <c r="G231" i="1" a="1"/>
  <c r="G231" i="1" s="1"/>
  <c r="G232" i="1" a="1"/>
  <c r="G232" i="1" s="1"/>
  <c r="G233" i="1" a="1"/>
  <c r="G233" i="1" s="1"/>
  <c r="G234" i="1" a="1"/>
  <c r="G234" i="1" s="1"/>
  <c r="G235" i="1" a="1"/>
  <c r="G235" i="1" s="1"/>
  <c r="G236" i="1" a="1"/>
  <c r="G236" i="1" s="1"/>
  <c r="G237" i="1" a="1"/>
  <c r="G237" i="1" s="1"/>
  <c r="G238" i="1" a="1"/>
  <c r="G238" i="1" s="1"/>
  <c r="G239" i="1" a="1"/>
  <c r="G239" i="1" s="1"/>
  <c r="G240" i="1" a="1"/>
  <c r="G240" i="1" s="1"/>
  <c r="G241" i="1" a="1"/>
  <c r="G241" i="1" s="1"/>
  <c r="G242" i="1" a="1"/>
  <c r="G242" i="1" s="1"/>
  <c r="G243" i="1" a="1"/>
  <c r="G243" i="1" s="1"/>
  <c r="G244" i="1" a="1"/>
  <c r="G244" i="1" s="1"/>
  <c r="G245" i="1" a="1"/>
  <c r="G245" i="1" s="1"/>
  <c r="G246" i="1" a="1"/>
  <c r="G246" i="1" s="1"/>
  <c r="G247" i="1" a="1"/>
  <c r="G247" i="1" s="1"/>
  <c r="G248" i="1" a="1"/>
  <c r="G248" i="1" s="1"/>
  <c r="G249" i="1" a="1"/>
  <c r="G249" i="1" s="1"/>
  <c r="G250" i="1" a="1"/>
  <c r="G250" i="1" s="1"/>
  <c r="G251" i="1" a="1"/>
  <c r="G251" i="1" s="1"/>
  <c r="G252" i="1" a="1"/>
  <c r="G252" i="1" s="1"/>
  <c r="G253" i="1" a="1"/>
  <c r="G253" i="1" s="1"/>
  <c r="G254" i="1" a="1"/>
  <c r="G254" i="1" s="1"/>
  <c r="G255" i="1" a="1"/>
  <c r="G255" i="1" s="1"/>
  <c r="G256" i="1" a="1"/>
  <c r="G256" i="1" s="1"/>
  <c r="G257" i="1" a="1"/>
  <c r="G257" i="1" s="1"/>
  <c r="G258" i="1" a="1"/>
  <c r="G258" i="1" s="1"/>
  <c r="G259" i="1" a="1"/>
  <c r="G259" i="1" s="1"/>
  <c r="G260" i="1" a="1"/>
  <c r="G260" i="1" s="1"/>
  <c r="G261" i="1" a="1"/>
  <c r="G261" i="1" s="1"/>
  <c r="G262" i="1" a="1"/>
  <c r="G262" i="1" s="1"/>
  <c r="G263" i="1" a="1"/>
  <c r="G263" i="1" s="1"/>
  <c r="G264" i="1" a="1"/>
  <c r="G264" i="1" s="1"/>
  <c r="G265" i="1" a="1"/>
  <c r="G265" i="1" s="1"/>
  <c r="G266" i="1" a="1"/>
  <c r="G266" i="1" s="1"/>
  <c r="G267" i="1" a="1"/>
  <c r="G267" i="1" s="1"/>
  <c r="G268" i="1" a="1"/>
  <c r="G268" i="1" s="1"/>
  <c r="G269" i="1" a="1"/>
  <c r="G269" i="1" s="1"/>
  <c r="G270" i="1" a="1"/>
  <c r="G270" i="1" s="1"/>
  <c r="G271" i="1" a="1"/>
  <c r="G271" i="1" s="1"/>
  <c r="G272" i="1" a="1"/>
  <c r="G272" i="1" s="1"/>
  <c r="G273" i="1" a="1"/>
  <c r="G273" i="1" s="1"/>
  <c r="G274" i="1" a="1"/>
  <c r="G274" i="1" s="1"/>
  <c r="G275" i="1" a="1"/>
  <c r="G275" i="1" s="1"/>
  <c r="G276" i="1" a="1"/>
  <c r="G276" i="1" s="1"/>
  <c r="G277" i="1" a="1"/>
  <c r="G277" i="1" s="1"/>
  <c r="G278" i="1" a="1"/>
  <c r="G278" i="1" s="1"/>
  <c r="G279" i="1" a="1"/>
  <c r="G279" i="1" s="1"/>
  <c r="G280" i="1" a="1"/>
  <c r="G280" i="1" s="1"/>
  <c r="G281" i="1" a="1"/>
  <c r="G281" i="1" s="1"/>
  <c r="G282" i="1" a="1"/>
  <c r="G282" i="1" s="1"/>
  <c r="G283" i="1" a="1"/>
  <c r="G283" i="1" s="1"/>
  <c r="G284" i="1" a="1"/>
  <c r="G284" i="1" s="1"/>
  <c r="G285" i="1" a="1"/>
  <c r="G285" i="1" s="1"/>
  <c r="G286" i="1" a="1"/>
  <c r="G286" i="1" s="1"/>
  <c r="G287" i="1" a="1"/>
  <c r="G287" i="1" s="1"/>
  <c r="G288" i="1" a="1"/>
  <c r="G288" i="1" s="1"/>
  <c r="G289" i="1" a="1"/>
  <c r="G289" i="1" s="1"/>
  <c r="G290" i="1" a="1"/>
  <c r="G290" i="1" s="1"/>
  <c r="G291" i="1" a="1"/>
  <c r="G291" i="1" s="1"/>
  <c r="G292" i="1" a="1"/>
  <c r="G292" i="1" s="1"/>
  <c r="G293" i="1" a="1"/>
  <c r="G293" i="1" s="1"/>
  <c r="G294" i="1" a="1"/>
  <c r="G294" i="1" s="1"/>
  <c r="G295" i="1" a="1"/>
  <c r="G295" i="1" s="1"/>
  <c r="G296" i="1" a="1"/>
  <c r="G296" i="1" s="1"/>
  <c r="G297" i="1" a="1"/>
  <c r="G297" i="1" s="1"/>
  <c r="G298" i="1" a="1"/>
  <c r="G298" i="1" s="1"/>
  <c r="G299" i="1" a="1"/>
  <c r="G299" i="1" s="1"/>
  <c r="G300" i="1" a="1"/>
  <c r="G300" i="1" s="1"/>
  <c r="G301" i="1" a="1"/>
  <c r="G301" i="1" s="1"/>
  <c r="G302" i="1" a="1"/>
  <c r="G302" i="1" s="1"/>
  <c r="G303" i="1" a="1"/>
  <c r="G303" i="1" s="1"/>
  <c r="G304" i="1" a="1"/>
  <c r="G304" i="1" s="1"/>
  <c r="G305" i="1" a="1"/>
  <c r="G305" i="1" s="1"/>
  <c r="G306" i="1" a="1"/>
  <c r="G306" i="1" s="1"/>
  <c r="G307" i="1" a="1"/>
  <c r="G307" i="1" s="1"/>
  <c r="G308" i="1" a="1"/>
  <c r="G308" i="1" s="1"/>
  <c r="G309" i="1" a="1"/>
  <c r="G309" i="1" s="1"/>
  <c r="G310" i="1" a="1"/>
  <c r="G310" i="1" s="1"/>
  <c r="G311" i="1" a="1"/>
  <c r="G311" i="1" s="1"/>
  <c r="G312" i="1" a="1"/>
  <c r="G312" i="1" s="1"/>
  <c r="G313" i="1" a="1"/>
  <c r="G313" i="1" s="1"/>
  <c r="G314" i="1" a="1"/>
  <c r="G314" i="1" s="1"/>
  <c r="G315" i="1" a="1"/>
  <c r="G315" i="1" s="1"/>
  <c r="G316" i="1" a="1"/>
  <c r="G316" i="1" s="1"/>
  <c r="G317" i="1" a="1"/>
  <c r="G317" i="1" s="1"/>
  <c r="G318" i="1" a="1"/>
  <c r="G318" i="1" s="1"/>
  <c r="G319" i="1" a="1"/>
  <c r="G319" i="1" s="1"/>
  <c r="G320" i="1" a="1"/>
  <c r="G320" i="1" s="1"/>
  <c r="G321" i="1" a="1"/>
  <c r="G321" i="1" s="1"/>
  <c r="G322" i="1" a="1"/>
  <c r="G322" i="1" s="1"/>
  <c r="G323" i="1" a="1"/>
  <c r="G323" i="1" s="1"/>
  <c r="G324" i="1" a="1"/>
  <c r="G324" i="1" s="1"/>
  <c r="G325" i="1" a="1"/>
  <c r="G325" i="1" s="1"/>
  <c r="G326" i="1" a="1"/>
  <c r="G326" i="1" s="1"/>
  <c r="G327" i="1" a="1"/>
  <c r="G327" i="1" s="1"/>
  <c r="G328" i="1" a="1"/>
  <c r="G328" i="1" s="1"/>
  <c r="G329" i="1" a="1"/>
  <c r="G329" i="1" s="1"/>
  <c r="G330" i="1" a="1"/>
  <c r="G330" i="1" s="1"/>
  <c r="G331" i="1" a="1"/>
  <c r="G331" i="1" s="1"/>
  <c r="G332" i="1" a="1"/>
  <c r="G332" i="1" s="1"/>
  <c r="G333" i="1" a="1"/>
  <c r="G333" i="1" s="1"/>
  <c r="G334" i="1" a="1"/>
  <c r="G334" i="1" s="1"/>
  <c r="G335" i="1" a="1"/>
  <c r="G335" i="1" s="1"/>
  <c r="G336" i="1" a="1"/>
  <c r="G336" i="1" s="1"/>
  <c r="G337" i="1" a="1"/>
  <c r="G337" i="1" s="1"/>
  <c r="G338" i="1" a="1"/>
  <c r="G338" i="1" s="1"/>
  <c r="G339" i="1" a="1"/>
  <c r="G339" i="1" s="1"/>
  <c r="G340" i="1" a="1"/>
  <c r="G340" i="1" s="1"/>
  <c r="G341" i="1" a="1"/>
  <c r="G341" i="1" s="1"/>
  <c r="G342" i="1" a="1"/>
  <c r="G342" i="1" s="1"/>
  <c r="G343" i="1" a="1"/>
  <c r="G343" i="1" s="1"/>
  <c r="G344" i="1" a="1"/>
  <c r="G344" i="1" s="1"/>
  <c r="G345" i="1" a="1"/>
  <c r="G345" i="1" s="1"/>
  <c r="G346" i="1" a="1"/>
  <c r="G346" i="1" s="1"/>
  <c r="G347" i="1" a="1"/>
  <c r="G347" i="1" s="1"/>
  <c r="G348" i="1" a="1"/>
  <c r="G348" i="1" s="1"/>
  <c r="G349" i="1" a="1"/>
  <c r="G349" i="1" s="1"/>
  <c r="G350" i="1" a="1"/>
  <c r="G350" i="1" s="1"/>
  <c r="G351" i="1" a="1"/>
  <c r="G351" i="1" s="1"/>
  <c r="G352" i="1" a="1"/>
  <c r="G352" i="1" s="1"/>
  <c r="G353" i="1" a="1"/>
  <c r="G353" i="1" s="1"/>
  <c r="G354" i="1" a="1"/>
  <c r="G354" i="1" s="1"/>
  <c r="G355" i="1" a="1"/>
  <c r="G355" i="1" s="1"/>
  <c r="G356" i="1" a="1"/>
  <c r="G356" i="1" s="1"/>
  <c r="G357" i="1" a="1"/>
  <c r="G357" i="1" s="1"/>
  <c r="G358" i="1" a="1"/>
  <c r="G358" i="1" s="1"/>
  <c r="G359" i="1" a="1"/>
  <c r="G359" i="1" s="1"/>
  <c r="G360" i="1" a="1"/>
  <c r="G360" i="1" s="1"/>
  <c r="G361" i="1" a="1"/>
  <c r="G361" i="1" s="1"/>
  <c r="G362" i="1" a="1"/>
  <c r="G362" i="1" s="1"/>
  <c r="G363" i="1" a="1"/>
  <c r="G363" i="1" s="1"/>
  <c r="G364" i="1" a="1"/>
  <c r="G364" i="1" s="1"/>
  <c r="G365" i="1" a="1"/>
  <c r="G365" i="1" s="1"/>
  <c r="G366" i="1" a="1"/>
  <c r="G366" i="1" s="1"/>
  <c r="G367" i="1" a="1"/>
  <c r="G367" i="1" s="1"/>
  <c r="G368" i="1" a="1"/>
  <c r="G368" i="1" s="1"/>
  <c r="G369" i="1" a="1"/>
  <c r="G369" i="1" s="1"/>
  <c r="G370" i="1" a="1"/>
  <c r="G370" i="1" s="1"/>
  <c r="G371" i="1" a="1"/>
  <c r="G371" i="1" s="1"/>
  <c r="G372" i="1" a="1"/>
  <c r="G372" i="1" s="1"/>
  <c r="G373" i="1" a="1"/>
  <c r="G373" i="1" s="1"/>
  <c r="G374" i="1" a="1"/>
  <c r="G374" i="1" s="1"/>
  <c r="G375" i="1" a="1"/>
  <c r="G375" i="1" s="1"/>
  <c r="G376" i="1" a="1"/>
  <c r="G376" i="1" s="1"/>
  <c r="G377" i="1" a="1"/>
  <c r="G377" i="1" s="1"/>
  <c r="G378" i="1" a="1"/>
  <c r="G378" i="1" s="1"/>
  <c r="G379" i="1" a="1"/>
  <c r="G379" i="1" s="1"/>
  <c r="G380" i="1" a="1"/>
  <c r="G380" i="1" s="1"/>
  <c r="G381" i="1" a="1"/>
  <c r="G381" i="1" s="1"/>
  <c r="G382" i="1" a="1"/>
  <c r="G382" i="1" s="1"/>
  <c r="G383" i="1" a="1"/>
  <c r="G383" i="1" s="1"/>
  <c r="G384" i="1" a="1"/>
  <c r="G384" i="1" s="1"/>
  <c r="G385" i="1" a="1"/>
  <c r="G385" i="1" s="1"/>
  <c r="G386" i="1" a="1"/>
  <c r="G386" i="1" s="1"/>
  <c r="G387" i="1" a="1"/>
  <c r="G387" i="1" s="1"/>
  <c r="G388" i="1" a="1"/>
  <c r="G388" i="1" s="1"/>
  <c r="G389" i="1" a="1"/>
  <c r="G389" i="1" s="1"/>
  <c r="G390" i="1" a="1"/>
  <c r="G390" i="1" s="1"/>
  <c r="G391" i="1" a="1"/>
  <c r="G391" i="1" s="1"/>
  <c r="G392" i="1" a="1"/>
  <c r="G392" i="1" s="1"/>
  <c r="G393" i="1" a="1"/>
  <c r="G393" i="1" s="1"/>
  <c r="G394" i="1" a="1"/>
  <c r="G394" i="1" s="1"/>
  <c r="G395" i="1" a="1"/>
  <c r="G395" i="1" s="1"/>
  <c r="G396" i="1" a="1"/>
  <c r="G396" i="1" s="1"/>
  <c r="G397" i="1" a="1"/>
  <c r="G397" i="1" s="1"/>
  <c r="G398" i="1" a="1"/>
  <c r="G398" i="1" s="1"/>
  <c r="G399" i="1" a="1"/>
  <c r="G399" i="1" s="1"/>
  <c r="G400" i="1" a="1"/>
  <c r="G400" i="1" s="1"/>
  <c r="G401" i="1" a="1"/>
  <c r="G401" i="1" s="1"/>
  <c r="G402" i="1" a="1"/>
  <c r="G402" i="1" s="1"/>
  <c r="G403" i="1" a="1"/>
  <c r="G403" i="1" s="1"/>
  <c r="G404" i="1" a="1"/>
  <c r="G404" i="1" s="1"/>
  <c r="G405" i="1" a="1"/>
  <c r="G405" i="1" s="1"/>
  <c r="G406" i="1" a="1"/>
  <c r="G406" i="1" s="1"/>
  <c r="G407" i="1" a="1"/>
  <c r="G407" i="1" s="1"/>
  <c r="G408" i="1" a="1"/>
  <c r="G408" i="1" s="1"/>
  <c r="G409" i="1" a="1"/>
  <c r="G409" i="1" s="1"/>
  <c r="G410" i="1" a="1"/>
  <c r="G410" i="1" s="1"/>
  <c r="G411" i="1" a="1"/>
  <c r="G411" i="1" s="1"/>
  <c r="G412" i="1" a="1"/>
  <c r="G412" i="1" s="1"/>
  <c r="G413" i="1" a="1"/>
  <c r="G413" i="1" s="1"/>
  <c r="G414" i="1" a="1"/>
  <c r="G414" i="1" s="1"/>
  <c r="G415" i="1" a="1"/>
  <c r="G415" i="1" s="1"/>
  <c r="G416" i="1" a="1"/>
  <c r="G416" i="1" s="1"/>
  <c r="G417" i="1" a="1"/>
  <c r="G417" i="1" s="1"/>
  <c r="G418" i="1" a="1"/>
  <c r="G418" i="1" s="1"/>
  <c r="G419" i="1" a="1"/>
  <c r="G419" i="1" s="1"/>
  <c r="G420" i="1" a="1"/>
  <c r="G420" i="1" s="1"/>
  <c r="G421" i="1" a="1"/>
  <c r="G421" i="1" s="1"/>
  <c r="G422" i="1" a="1"/>
  <c r="G422" i="1" s="1"/>
  <c r="G423" i="1" a="1"/>
  <c r="G423" i="1" s="1"/>
  <c r="G424" i="1" a="1"/>
  <c r="G424" i="1" s="1"/>
  <c r="G425" i="1" a="1"/>
  <c r="G425" i="1" s="1"/>
  <c r="G426" i="1" a="1"/>
  <c r="G426" i="1" s="1"/>
  <c r="G427" i="1" a="1"/>
  <c r="G427" i="1" s="1"/>
  <c r="G428" i="1" a="1"/>
  <c r="G428" i="1" s="1"/>
  <c r="G429" i="1" a="1"/>
  <c r="G429" i="1" s="1"/>
  <c r="G430" i="1" a="1"/>
  <c r="G430" i="1" s="1"/>
  <c r="G431" i="1" a="1"/>
  <c r="G431" i="1" s="1"/>
  <c r="G432" i="1" a="1"/>
  <c r="G432" i="1" s="1"/>
  <c r="G433" i="1" a="1"/>
  <c r="G433" i="1" s="1"/>
  <c r="G434" i="1" a="1"/>
  <c r="G434" i="1" s="1"/>
  <c r="G435" i="1" a="1"/>
  <c r="G435" i="1" s="1"/>
  <c r="G436" i="1" a="1"/>
  <c r="G436" i="1" s="1"/>
  <c r="G437" i="1" a="1"/>
  <c r="G437" i="1" s="1"/>
  <c r="G438" i="1" a="1"/>
  <c r="G438" i="1" s="1"/>
  <c r="G439" i="1" a="1"/>
  <c r="G439" i="1" s="1"/>
  <c r="G440" i="1" a="1"/>
  <c r="G440" i="1" s="1"/>
  <c r="G441" i="1" a="1"/>
  <c r="G441" i="1" s="1"/>
  <c r="G442" i="1" a="1"/>
  <c r="G442" i="1" s="1"/>
  <c r="G443" i="1" a="1"/>
  <c r="G443" i="1" s="1"/>
  <c r="G444" i="1" a="1"/>
  <c r="G444" i="1" s="1"/>
  <c r="G445" i="1" a="1"/>
  <c r="G445" i="1" s="1"/>
  <c r="G446" i="1" a="1"/>
  <c r="G446" i="1" s="1"/>
  <c r="G447" i="1" a="1"/>
  <c r="G447" i="1" s="1"/>
  <c r="G448" i="1" a="1"/>
  <c r="G448" i="1" s="1"/>
  <c r="G449" i="1" a="1"/>
  <c r="G449" i="1" s="1"/>
  <c r="G450" i="1" a="1"/>
  <c r="G450" i="1" s="1"/>
  <c r="G451" i="1" a="1"/>
  <c r="G451" i="1" s="1"/>
  <c r="G452" i="1" a="1"/>
  <c r="G452" i="1" s="1"/>
  <c r="G453" i="1" a="1"/>
  <c r="G453" i="1" s="1"/>
  <c r="G454" i="1" a="1"/>
  <c r="G454" i="1" s="1"/>
  <c r="G455" i="1" a="1"/>
  <c r="G455" i="1" s="1"/>
  <c r="G456" i="1" a="1"/>
  <c r="G456" i="1" s="1"/>
  <c r="G457" i="1" a="1"/>
  <c r="G457" i="1" s="1"/>
  <c r="G458" i="1" a="1"/>
  <c r="G458" i="1" s="1"/>
  <c r="G459" i="1" a="1"/>
  <c r="G459" i="1" s="1"/>
  <c r="G460" i="1" a="1"/>
  <c r="G460" i="1" s="1"/>
  <c r="G461" i="1" a="1"/>
  <c r="G461" i="1" s="1"/>
  <c r="G462" i="1" a="1"/>
  <c r="G462" i="1" s="1"/>
  <c r="G463" i="1" a="1"/>
  <c r="G463" i="1" s="1"/>
  <c r="G464" i="1" a="1"/>
  <c r="G464" i="1" s="1"/>
  <c r="G465" i="1" a="1"/>
  <c r="G465" i="1" s="1"/>
  <c r="G466" i="1" a="1"/>
  <c r="G466" i="1" s="1"/>
  <c r="G467" i="1" a="1"/>
  <c r="G467" i="1" s="1"/>
  <c r="G468" i="1" a="1"/>
  <c r="G468" i="1" s="1"/>
  <c r="G469" i="1" a="1"/>
  <c r="G469" i="1" s="1"/>
  <c r="G470" i="1" a="1"/>
  <c r="G470" i="1" s="1"/>
  <c r="G471" i="1" a="1"/>
  <c r="G471" i="1" s="1"/>
  <c r="G472" i="1" a="1"/>
  <c r="G472" i="1" s="1"/>
  <c r="G473" i="1" a="1"/>
  <c r="G473" i="1" s="1"/>
  <c r="G474" i="1" a="1"/>
  <c r="G474" i="1" s="1"/>
  <c r="G475" i="1" a="1"/>
  <c r="G475" i="1" s="1"/>
  <c r="G476" i="1" a="1"/>
  <c r="G476" i="1" s="1"/>
  <c r="G477" i="1" a="1"/>
  <c r="G477" i="1" s="1"/>
  <c r="G478" i="1" a="1"/>
  <c r="G478" i="1" s="1"/>
  <c r="G479" i="1" a="1"/>
  <c r="G479" i="1" s="1"/>
  <c r="G480" i="1" a="1"/>
  <c r="G480" i="1" s="1"/>
  <c r="G481" i="1" a="1"/>
  <c r="G481" i="1" s="1"/>
  <c r="G482" i="1" a="1"/>
  <c r="G482" i="1" s="1"/>
  <c r="G483" i="1" a="1"/>
  <c r="G483" i="1" s="1"/>
  <c r="G484" i="1" a="1"/>
  <c r="G484" i="1" s="1"/>
  <c r="G485" i="1" a="1"/>
  <c r="G485" i="1" s="1"/>
  <c r="G486" i="1" a="1"/>
  <c r="G486" i="1" s="1"/>
  <c r="G487" i="1" a="1"/>
  <c r="G487" i="1" s="1"/>
  <c r="G488" i="1" a="1"/>
  <c r="G488" i="1" s="1"/>
  <c r="G489" i="1" a="1"/>
  <c r="G489" i="1" s="1"/>
  <c r="G490" i="1" a="1"/>
  <c r="G490" i="1" s="1"/>
  <c r="G491" i="1" a="1"/>
  <c r="G491" i="1" s="1"/>
  <c r="G492" i="1" a="1"/>
  <c r="G492" i="1" s="1"/>
  <c r="G493" i="1" a="1"/>
  <c r="G493" i="1" s="1"/>
  <c r="G494" i="1" a="1"/>
  <c r="G494" i="1" s="1"/>
  <c r="G495" i="1" a="1"/>
  <c r="G495" i="1" s="1"/>
  <c r="G496" i="1" a="1"/>
  <c r="G496" i="1" s="1"/>
  <c r="G497" i="1" a="1"/>
  <c r="G497" i="1" s="1"/>
  <c r="G498" i="1" a="1"/>
  <c r="G498" i="1" s="1"/>
  <c r="G499" i="1" a="1"/>
  <c r="G499" i="1" s="1"/>
  <c r="G500" i="1" a="1"/>
  <c r="G500" i="1" s="1"/>
  <c r="G501" i="1" a="1"/>
  <c r="G501" i="1" s="1"/>
  <c r="G502" i="1" a="1"/>
  <c r="G502" i="1" s="1"/>
  <c r="G503" i="1" a="1"/>
  <c r="G503" i="1" s="1"/>
  <c r="G504" i="1" a="1"/>
  <c r="G504" i="1" s="1"/>
  <c r="G505" i="1" a="1"/>
  <c r="G505" i="1" s="1"/>
  <c r="G506" i="1" a="1"/>
  <c r="G506" i="1" s="1"/>
  <c r="G507" i="1" a="1"/>
  <c r="G507" i="1" s="1"/>
  <c r="G508" i="1" a="1"/>
  <c r="G508" i="1" s="1"/>
  <c r="G509" i="1" a="1"/>
  <c r="G509" i="1" s="1"/>
  <c r="G510" i="1" a="1"/>
  <c r="G510" i="1" s="1"/>
  <c r="G511" i="1" a="1"/>
  <c r="G511" i="1" s="1"/>
  <c r="G512" i="1" a="1"/>
  <c r="G512" i="1" s="1"/>
  <c r="G513" i="1" a="1"/>
  <c r="G513" i="1" s="1"/>
  <c r="G514" i="1" a="1"/>
  <c r="G514" i="1" s="1"/>
  <c r="G515" i="1" a="1"/>
  <c r="G515" i="1" s="1"/>
  <c r="G516" i="1" a="1"/>
  <c r="G516" i="1" s="1"/>
  <c r="G517" i="1" a="1"/>
  <c r="G517" i="1" s="1"/>
  <c r="G518" i="1" a="1"/>
  <c r="G518" i="1" s="1"/>
  <c r="G519" i="1" a="1"/>
  <c r="G519" i="1" s="1"/>
  <c r="G520" i="1" a="1"/>
  <c r="G520" i="1" s="1"/>
  <c r="G521" i="1" a="1"/>
  <c r="G521" i="1" s="1"/>
  <c r="G522" i="1" a="1"/>
  <c r="G522" i="1" s="1"/>
  <c r="G523" i="1" a="1"/>
  <c r="G523" i="1" s="1"/>
  <c r="G524" i="1" a="1"/>
  <c r="G524" i="1" s="1"/>
  <c r="G525" i="1" a="1"/>
  <c r="G525" i="1" s="1"/>
  <c r="G526" i="1" a="1"/>
  <c r="G526" i="1" s="1"/>
  <c r="G527" i="1" a="1"/>
  <c r="G527" i="1" s="1"/>
  <c r="G528" i="1" a="1"/>
  <c r="G528" i="1" s="1"/>
  <c r="G529" i="1" a="1"/>
  <c r="G529" i="1" s="1"/>
  <c r="G530" i="1" a="1"/>
  <c r="G530" i="1" s="1"/>
  <c r="G531" i="1" a="1"/>
  <c r="G531" i="1" s="1"/>
  <c r="G532" i="1" a="1"/>
  <c r="G532" i="1" s="1"/>
  <c r="G533" i="1" a="1"/>
  <c r="G533" i="1" s="1"/>
  <c r="G534" i="1" a="1"/>
  <c r="G534" i="1" s="1"/>
  <c r="G535" i="1" a="1"/>
  <c r="G535" i="1" s="1"/>
  <c r="G536" i="1" a="1"/>
  <c r="G536" i="1" s="1"/>
  <c r="G537" i="1" a="1"/>
  <c r="G537" i="1" s="1"/>
  <c r="G538" i="1" a="1"/>
  <c r="G538" i="1" s="1"/>
  <c r="G539" i="1" a="1"/>
  <c r="G539" i="1" s="1"/>
  <c r="G540" i="1" a="1"/>
  <c r="G540" i="1" s="1"/>
  <c r="G541" i="1" a="1"/>
  <c r="G541" i="1" s="1"/>
  <c r="G542" i="1" a="1"/>
  <c r="G542" i="1" s="1"/>
  <c r="G543" i="1" a="1"/>
  <c r="G543" i="1" s="1"/>
  <c r="G544" i="1" a="1"/>
  <c r="G544" i="1" s="1"/>
  <c r="G545" i="1" a="1"/>
  <c r="G545" i="1" s="1"/>
  <c r="G546" i="1" a="1"/>
  <c r="G546" i="1" s="1"/>
  <c r="G547" i="1" a="1"/>
  <c r="G547" i="1" s="1"/>
  <c r="G548" i="1" a="1"/>
  <c r="G548" i="1" s="1"/>
  <c r="G549" i="1" a="1"/>
  <c r="G549" i="1" s="1"/>
  <c r="G550" i="1" a="1"/>
  <c r="G550" i="1" s="1"/>
  <c r="G551" i="1" a="1"/>
  <c r="G551" i="1" s="1"/>
  <c r="G552" i="1" a="1"/>
  <c r="G552" i="1" s="1"/>
  <c r="G553" i="1" a="1"/>
  <c r="G553" i="1" s="1"/>
  <c r="G554" i="1" a="1"/>
  <c r="G554" i="1" s="1"/>
  <c r="G555" i="1" a="1"/>
  <c r="G555" i="1" s="1"/>
  <c r="G556" i="1" a="1"/>
  <c r="G556" i="1" s="1"/>
  <c r="G557" i="1" a="1"/>
  <c r="G557" i="1" s="1"/>
  <c r="G558" i="1" a="1"/>
  <c r="G558" i="1" s="1"/>
  <c r="G559" i="1" a="1"/>
  <c r="G559" i="1" s="1"/>
  <c r="G560" i="1" a="1"/>
  <c r="G560" i="1" s="1"/>
  <c r="G561" i="1" a="1"/>
  <c r="G561" i="1" s="1"/>
  <c r="G562" i="1" a="1"/>
  <c r="G562" i="1" s="1"/>
  <c r="G563" i="1" a="1"/>
  <c r="G563" i="1" s="1"/>
  <c r="G564" i="1" a="1"/>
  <c r="G564" i="1" s="1"/>
  <c r="G565" i="1" a="1"/>
  <c r="G565" i="1" s="1"/>
  <c r="G566" i="1" a="1"/>
  <c r="G566" i="1" s="1"/>
  <c r="G567" i="1" a="1"/>
  <c r="G567" i="1" s="1"/>
  <c r="G568" i="1" a="1"/>
  <c r="G568" i="1" s="1"/>
  <c r="G569" i="1" a="1"/>
  <c r="G569" i="1" s="1"/>
  <c r="G570" i="1" a="1"/>
  <c r="G570" i="1" s="1"/>
  <c r="G571" i="1" a="1"/>
  <c r="G571" i="1" s="1"/>
  <c r="G572" i="1" a="1"/>
  <c r="G572" i="1" s="1"/>
  <c r="G573" i="1" a="1"/>
  <c r="G573" i="1" s="1"/>
  <c r="G574" i="1" a="1"/>
  <c r="G574" i="1" s="1"/>
  <c r="G575" i="1" a="1"/>
  <c r="G575" i="1" s="1"/>
  <c r="G576" i="1" a="1"/>
  <c r="G576" i="1" s="1"/>
  <c r="G577" i="1" a="1"/>
  <c r="G577" i="1" s="1"/>
  <c r="G578" i="1" a="1"/>
  <c r="G578" i="1" s="1"/>
  <c r="G579" i="1" a="1"/>
  <c r="G579" i="1" s="1"/>
  <c r="G580" i="1" a="1"/>
  <c r="G580" i="1" s="1"/>
  <c r="G581" i="1" a="1"/>
  <c r="G581" i="1" s="1"/>
  <c r="G582" i="1" a="1"/>
  <c r="G582" i="1" s="1"/>
  <c r="G583" i="1" a="1"/>
  <c r="G583" i="1" s="1"/>
  <c r="G584" i="1" a="1"/>
  <c r="G584" i="1" s="1"/>
  <c r="G585" i="1" a="1"/>
  <c r="G585" i="1" s="1"/>
  <c r="G586" i="1" a="1"/>
  <c r="G586" i="1" s="1"/>
  <c r="G587" i="1" a="1"/>
  <c r="G587" i="1" s="1"/>
  <c r="G588" i="1" a="1"/>
  <c r="G588" i="1" s="1"/>
  <c r="G589" i="1" a="1"/>
  <c r="G589" i="1" s="1"/>
  <c r="G590" i="1" a="1"/>
  <c r="G590" i="1" s="1"/>
  <c r="G591" i="1" a="1"/>
  <c r="G591" i="1" s="1"/>
  <c r="G592" i="1" a="1"/>
  <c r="G592" i="1" s="1"/>
  <c r="G593" i="1" a="1"/>
  <c r="G593" i="1" s="1"/>
  <c r="G594" i="1" a="1"/>
  <c r="G594" i="1" s="1"/>
  <c r="G595" i="1" a="1"/>
  <c r="G595" i="1" s="1"/>
  <c r="G596" i="1" a="1"/>
  <c r="G596" i="1" s="1"/>
  <c r="G597" i="1" a="1"/>
  <c r="G597" i="1" s="1"/>
  <c r="G598" i="1" a="1"/>
  <c r="G598" i="1" s="1"/>
  <c r="G599" i="1" a="1"/>
  <c r="G599" i="1" s="1"/>
  <c r="G600" i="1" a="1"/>
  <c r="G600" i="1" s="1"/>
  <c r="G601" i="1" a="1"/>
  <c r="G601" i="1" s="1"/>
  <c r="G602" i="1" a="1"/>
  <c r="G602" i="1" s="1"/>
  <c r="G603" i="1" a="1"/>
  <c r="G603" i="1" s="1"/>
  <c r="G604" i="1" a="1"/>
  <c r="G604" i="1" s="1"/>
  <c r="G605" i="1" a="1"/>
  <c r="G605" i="1" s="1"/>
  <c r="G606" i="1" a="1"/>
  <c r="G606" i="1" s="1"/>
  <c r="G607" i="1" a="1"/>
  <c r="G607" i="1" s="1"/>
  <c r="G608" i="1" a="1"/>
  <c r="G608" i="1" s="1"/>
  <c r="G609" i="1" a="1"/>
  <c r="G609" i="1" s="1"/>
  <c r="G610" i="1" a="1"/>
  <c r="G610" i="1" s="1"/>
  <c r="G611" i="1" a="1"/>
  <c r="G611" i="1" s="1"/>
  <c r="G612" i="1" a="1"/>
  <c r="G612" i="1" s="1"/>
  <c r="G613" i="1" a="1"/>
  <c r="G613" i="1" s="1"/>
  <c r="G614" i="1" a="1"/>
  <c r="G614" i="1" s="1"/>
  <c r="G615" i="1" a="1"/>
  <c r="G615" i="1" s="1"/>
  <c r="G616" i="1" a="1"/>
  <c r="G616" i="1" s="1"/>
  <c r="G617" i="1" a="1"/>
  <c r="G617" i="1" s="1"/>
  <c r="G618" i="1" a="1"/>
  <c r="G618" i="1" s="1"/>
  <c r="G619" i="1" a="1"/>
  <c r="G619" i="1" s="1"/>
  <c r="G620" i="1" a="1"/>
  <c r="G620" i="1" s="1"/>
  <c r="G621" i="1" a="1"/>
  <c r="G621" i="1" s="1"/>
  <c r="G622" i="1" a="1"/>
  <c r="G622" i="1" s="1"/>
  <c r="G623" i="1" a="1"/>
  <c r="G623" i="1" s="1"/>
  <c r="G624" i="1" a="1"/>
  <c r="G624" i="1" s="1"/>
  <c r="G625" i="1" a="1"/>
  <c r="G625" i="1" s="1"/>
  <c r="G626" i="1" a="1"/>
  <c r="G626" i="1" s="1"/>
  <c r="G627" i="1" a="1"/>
  <c r="G627" i="1" s="1"/>
  <c r="G628" i="1" a="1"/>
  <c r="G628" i="1" s="1"/>
  <c r="G629" i="1" a="1"/>
  <c r="G629" i="1" s="1"/>
  <c r="G630" i="1" a="1"/>
  <c r="G630" i="1" s="1"/>
  <c r="G631" i="1" a="1"/>
  <c r="G631" i="1" s="1"/>
  <c r="G632" i="1" a="1"/>
  <c r="G632" i="1" s="1"/>
  <c r="G633" i="1" a="1"/>
  <c r="G633" i="1" s="1"/>
  <c r="G634" i="1" a="1"/>
  <c r="G634" i="1" s="1"/>
  <c r="G635" i="1" a="1"/>
  <c r="G635" i="1" s="1"/>
  <c r="G636" i="1" a="1"/>
  <c r="G636" i="1" s="1"/>
  <c r="G637" i="1" a="1"/>
  <c r="G637" i="1" s="1"/>
  <c r="G638" i="1" a="1"/>
  <c r="G638" i="1" s="1"/>
  <c r="G639" i="1" a="1"/>
  <c r="G639" i="1" s="1"/>
  <c r="G640" i="1" a="1"/>
  <c r="G640" i="1" s="1"/>
  <c r="G641" i="1" a="1"/>
  <c r="G641" i="1" s="1"/>
  <c r="G642" i="1" a="1"/>
  <c r="G642" i="1" s="1"/>
  <c r="G643" i="1" a="1"/>
  <c r="G643" i="1" s="1"/>
  <c r="G644" i="1" a="1"/>
  <c r="G644" i="1" s="1"/>
  <c r="G645" i="1" a="1"/>
  <c r="G645" i="1" s="1"/>
  <c r="G646" i="1" a="1"/>
  <c r="G646" i="1" s="1"/>
  <c r="G647" i="1" a="1"/>
  <c r="G647" i="1" s="1"/>
  <c r="G648" i="1" a="1"/>
  <c r="G648" i="1" s="1"/>
  <c r="G649" i="1" a="1"/>
  <c r="G649" i="1" s="1"/>
  <c r="G650" i="1" a="1"/>
  <c r="G650" i="1" s="1"/>
  <c r="G651" i="1" a="1"/>
  <c r="G651" i="1" s="1"/>
  <c r="G652" i="1" a="1"/>
  <c r="G652" i="1" s="1"/>
  <c r="G653" i="1" a="1"/>
  <c r="G653" i="1" s="1"/>
  <c r="G654" i="1" a="1"/>
  <c r="G654" i="1" s="1"/>
  <c r="G655" i="1" a="1"/>
  <c r="G655" i="1" s="1"/>
  <c r="G656" i="1" a="1"/>
  <c r="G656" i="1" s="1"/>
  <c r="G657" i="1" a="1"/>
  <c r="G657" i="1" s="1"/>
  <c r="G658" i="1" a="1"/>
  <c r="G658" i="1" s="1"/>
  <c r="G659" i="1" a="1"/>
  <c r="G659" i="1" s="1"/>
  <c r="G660" i="1" a="1"/>
  <c r="G660" i="1" s="1"/>
  <c r="G661" i="1" a="1"/>
  <c r="G661" i="1" s="1"/>
  <c r="G662" i="1" a="1"/>
  <c r="G662" i="1" s="1"/>
  <c r="G663" i="1" a="1"/>
  <c r="G663" i="1" s="1"/>
  <c r="G664" i="1" a="1"/>
  <c r="G664" i="1" s="1"/>
  <c r="G665" i="1" a="1"/>
  <c r="G665" i="1" s="1"/>
  <c r="G666" i="1" a="1"/>
  <c r="G666" i="1" s="1"/>
  <c r="G667" i="1" a="1"/>
  <c r="G667" i="1" s="1"/>
  <c r="G668" i="1" a="1"/>
  <c r="G668" i="1" s="1"/>
  <c r="G669" i="1" a="1"/>
  <c r="G669" i="1" s="1"/>
  <c r="G670" i="1" a="1"/>
  <c r="G670" i="1" s="1"/>
  <c r="G671" i="1" a="1"/>
  <c r="G671" i="1" s="1"/>
  <c r="G672" i="1" a="1"/>
  <c r="G672" i="1" s="1"/>
  <c r="G673" i="1" a="1"/>
  <c r="G673" i="1" s="1"/>
  <c r="G674" i="1" a="1"/>
  <c r="G674" i="1" s="1"/>
  <c r="G675" i="1" a="1"/>
  <c r="G675" i="1" s="1"/>
  <c r="G676" i="1" a="1"/>
  <c r="G676" i="1" s="1"/>
  <c r="G677" i="1" a="1"/>
  <c r="G677" i="1" s="1"/>
  <c r="G678" i="1" a="1"/>
  <c r="G678" i="1" s="1"/>
  <c r="G679" i="1" a="1"/>
  <c r="G679" i="1" s="1"/>
  <c r="G680" i="1" a="1"/>
  <c r="G680" i="1" s="1"/>
  <c r="G681" i="1" a="1"/>
  <c r="G681" i="1" s="1"/>
  <c r="G682" i="1" a="1"/>
  <c r="G682" i="1" s="1"/>
  <c r="G683" i="1" a="1"/>
  <c r="G683" i="1" s="1"/>
  <c r="G684" i="1" a="1"/>
  <c r="G684" i="1" s="1"/>
  <c r="G685" i="1" a="1"/>
  <c r="G685" i="1" s="1"/>
  <c r="G686" i="1" a="1"/>
  <c r="G686" i="1" s="1"/>
  <c r="G687" i="1" a="1"/>
  <c r="G687" i="1" s="1"/>
  <c r="G688" i="1" a="1"/>
  <c r="G688" i="1" s="1"/>
  <c r="G689" i="1" a="1"/>
  <c r="G689" i="1" s="1"/>
  <c r="G690" i="1" a="1"/>
  <c r="G690" i="1" s="1"/>
  <c r="G691" i="1" a="1"/>
  <c r="G691" i="1" s="1"/>
  <c r="G692" i="1" a="1"/>
  <c r="G692" i="1" s="1"/>
  <c r="G693" i="1" a="1"/>
  <c r="G693" i="1" s="1"/>
  <c r="G694" i="1" a="1"/>
  <c r="G694" i="1" s="1"/>
  <c r="G695" i="1" a="1"/>
  <c r="G695" i="1" s="1"/>
  <c r="G696" i="1" a="1"/>
  <c r="G696" i="1" s="1"/>
  <c r="G697" i="1" a="1"/>
  <c r="G697" i="1" s="1"/>
  <c r="G698" i="1" a="1"/>
  <c r="G698" i="1" s="1"/>
  <c r="G699" i="1" a="1"/>
  <c r="G699" i="1" s="1"/>
  <c r="G700" i="1" a="1"/>
  <c r="G700" i="1" s="1"/>
  <c r="G701" i="1" a="1"/>
  <c r="G701" i="1" s="1"/>
  <c r="G702" i="1" a="1"/>
  <c r="G702" i="1" s="1"/>
  <c r="G703" i="1" a="1"/>
  <c r="G703" i="1" s="1"/>
  <c r="G704" i="1" a="1"/>
  <c r="G704" i="1" s="1"/>
  <c r="G705" i="1" a="1"/>
  <c r="G705" i="1" s="1"/>
  <c r="G706" i="1" a="1"/>
  <c r="G706" i="1" s="1"/>
  <c r="G707" i="1" a="1"/>
  <c r="G707" i="1" s="1"/>
  <c r="G708" i="1" a="1"/>
  <c r="G708" i="1" s="1"/>
  <c r="G709" i="1" a="1"/>
  <c r="G709" i="1" s="1"/>
  <c r="G710" i="1" a="1"/>
  <c r="G710" i="1" s="1"/>
  <c r="G711" i="1" a="1"/>
  <c r="G711" i="1" s="1"/>
  <c r="G712" i="1" a="1"/>
  <c r="G712" i="1" s="1"/>
  <c r="G713" i="1" a="1"/>
  <c r="G713" i="1" s="1"/>
  <c r="G714" i="1" a="1"/>
  <c r="G714" i="1" s="1"/>
  <c r="G715" i="1" a="1"/>
  <c r="G715" i="1" s="1"/>
  <c r="G716" i="1" a="1"/>
  <c r="G716" i="1" s="1"/>
  <c r="G717" i="1" a="1"/>
  <c r="G717" i="1" s="1"/>
  <c r="G718" i="1" a="1"/>
  <c r="G718" i="1" s="1"/>
  <c r="G719" i="1" a="1"/>
  <c r="G719" i="1" s="1"/>
  <c r="G720" i="1" a="1"/>
  <c r="G720" i="1" s="1"/>
  <c r="G721" i="1" a="1"/>
  <c r="G721" i="1" s="1"/>
  <c r="G722" i="1" a="1"/>
  <c r="G722" i="1" s="1"/>
  <c r="G723" i="1" a="1"/>
  <c r="G723" i="1" s="1"/>
  <c r="G724" i="1" a="1"/>
  <c r="G724" i="1" s="1"/>
  <c r="G725" i="1" a="1"/>
  <c r="G725" i="1" s="1"/>
  <c r="G726" i="1" a="1"/>
  <c r="G726" i="1" s="1"/>
  <c r="G727" i="1" a="1"/>
  <c r="G727" i="1" s="1"/>
  <c r="G728" i="1" a="1"/>
  <c r="G728" i="1" s="1"/>
  <c r="G729" i="1" a="1"/>
  <c r="G729" i="1" s="1"/>
  <c r="G730" i="1" a="1"/>
  <c r="G730" i="1" s="1"/>
  <c r="G731" i="1" a="1"/>
  <c r="G731" i="1" s="1"/>
  <c r="G732" i="1" a="1"/>
  <c r="G732" i="1" s="1"/>
  <c r="G733" i="1" a="1"/>
  <c r="G733" i="1" s="1"/>
  <c r="G734" i="1" a="1"/>
  <c r="G734" i="1" s="1"/>
  <c r="G735" i="1" a="1"/>
  <c r="G735" i="1" s="1"/>
  <c r="G736" i="1" a="1"/>
  <c r="G736" i="1" s="1"/>
  <c r="G737" i="1" a="1"/>
  <c r="G737" i="1" s="1"/>
  <c r="G738" i="1" a="1"/>
  <c r="G738" i="1" s="1"/>
  <c r="G739" i="1" a="1"/>
  <c r="G739" i="1" s="1"/>
  <c r="G740" i="1" a="1"/>
  <c r="G740" i="1" s="1"/>
  <c r="G741" i="1" a="1"/>
  <c r="G741" i="1" s="1"/>
  <c r="G742" i="1" a="1"/>
  <c r="G742" i="1" s="1"/>
  <c r="G743" i="1" a="1"/>
  <c r="G743" i="1" s="1"/>
  <c r="G744" i="1" a="1"/>
  <c r="G744" i="1" s="1"/>
  <c r="G745" i="1" a="1"/>
  <c r="G745" i="1" s="1"/>
  <c r="G746" i="1" a="1"/>
  <c r="G746" i="1" s="1"/>
  <c r="G747" i="1" a="1"/>
  <c r="G747" i="1" s="1"/>
  <c r="G748" i="1" a="1"/>
  <c r="G748" i="1" s="1"/>
  <c r="G749" i="1" a="1"/>
  <c r="G749" i="1" s="1"/>
  <c r="G750" i="1" a="1"/>
  <c r="G750" i="1" s="1"/>
  <c r="G751" i="1" a="1"/>
  <c r="G751" i="1" s="1"/>
  <c r="G752" i="1" a="1"/>
  <c r="G752" i="1" s="1"/>
  <c r="G753" i="1" a="1"/>
  <c r="G753" i="1" s="1"/>
  <c r="G754" i="1" a="1"/>
  <c r="G754" i="1" s="1"/>
  <c r="G755" i="1" a="1"/>
  <c r="G755" i="1" s="1"/>
  <c r="G756" i="1" a="1"/>
  <c r="G756" i="1" s="1"/>
  <c r="G757" i="1" a="1"/>
  <c r="G757" i="1" s="1"/>
  <c r="G758" i="1" a="1"/>
  <c r="G758" i="1" s="1"/>
  <c r="G759" i="1" a="1"/>
  <c r="G759" i="1" s="1"/>
  <c r="G760" i="1" a="1"/>
  <c r="G760" i="1" s="1"/>
  <c r="G761" i="1" a="1"/>
  <c r="G761" i="1" s="1"/>
  <c r="G762" i="1" a="1"/>
  <c r="G762" i="1" s="1"/>
  <c r="G763" i="1" a="1"/>
  <c r="G763" i="1" s="1"/>
  <c r="G764" i="1" a="1"/>
  <c r="G764" i="1" s="1"/>
  <c r="G765" i="1" a="1"/>
  <c r="G765" i="1" s="1"/>
  <c r="G766" i="1" a="1"/>
  <c r="G766" i="1" s="1"/>
  <c r="G767" i="1" a="1"/>
  <c r="G767" i="1" s="1"/>
  <c r="G768" i="1" a="1"/>
  <c r="G768" i="1" s="1"/>
  <c r="G769" i="1" a="1"/>
  <c r="G769" i="1" s="1"/>
  <c r="G770" i="1" a="1"/>
  <c r="G770" i="1" s="1"/>
  <c r="G771" i="1" a="1"/>
  <c r="G771" i="1" s="1"/>
  <c r="G772" i="1" a="1"/>
  <c r="G772" i="1" s="1"/>
  <c r="G773" i="1" a="1"/>
  <c r="G773" i="1" s="1"/>
  <c r="G774" i="1" a="1"/>
  <c r="G774" i="1" s="1"/>
  <c r="G775" i="1" a="1"/>
  <c r="G775" i="1" s="1"/>
  <c r="G776" i="1" a="1"/>
  <c r="G776" i="1" s="1"/>
  <c r="G777" i="1" a="1"/>
  <c r="G777" i="1" s="1"/>
  <c r="G778" i="1" a="1"/>
  <c r="G778" i="1" s="1"/>
  <c r="G779" i="1" a="1"/>
  <c r="G779" i="1" s="1"/>
  <c r="G780" i="1" a="1"/>
  <c r="G780" i="1" s="1"/>
  <c r="G781" i="1" a="1"/>
  <c r="G781" i="1" s="1"/>
  <c r="G782" i="1" a="1"/>
  <c r="G782" i="1" s="1"/>
  <c r="G783" i="1" a="1"/>
  <c r="G783" i="1" s="1"/>
  <c r="G784" i="1" a="1"/>
  <c r="G784" i="1" s="1"/>
  <c r="G785" i="1" a="1"/>
  <c r="G785" i="1" s="1"/>
  <c r="G786" i="1" a="1"/>
  <c r="G786" i="1" s="1"/>
  <c r="G787" i="1" a="1"/>
  <c r="G787" i="1" s="1"/>
  <c r="G788" i="1" a="1"/>
  <c r="G788" i="1" s="1"/>
  <c r="G789" i="1" a="1"/>
  <c r="G789" i="1" s="1"/>
  <c r="G790" i="1" a="1"/>
  <c r="G790" i="1" s="1"/>
  <c r="G791" i="1" a="1"/>
  <c r="G791" i="1" s="1"/>
  <c r="G792" i="1" a="1"/>
  <c r="G792" i="1" s="1"/>
  <c r="G793" i="1" a="1"/>
  <c r="G793" i="1" s="1"/>
  <c r="G794" i="1" a="1"/>
  <c r="G794" i="1" s="1"/>
  <c r="G795" i="1" a="1"/>
  <c r="G795" i="1" s="1"/>
  <c r="G796" i="1" a="1"/>
  <c r="G796" i="1" s="1"/>
  <c r="G797" i="1" a="1"/>
  <c r="G797" i="1" s="1"/>
  <c r="G798" i="1" a="1"/>
  <c r="G798" i="1" s="1"/>
  <c r="G799" i="1" a="1"/>
  <c r="G799" i="1" s="1"/>
  <c r="G800" i="1" a="1"/>
  <c r="G800" i="1" s="1"/>
  <c r="G801" i="1" a="1"/>
  <c r="G801" i="1" s="1"/>
  <c r="G802" i="1" a="1"/>
  <c r="G802" i="1" s="1"/>
  <c r="G803" i="1" a="1"/>
  <c r="G803" i="1" s="1"/>
  <c r="G804" i="1" a="1"/>
  <c r="G804" i="1" s="1"/>
  <c r="G805" i="1" a="1"/>
  <c r="G805" i="1" s="1"/>
  <c r="G806" i="1" a="1"/>
  <c r="G806" i="1" s="1"/>
  <c r="G807" i="1" a="1"/>
  <c r="G807" i="1" s="1"/>
  <c r="G808" i="1" a="1"/>
  <c r="G808" i="1" s="1"/>
  <c r="G809" i="1" a="1"/>
  <c r="G809" i="1" s="1"/>
  <c r="G810" i="1" a="1"/>
  <c r="G810" i="1" s="1"/>
  <c r="G811" i="1" a="1"/>
  <c r="G811" i="1" s="1"/>
  <c r="G812" i="1" a="1"/>
  <c r="G812" i="1" s="1"/>
  <c r="G813" i="1" a="1"/>
  <c r="G813" i="1" s="1"/>
  <c r="G814" i="1" a="1"/>
  <c r="G814" i="1" s="1"/>
  <c r="G815" i="1" a="1"/>
  <c r="G815" i="1" s="1"/>
  <c r="G816" i="1" a="1"/>
  <c r="G816" i="1" s="1"/>
  <c r="G817" i="1" a="1"/>
  <c r="G817" i="1" s="1"/>
  <c r="G818" i="1" a="1"/>
  <c r="G818" i="1" s="1"/>
  <c r="G819" i="1" a="1"/>
  <c r="G819" i="1" s="1"/>
  <c r="G820" i="1" a="1"/>
  <c r="G820" i="1" s="1"/>
  <c r="G821" i="1" a="1"/>
  <c r="G821" i="1" s="1"/>
  <c r="G822" i="1" a="1"/>
  <c r="G822" i="1" s="1"/>
  <c r="G823" i="1" a="1"/>
  <c r="G823" i="1" s="1"/>
  <c r="G824" i="1" a="1"/>
  <c r="G824" i="1" s="1"/>
  <c r="G825" i="1" a="1"/>
  <c r="G825" i="1" s="1"/>
  <c r="G826" i="1" a="1"/>
  <c r="G826" i="1" s="1"/>
  <c r="G827" i="1" a="1"/>
  <c r="G827" i="1" s="1"/>
  <c r="G828" i="1" a="1"/>
  <c r="G828" i="1" s="1"/>
  <c r="G829" i="1" a="1"/>
  <c r="G829" i="1" s="1"/>
  <c r="G830" i="1" a="1"/>
  <c r="G830" i="1" s="1"/>
  <c r="G831" i="1" a="1"/>
  <c r="G831" i="1" s="1"/>
  <c r="G832" i="1" a="1"/>
  <c r="G832" i="1" s="1"/>
  <c r="G833" i="1" a="1"/>
  <c r="G833" i="1" s="1"/>
  <c r="G834" i="1" a="1"/>
  <c r="G834" i="1" s="1"/>
  <c r="G835" i="1" a="1"/>
  <c r="G835" i="1" s="1"/>
  <c r="G836" i="1" a="1"/>
  <c r="G836" i="1" s="1"/>
  <c r="G837" i="1" a="1"/>
  <c r="G837" i="1" s="1"/>
  <c r="G838" i="1" a="1"/>
  <c r="G838" i="1" s="1"/>
  <c r="G839" i="1" a="1"/>
  <c r="G839" i="1" s="1"/>
  <c r="G840" i="1" a="1"/>
  <c r="G840" i="1" s="1"/>
  <c r="G841" i="1" a="1"/>
  <c r="G841" i="1" s="1"/>
  <c r="G842" i="1" a="1"/>
  <c r="G842" i="1" s="1"/>
  <c r="G843" i="1" a="1"/>
  <c r="G843" i="1" s="1"/>
  <c r="G844" i="1" a="1"/>
  <c r="G844" i="1" s="1"/>
  <c r="G845" i="1" a="1"/>
  <c r="G845" i="1" s="1"/>
  <c r="G846" i="1" a="1"/>
  <c r="G846" i="1" s="1"/>
  <c r="G847" i="1" a="1"/>
  <c r="G847" i="1" s="1"/>
  <c r="G848" i="1" a="1"/>
  <c r="G848" i="1" s="1"/>
  <c r="G849" i="1" a="1"/>
  <c r="G849" i="1" s="1"/>
  <c r="G850" i="1" a="1"/>
  <c r="G850" i="1" s="1"/>
  <c r="G851" i="1" a="1"/>
  <c r="G851" i="1" s="1"/>
  <c r="G852" i="1" a="1"/>
  <c r="G852" i="1" s="1"/>
  <c r="G853" i="1" a="1"/>
  <c r="G853" i="1" s="1"/>
  <c r="G854" i="1" a="1"/>
  <c r="G854" i="1" s="1"/>
  <c r="G855" i="1" a="1"/>
  <c r="G855" i="1" s="1"/>
  <c r="G856" i="1" a="1"/>
  <c r="G856" i="1" s="1"/>
  <c r="G857" i="1" a="1"/>
  <c r="G857" i="1" s="1"/>
  <c r="G858" i="1" a="1"/>
  <c r="G858" i="1" s="1"/>
  <c r="G859" i="1" a="1"/>
  <c r="G859" i="1" s="1"/>
  <c r="G860" i="1" a="1"/>
  <c r="G860" i="1" s="1"/>
  <c r="G861" i="1" a="1"/>
  <c r="G861" i="1" s="1"/>
  <c r="G862" i="1" a="1"/>
  <c r="G862" i="1" s="1"/>
  <c r="G863" i="1" a="1"/>
  <c r="G863" i="1" s="1"/>
  <c r="G864" i="1" a="1"/>
  <c r="G864" i="1" s="1"/>
  <c r="G865" i="1" a="1"/>
  <c r="G865" i="1" s="1"/>
  <c r="G866" i="1" a="1"/>
  <c r="G866" i="1" s="1"/>
  <c r="G867" i="1" a="1"/>
  <c r="G867" i="1" s="1"/>
  <c r="G868" i="1" a="1"/>
  <c r="G868" i="1" s="1"/>
  <c r="G869" i="1" a="1"/>
  <c r="G869" i="1" s="1"/>
  <c r="G870" i="1" a="1"/>
  <c r="G870" i="1" s="1"/>
  <c r="G871" i="1" a="1"/>
  <c r="G871" i="1" s="1"/>
  <c r="G872" i="1" a="1"/>
  <c r="G872" i="1" s="1"/>
  <c r="G873" i="1" a="1"/>
  <c r="G873" i="1" s="1"/>
  <c r="G874" i="1" a="1"/>
  <c r="G874" i="1" s="1"/>
  <c r="G875" i="1" a="1"/>
  <c r="G875" i="1" s="1"/>
  <c r="G876" i="1" a="1"/>
  <c r="G876" i="1" s="1"/>
  <c r="G877" i="1" a="1"/>
  <c r="G877" i="1" s="1"/>
  <c r="G878" i="1" a="1"/>
  <c r="G878" i="1" s="1"/>
  <c r="G879" i="1" a="1"/>
  <c r="G879" i="1" s="1"/>
  <c r="G880" i="1" a="1"/>
  <c r="G880" i="1" s="1"/>
  <c r="G881" i="1" a="1"/>
  <c r="G881" i="1" s="1"/>
  <c r="G882" i="1" a="1"/>
  <c r="G882" i="1" s="1"/>
  <c r="G883" i="1" a="1"/>
  <c r="G883" i="1" s="1"/>
  <c r="G884" i="1" a="1"/>
  <c r="G884" i="1" s="1"/>
  <c r="G885" i="1" a="1"/>
  <c r="G885" i="1" s="1"/>
  <c r="G886" i="1" a="1"/>
  <c r="G886" i="1" s="1"/>
  <c r="G887" i="1" a="1"/>
  <c r="G887" i="1" s="1"/>
  <c r="G888" i="1" a="1"/>
  <c r="G888" i="1" s="1"/>
  <c r="G889" i="1" a="1"/>
  <c r="G889" i="1" s="1"/>
  <c r="G890" i="1" a="1"/>
  <c r="G890" i="1" s="1"/>
  <c r="G891" i="1" a="1"/>
  <c r="G891" i="1" s="1"/>
  <c r="G892" i="1" a="1"/>
  <c r="G892" i="1" s="1"/>
  <c r="G893" i="1" a="1"/>
  <c r="G893" i="1" s="1"/>
  <c r="G894" i="1" a="1"/>
  <c r="G894" i="1" s="1"/>
  <c r="G895" i="1" a="1"/>
  <c r="G895" i="1" s="1"/>
  <c r="G896" i="1" a="1"/>
  <c r="G896" i="1" s="1"/>
  <c r="G897" i="1" a="1"/>
  <c r="G897" i="1" s="1"/>
  <c r="G898" i="1" a="1"/>
  <c r="G898" i="1" s="1"/>
  <c r="G899" i="1" a="1"/>
  <c r="G899" i="1" s="1"/>
  <c r="G900" i="1" a="1"/>
  <c r="G900" i="1" s="1"/>
  <c r="G901" i="1" a="1"/>
  <c r="G901" i="1" s="1"/>
  <c r="G902" i="1" a="1"/>
  <c r="G902" i="1" s="1"/>
  <c r="G903" i="1" a="1"/>
  <c r="G903" i="1" s="1"/>
  <c r="G904" i="1" a="1"/>
  <c r="G904" i="1" s="1"/>
  <c r="G905" i="1" a="1"/>
  <c r="G905" i="1" s="1"/>
  <c r="G906" i="1" a="1"/>
  <c r="G906" i="1" s="1"/>
  <c r="G907" i="1" a="1"/>
  <c r="G907" i="1" s="1"/>
  <c r="G908" i="1" a="1"/>
  <c r="G908" i="1" s="1"/>
  <c r="G909" i="1" a="1"/>
  <c r="G909" i="1" s="1"/>
  <c r="G910" i="1" a="1"/>
  <c r="G910" i="1" s="1"/>
  <c r="G911" i="1" a="1"/>
  <c r="G911" i="1" s="1"/>
  <c r="G912" i="1" a="1"/>
  <c r="G912" i="1" s="1"/>
  <c r="G913" i="1" a="1"/>
  <c r="G913" i="1" s="1"/>
  <c r="G914" i="1" a="1"/>
  <c r="G914" i="1" s="1"/>
  <c r="G915" i="1" a="1"/>
  <c r="G915" i="1" s="1"/>
  <c r="G916" i="1" a="1"/>
  <c r="G916" i="1" s="1"/>
  <c r="G917" i="1" a="1"/>
  <c r="G917" i="1" s="1"/>
  <c r="G918" i="1" a="1"/>
  <c r="G918" i="1" s="1"/>
  <c r="G919" i="1" a="1"/>
  <c r="G919" i="1" s="1"/>
  <c r="G920" i="1" a="1"/>
  <c r="G920" i="1" s="1"/>
  <c r="G921" i="1" a="1"/>
  <c r="G921" i="1" s="1"/>
  <c r="G922" i="1" a="1"/>
  <c r="G922" i="1" s="1"/>
  <c r="G923" i="1" a="1"/>
  <c r="G923" i="1" s="1"/>
  <c r="G924" i="1" a="1"/>
  <c r="G924" i="1" s="1"/>
  <c r="G925" i="1" a="1"/>
  <c r="G925" i="1" s="1"/>
  <c r="G926" i="1" a="1"/>
  <c r="G926" i="1" s="1"/>
  <c r="G927" i="1" a="1"/>
  <c r="G927" i="1" s="1"/>
  <c r="G928" i="1" a="1"/>
  <c r="G928" i="1" s="1"/>
  <c r="G929" i="1" a="1"/>
  <c r="G929" i="1" s="1"/>
  <c r="G930" i="1" a="1"/>
  <c r="G930" i="1" s="1"/>
  <c r="G931" i="1" a="1"/>
  <c r="G931" i="1" s="1"/>
  <c r="G932" i="1" a="1"/>
  <c r="G932" i="1" s="1"/>
  <c r="G933" i="1" a="1"/>
  <c r="G933" i="1" s="1"/>
  <c r="G934" i="1" a="1"/>
  <c r="G934" i="1" s="1"/>
  <c r="G935" i="1" a="1"/>
  <c r="G935" i="1" s="1"/>
  <c r="G936" i="1" a="1"/>
  <c r="G936" i="1" s="1"/>
  <c r="G937" i="1" a="1"/>
  <c r="G937" i="1" s="1"/>
  <c r="G938" i="1" a="1"/>
  <c r="G938" i="1" s="1"/>
  <c r="G939" i="1" a="1"/>
  <c r="G939" i="1" s="1"/>
  <c r="G940" i="1" a="1"/>
  <c r="G940" i="1" s="1"/>
  <c r="G941" i="1" a="1"/>
  <c r="G941" i="1" s="1"/>
  <c r="G942" i="1" a="1"/>
  <c r="G942" i="1" s="1"/>
  <c r="G943" i="1" a="1"/>
  <c r="G943" i="1" s="1"/>
  <c r="G944" i="1" a="1"/>
  <c r="G944" i="1" s="1"/>
  <c r="G945" i="1" a="1"/>
  <c r="G945" i="1" s="1"/>
  <c r="G946" i="1" a="1"/>
  <c r="G946" i="1" s="1"/>
  <c r="G947" i="1" a="1"/>
  <c r="G947" i="1" s="1"/>
  <c r="G948" i="1" a="1"/>
  <c r="G948" i="1" s="1"/>
  <c r="G949" i="1" a="1"/>
  <c r="G949" i="1" s="1"/>
  <c r="G950" i="1" a="1"/>
  <c r="G950" i="1" s="1"/>
  <c r="G951" i="1" a="1"/>
  <c r="G951" i="1" s="1"/>
  <c r="G952" i="1" a="1"/>
  <c r="G952" i="1" s="1"/>
  <c r="G953" i="1" a="1"/>
  <c r="G953" i="1" s="1"/>
  <c r="G954" i="1" a="1"/>
  <c r="G954" i="1" s="1"/>
  <c r="G955" i="1" a="1"/>
  <c r="G955" i="1" s="1"/>
  <c r="G956" i="1" a="1"/>
  <c r="G956" i="1" s="1"/>
  <c r="G957" i="1" a="1"/>
  <c r="G957" i="1" s="1"/>
  <c r="G958" i="1" a="1"/>
  <c r="G958" i="1" s="1"/>
  <c r="G959" i="1" a="1"/>
  <c r="G959" i="1" s="1"/>
  <c r="G960" i="1" a="1"/>
  <c r="G960" i="1" s="1"/>
  <c r="G961" i="1" a="1"/>
  <c r="G961" i="1" s="1"/>
  <c r="G962" i="1" a="1"/>
  <c r="G962" i="1" s="1"/>
  <c r="G963" i="1" a="1"/>
  <c r="G963" i="1" s="1"/>
  <c r="G964" i="1" a="1"/>
  <c r="G964" i="1" s="1"/>
  <c r="G965" i="1" a="1"/>
  <c r="G965" i="1" s="1"/>
  <c r="G966" i="1" a="1"/>
  <c r="G966" i="1" s="1"/>
  <c r="G967" i="1" a="1"/>
  <c r="G967" i="1" s="1"/>
  <c r="G968" i="1" a="1"/>
  <c r="G968" i="1" s="1"/>
  <c r="G969" i="1" a="1"/>
  <c r="G969" i="1" s="1"/>
  <c r="G970" i="1" a="1"/>
  <c r="G970" i="1" s="1"/>
  <c r="G971" i="1" a="1"/>
  <c r="G971" i="1" s="1"/>
  <c r="G972" i="1" a="1"/>
  <c r="G972" i="1" s="1"/>
  <c r="G973" i="1" a="1"/>
  <c r="G973" i="1" s="1"/>
  <c r="G974" i="1" a="1"/>
  <c r="G974" i="1" s="1"/>
  <c r="G975" i="1" a="1"/>
  <c r="G975" i="1" s="1"/>
  <c r="G976" i="1" a="1"/>
  <c r="G976" i="1" s="1"/>
  <c r="G977" i="1" a="1"/>
  <c r="G977" i="1" s="1"/>
  <c r="G978" i="1" a="1"/>
  <c r="G978" i="1" s="1"/>
  <c r="G979" i="1" a="1"/>
  <c r="G979" i="1" s="1"/>
  <c r="G980" i="1" a="1"/>
  <c r="G980" i="1" s="1"/>
  <c r="G981" i="1" a="1"/>
  <c r="G981" i="1" s="1"/>
  <c r="G982" i="1" a="1"/>
  <c r="G982" i="1" s="1"/>
  <c r="G983" i="1" a="1"/>
  <c r="G983" i="1" s="1"/>
  <c r="G984" i="1" a="1"/>
  <c r="G984" i="1" s="1"/>
  <c r="G985" i="1" a="1"/>
  <c r="G985" i="1" s="1"/>
  <c r="G986" i="1" a="1"/>
  <c r="G986" i="1" s="1"/>
  <c r="G987" i="1" a="1"/>
  <c r="G987" i="1" s="1"/>
  <c r="G988" i="1" a="1"/>
  <c r="G988" i="1" s="1"/>
  <c r="G989" i="1" a="1"/>
  <c r="G989" i="1" s="1"/>
  <c r="G990" i="1" a="1"/>
  <c r="G990" i="1" s="1"/>
  <c r="G991" i="1" a="1"/>
  <c r="G991" i="1" s="1"/>
  <c r="G992" i="1" a="1"/>
  <c r="G992" i="1" s="1"/>
  <c r="G993" i="1" a="1"/>
  <c r="G993" i="1" s="1"/>
  <c r="G994" i="1" a="1"/>
  <c r="G994" i="1" s="1"/>
  <c r="G995" i="1" a="1"/>
  <c r="G995" i="1" s="1"/>
  <c r="G996" i="1" a="1"/>
  <c r="G996" i="1" s="1"/>
  <c r="G997" i="1" a="1"/>
  <c r="G997" i="1" s="1"/>
  <c r="G998" i="1" a="1"/>
  <c r="G998" i="1" s="1"/>
  <c r="G999" i="1" a="1"/>
  <c r="G999" i="1" s="1"/>
  <c r="G1000" i="1" a="1"/>
  <c r="G1000" i="1" s="1"/>
  <c r="G1001" i="1" a="1"/>
  <c r="G1001" i="1" s="1"/>
  <c r="G1002" i="1" a="1"/>
  <c r="G1002" i="1" s="1"/>
  <c r="G1003" i="1" a="1"/>
  <c r="G1003" i="1" s="1"/>
  <c r="G1004" i="1" a="1"/>
  <c r="G1004" i="1" s="1"/>
  <c r="G1005" i="1" a="1"/>
  <c r="G1005" i="1" s="1"/>
  <c r="G1006" i="1" a="1"/>
  <c r="G1006" i="1" s="1"/>
  <c r="G1007" i="1" a="1"/>
  <c r="G1007" i="1" s="1"/>
  <c r="G1008" i="1" a="1"/>
  <c r="G1008" i="1" s="1"/>
  <c r="G1009" i="1" a="1"/>
  <c r="G1009" i="1" s="1"/>
  <c r="G1010" i="1" a="1"/>
  <c r="G1010" i="1" s="1"/>
  <c r="G1011" i="1" a="1"/>
  <c r="G1011" i="1" s="1"/>
  <c r="G1012" i="1" a="1"/>
  <c r="G1012" i="1" s="1"/>
  <c r="G1013" i="1" a="1"/>
  <c r="G1013" i="1" s="1"/>
  <c r="G1014" i="1" a="1"/>
  <c r="G1014" i="1" s="1"/>
  <c r="G1015" i="1" a="1"/>
  <c r="G1015" i="1" s="1"/>
  <c r="G1016" i="1" a="1"/>
  <c r="G1016" i="1" s="1"/>
  <c r="G1017" i="1" a="1"/>
  <c r="G1017" i="1" s="1"/>
  <c r="G1018" i="1" a="1"/>
  <c r="G1018" i="1" s="1"/>
  <c r="G1019" i="1" a="1"/>
  <c r="G1019" i="1" s="1"/>
  <c r="G1020" i="1" a="1"/>
  <c r="G1020" i="1" s="1"/>
  <c r="G1021" i="1" a="1"/>
  <c r="G1021" i="1" s="1"/>
  <c r="G1022" i="1" a="1"/>
  <c r="G1022" i="1" s="1"/>
  <c r="G1023" i="1" a="1"/>
  <c r="G1023" i="1" s="1"/>
  <c r="G1024" i="1" a="1"/>
  <c r="G1024" i="1" s="1"/>
  <c r="G1025" i="1" a="1"/>
  <c r="G1025" i="1" s="1"/>
  <c r="G1026" i="1" a="1"/>
  <c r="G1026" i="1" s="1"/>
  <c r="G1027" i="1" a="1"/>
  <c r="G1027" i="1" s="1"/>
  <c r="G1028" i="1" a="1"/>
  <c r="G1028" i="1" s="1"/>
  <c r="G1029" i="1" a="1"/>
  <c r="G1029" i="1" s="1"/>
  <c r="G1030" i="1" a="1"/>
  <c r="G1030" i="1" s="1"/>
  <c r="G1031" i="1" a="1"/>
  <c r="G1031" i="1" s="1"/>
  <c r="G1032" i="1" a="1"/>
  <c r="G1032" i="1" s="1"/>
  <c r="G1033" i="1" a="1"/>
  <c r="G1033" i="1" s="1"/>
  <c r="G1034" i="1" a="1"/>
  <c r="G1034" i="1" s="1"/>
  <c r="G1035" i="1" a="1"/>
  <c r="G1035" i="1" s="1"/>
  <c r="G1036" i="1" a="1"/>
  <c r="G1036" i="1" s="1"/>
  <c r="G1037" i="1" a="1"/>
  <c r="G1037" i="1" s="1"/>
  <c r="G1038" i="1" a="1"/>
  <c r="G1038" i="1" s="1"/>
  <c r="G1039" i="1" a="1"/>
  <c r="G1039" i="1" s="1"/>
  <c r="G1040" i="1" a="1"/>
  <c r="G1040" i="1" s="1"/>
  <c r="G1041" i="1" a="1"/>
  <c r="G1041" i="1" s="1"/>
  <c r="G1042" i="1" a="1"/>
  <c r="G1042" i="1" s="1"/>
  <c r="G1043" i="1" a="1"/>
  <c r="G1043" i="1" s="1"/>
  <c r="G1044" i="1" a="1"/>
  <c r="G1044" i="1" s="1"/>
  <c r="G1045" i="1" a="1"/>
  <c r="G1045" i="1" s="1"/>
  <c r="G1046" i="1" a="1"/>
  <c r="G1046" i="1" s="1"/>
  <c r="G1047" i="1" a="1"/>
  <c r="G1047" i="1" s="1"/>
  <c r="G1048" i="1" a="1"/>
  <c r="G1048" i="1" s="1"/>
  <c r="G1049" i="1" a="1"/>
  <c r="G1049" i="1" s="1"/>
  <c r="G1050" i="1" a="1"/>
  <c r="G1050" i="1" s="1"/>
  <c r="G1051" i="1" a="1"/>
  <c r="G1051" i="1" s="1"/>
  <c r="G1052" i="1" a="1"/>
  <c r="G1052" i="1" s="1"/>
  <c r="G1053" i="1" a="1"/>
  <c r="G1053" i="1" s="1"/>
  <c r="G1054" i="1" a="1"/>
  <c r="G1054" i="1" s="1"/>
  <c r="G1055" i="1" a="1"/>
  <c r="G1055" i="1" s="1"/>
  <c r="G1056" i="1" a="1"/>
  <c r="G1056" i="1" s="1"/>
  <c r="G1057" i="1" a="1"/>
  <c r="G1057" i="1" s="1"/>
  <c r="G1058" i="1" a="1"/>
  <c r="G1058" i="1" s="1"/>
  <c r="G1059" i="1" a="1"/>
  <c r="G1059" i="1" s="1"/>
  <c r="G1060" i="1" a="1"/>
  <c r="G1060" i="1" s="1"/>
  <c r="G1061" i="1" a="1"/>
  <c r="G1061" i="1" s="1"/>
  <c r="G1062" i="1" a="1"/>
  <c r="G1062" i="1" s="1"/>
  <c r="G1063" i="1" a="1"/>
  <c r="G1063" i="1" s="1"/>
  <c r="G1064" i="1" a="1"/>
  <c r="G1064" i="1" s="1"/>
  <c r="G1065" i="1" a="1"/>
  <c r="G1065" i="1" s="1"/>
  <c r="G1066" i="1" a="1"/>
  <c r="G1066" i="1" s="1"/>
  <c r="G1067" i="1" a="1"/>
  <c r="G1067" i="1" s="1"/>
  <c r="G1068" i="1" a="1"/>
  <c r="G1068" i="1" s="1"/>
  <c r="G1069" i="1" a="1"/>
  <c r="G1069" i="1" s="1"/>
  <c r="G1070" i="1" a="1"/>
  <c r="G1070" i="1" s="1"/>
  <c r="G1071" i="1" a="1"/>
  <c r="G1071" i="1" s="1"/>
  <c r="G1072" i="1" a="1"/>
  <c r="G1072" i="1" s="1"/>
  <c r="G1073" i="1" a="1"/>
  <c r="G1073" i="1" s="1"/>
  <c r="G1074" i="1" a="1"/>
  <c r="G1074" i="1" s="1"/>
  <c r="G1075" i="1" a="1"/>
  <c r="G1075" i="1" s="1"/>
  <c r="G1076" i="1" a="1"/>
  <c r="G1076" i="1" s="1"/>
  <c r="G1077" i="1" a="1"/>
  <c r="G1077" i="1" s="1"/>
  <c r="G1078" i="1" a="1"/>
  <c r="G1078" i="1" s="1"/>
  <c r="G1079" i="1" a="1"/>
  <c r="G1079" i="1" s="1"/>
  <c r="G1080" i="1" a="1"/>
  <c r="G1080" i="1" s="1"/>
  <c r="G1081" i="1" a="1"/>
  <c r="G1081" i="1" s="1"/>
  <c r="G1082" i="1" a="1"/>
  <c r="G1082" i="1" s="1"/>
  <c r="G1083" i="1" a="1"/>
  <c r="G1083" i="1" s="1"/>
  <c r="G1084" i="1" a="1"/>
  <c r="G1084" i="1" s="1"/>
  <c r="G1085" i="1" a="1"/>
  <c r="G1085" i="1" s="1"/>
  <c r="G1086" i="1" a="1"/>
  <c r="G1086" i="1" s="1"/>
  <c r="G1087" i="1" a="1"/>
  <c r="G1087" i="1" s="1"/>
  <c r="G1088" i="1" a="1"/>
  <c r="G1088" i="1" s="1"/>
  <c r="G1089" i="1" a="1"/>
  <c r="G1089" i="1" s="1"/>
  <c r="G1090" i="1" a="1"/>
  <c r="G1090" i="1" s="1"/>
  <c r="G1091" i="1" a="1"/>
  <c r="G1091" i="1" s="1"/>
  <c r="G1092" i="1" a="1"/>
  <c r="G1092" i="1" s="1"/>
  <c r="G1093" i="1" a="1"/>
  <c r="G1093" i="1" s="1"/>
  <c r="G1094" i="1" a="1"/>
  <c r="G1094" i="1" s="1"/>
  <c r="G1095" i="1" a="1"/>
  <c r="G1095" i="1" s="1"/>
  <c r="G1096" i="1" a="1"/>
  <c r="G1096" i="1" s="1"/>
  <c r="F9" i="1" a="1"/>
  <c r="F9" i="1" s="1"/>
  <c r="F10" i="1" a="1"/>
  <c r="F10" i="1" s="1"/>
  <c r="F11" i="1" a="1"/>
  <c r="F11" i="1" s="1"/>
  <c r="F12" i="1" a="1"/>
  <c r="F12" i="1" s="1"/>
  <c r="F13" i="1" a="1"/>
  <c r="F13" i="1" s="1"/>
  <c r="F14" i="1" a="1"/>
  <c r="F14" i="1" s="1"/>
  <c r="F15" i="1" a="1"/>
  <c r="F15" i="1" s="1"/>
  <c r="F16" i="1" a="1"/>
  <c r="F16" i="1" s="1"/>
  <c r="F17" i="1" a="1"/>
  <c r="F17" i="1" s="1"/>
  <c r="F18" i="1" a="1"/>
  <c r="F18" i="1" s="1"/>
  <c r="F19" i="1" a="1"/>
  <c r="F19" i="1" s="1"/>
  <c r="F20" i="1" a="1"/>
  <c r="F20" i="1" s="1"/>
  <c r="F21" i="1" a="1"/>
  <c r="F21" i="1" s="1"/>
  <c r="F22" i="1" a="1"/>
  <c r="F22" i="1" s="1"/>
  <c r="F23" i="1" a="1"/>
  <c r="F23" i="1" s="1"/>
  <c r="F24" i="1" a="1"/>
  <c r="F24" i="1" s="1"/>
  <c r="F25" i="1" a="1"/>
  <c r="F25" i="1" s="1"/>
  <c r="F26" i="1" a="1"/>
  <c r="F26" i="1" s="1"/>
  <c r="F27" i="1" a="1"/>
  <c r="F27" i="1" s="1"/>
  <c r="F28" i="1" a="1"/>
  <c r="F28" i="1" s="1"/>
  <c r="F29" i="1" a="1"/>
  <c r="F29" i="1" s="1"/>
  <c r="F30" i="1" a="1"/>
  <c r="F30" i="1" s="1"/>
  <c r="F31" i="1" a="1"/>
  <c r="F31" i="1" s="1"/>
  <c r="F32" i="1" a="1"/>
  <c r="F32" i="1" s="1"/>
  <c r="F33" i="1" a="1"/>
  <c r="F33" i="1" s="1"/>
  <c r="F34" i="1" a="1"/>
  <c r="F34" i="1" s="1"/>
  <c r="F35" i="1" a="1"/>
  <c r="F35" i="1" s="1"/>
  <c r="F36" i="1" a="1"/>
  <c r="F36" i="1" s="1"/>
  <c r="F37" i="1" a="1"/>
  <c r="F37" i="1" s="1"/>
  <c r="F38" i="1" a="1"/>
  <c r="F38" i="1" s="1"/>
  <c r="F39" i="1" a="1"/>
  <c r="F39" i="1" s="1"/>
  <c r="F40" i="1" a="1"/>
  <c r="F40" i="1" s="1"/>
  <c r="F41" i="1" a="1"/>
  <c r="F41" i="1" s="1"/>
  <c r="F42" i="1" a="1"/>
  <c r="F42" i="1" s="1"/>
  <c r="F43" i="1" a="1"/>
  <c r="F43" i="1" s="1"/>
  <c r="F44" i="1" a="1"/>
  <c r="F44" i="1" s="1"/>
  <c r="F45" i="1" a="1"/>
  <c r="F45" i="1" s="1"/>
  <c r="F46" i="1" a="1"/>
  <c r="F46" i="1" s="1"/>
  <c r="F47" i="1" a="1"/>
  <c r="F47" i="1" s="1"/>
  <c r="F48" i="1" a="1"/>
  <c r="F48" i="1" s="1"/>
  <c r="F49" i="1" a="1"/>
  <c r="F49" i="1" s="1"/>
  <c r="F50" i="1" a="1"/>
  <c r="F50" i="1" s="1"/>
  <c r="F51" i="1" a="1"/>
  <c r="F51" i="1" s="1"/>
  <c r="F52" i="1" a="1"/>
  <c r="F52" i="1" s="1"/>
  <c r="F53" i="1" a="1"/>
  <c r="F53" i="1" s="1"/>
  <c r="F54" i="1" a="1"/>
  <c r="F54" i="1" s="1"/>
  <c r="F55" i="1" a="1"/>
  <c r="F55" i="1" s="1"/>
  <c r="F56" i="1" a="1"/>
  <c r="F56" i="1" s="1"/>
  <c r="F57" i="1" a="1"/>
  <c r="F57" i="1" s="1"/>
  <c r="F58" i="1" a="1"/>
  <c r="F58" i="1" s="1"/>
  <c r="F59" i="1" a="1"/>
  <c r="F59" i="1" s="1"/>
  <c r="F60" i="1" a="1"/>
  <c r="F60" i="1" s="1"/>
  <c r="F61" i="1" a="1"/>
  <c r="F61" i="1" s="1"/>
  <c r="F62" i="1" a="1"/>
  <c r="F62" i="1" s="1"/>
  <c r="F63" i="1" a="1"/>
  <c r="F63" i="1" s="1"/>
  <c r="F64" i="1" a="1"/>
  <c r="F64" i="1" s="1"/>
  <c r="F65" i="1" a="1"/>
  <c r="F65" i="1" s="1"/>
  <c r="F66" i="1" a="1"/>
  <c r="F66" i="1" s="1"/>
  <c r="F67" i="1" a="1"/>
  <c r="F67" i="1" s="1"/>
  <c r="F68" i="1" a="1"/>
  <c r="F68" i="1" s="1"/>
  <c r="F69" i="1" a="1"/>
  <c r="F69" i="1" s="1"/>
  <c r="F70" i="1" a="1"/>
  <c r="F70" i="1" s="1"/>
  <c r="F71" i="1" a="1"/>
  <c r="F71" i="1" s="1"/>
  <c r="F72" i="1" a="1"/>
  <c r="F72" i="1" s="1"/>
  <c r="F73" i="1" a="1"/>
  <c r="F73" i="1" s="1"/>
  <c r="F74" i="1" a="1"/>
  <c r="F74" i="1" s="1"/>
  <c r="F75" i="1" a="1"/>
  <c r="F75" i="1" s="1"/>
  <c r="F76" i="1" a="1"/>
  <c r="F76" i="1" s="1"/>
  <c r="F77" i="1" a="1"/>
  <c r="F77" i="1" s="1"/>
  <c r="F78" i="1" a="1"/>
  <c r="F78" i="1" s="1"/>
  <c r="F79" i="1" a="1"/>
  <c r="F79" i="1" s="1"/>
  <c r="F80" i="1" a="1"/>
  <c r="F80" i="1" s="1"/>
  <c r="F81" i="1" a="1"/>
  <c r="F81" i="1" s="1"/>
  <c r="F82" i="1" a="1"/>
  <c r="F82" i="1" s="1"/>
  <c r="F83" i="1" a="1"/>
  <c r="F83" i="1" s="1"/>
  <c r="F84" i="1" a="1"/>
  <c r="F84" i="1" s="1"/>
  <c r="F85" i="1" a="1"/>
  <c r="F85" i="1" s="1"/>
  <c r="F86" i="1" a="1"/>
  <c r="F86" i="1" s="1"/>
  <c r="F87" i="1" a="1"/>
  <c r="F87" i="1" s="1"/>
  <c r="F88" i="1" a="1"/>
  <c r="F88" i="1" s="1"/>
  <c r="F89" i="1" a="1"/>
  <c r="F89" i="1" s="1"/>
  <c r="F90" i="1" a="1"/>
  <c r="F90" i="1" s="1"/>
  <c r="F91" i="1" a="1"/>
  <c r="F91" i="1" s="1"/>
  <c r="F92" i="1" a="1"/>
  <c r="F92" i="1" s="1"/>
  <c r="F93" i="1" a="1"/>
  <c r="F93" i="1" s="1"/>
  <c r="F94" i="1" a="1"/>
  <c r="F94" i="1" s="1"/>
  <c r="F95" i="1" a="1"/>
  <c r="F95" i="1" s="1"/>
  <c r="F96" i="1" a="1"/>
  <c r="F96" i="1" s="1"/>
  <c r="F97" i="1" a="1"/>
  <c r="F97" i="1" s="1"/>
  <c r="F98" i="1" a="1"/>
  <c r="F98" i="1" s="1"/>
  <c r="F99" i="1" a="1"/>
  <c r="F99" i="1" s="1"/>
  <c r="F100" i="1" a="1"/>
  <c r="F100" i="1" s="1"/>
  <c r="F101" i="1" a="1"/>
  <c r="F101" i="1" s="1"/>
  <c r="F102" i="1" a="1"/>
  <c r="F102" i="1" s="1"/>
  <c r="F103" i="1" a="1"/>
  <c r="F103" i="1" s="1"/>
  <c r="F104" i="1" a="1"/>
  <c r="F104" i="1" s="1"/>
  <c r="F105" i="1" a="1"/>
  <c r="F105" i="1" s="1"/>
  <c r="F106" i="1" a="1"/>
  <c r="F106" i="1" s="1"/>
  <c r="F107" i="1" a="1"/>
  <c r="F107" i="1" s="1"/>
  <c r="F108" i="1" a="1"/>
  <c r="F108" i="1" s="1"/>
  <c r="F109" i="1" a="1"/>
  <c r="F109" i="1" s="1"/>
  <c r="F110" i="1" a="1"/>
  <c r="F110" i="1" s="1"/>
  <c r="F111" i="1" a="1"/>
  <c r="F111" i="1" s="1"/>
  <c r="F112" i="1" a="1"/>
  <c r="F112" i="1" s="1"/>
  <c r="F113" i="1" a="1"/>
  <c r="F113" i="1" s="1"/>
  <c r="F114" i="1" a="1"/>
  <c r="F114" i="1" s="1"/>
  <c r="F115" i="1" a="1"/>
  <c r="F115" i="1" s="1"/>
  <c r="F116" i="1" a="1"/>
  <c r="F116" i="1" s="1"/>
  <c r="F117" i="1" a="1"/>
  <c r="F117" i="1" s="1"/>
  <c r="F118" i="1" a="1"/>
  <c r="F118" i="1" s="1"/>
  <c r="F119" i="1" a="1"/>
  <c r="F119" i="1" s="1"/>
  <c r="F120" i="1" a="1"/>
  <c r="F120" i="1" s="1"/>
  <c r="F121" i="1" a="1"/>
  <c r="F121" i="1" s="1"/>
  <c r="F122" i="1" a="1"/>
  <c r="F122" i="1" s="1"/>
  <c r="F123" i="1" a="1"/>
  <c r="F123" i="1" s="1"/>
  <c r="F124" i="1" a="1"/>
  <c r="F124" i="1" s="1"/>
  <c r="F125" i="1" a="1"/>
  <c r="F125" i="1" s="1"/>
  <c r="F126" i="1" a="1"/>
  <c r="F126" i="1" s="1"/>
  <c r="F127" i="1" a="1"/>
  <c r="F127" i="1" s="1"/>
  <c r="F128" i="1" a="1"/>
  <c r="F128" i="1" s="1"/>
  <c r="F129" i="1" a="1"/>
  <c r="F129" i="1" s="1"/>
  <c r="F130" i="1" a="1"/>
  <c r="F130" i="1" s="1"/>
  <c r="F131" i="1" a="1"/>
  <c r="F131" i="1" s="1"/>
  <c r="F132" i="1" a="1"/>
  <c r="F132" i="1" s="1"/>
  <c r="F133" i="1" a="1"/>
  <c r="F133" i="1" s="1"/>
  <c r="F134" i="1" a="1"/>
  <c r="F134" i="1" s="1"/>
  <c r="F135" i="1" a="1"/>
  <c r="F135" i="1" s="1"/>
  <c r="F136" i="1" a="1"/>
  <c r="F136" i="1" s="1"/>
  <c r="F137" i="1" a="1"/>
  <c r="F137" i="1" s="1"/>
  <c r="F138" i="1" a="1"/>
  <c r="F138" i="1" s="1"/>
  <c r="F139" i="1" a="1"/>
  <c r="F139" i="1" s="1"/>
  <c r="F140" i="1" a="1"/>
  <c r="F140" i="1" s="1"/>
  <c r="F141" i="1" a="1"/>
  <c r="F141" i="1" s="1"/>
  <c r="F142" i="1" a="1"/>
  <c r="F142" i="1" s="1"/>
  <c r="F143" i="1" a="1"/>
  <c r="F143" i="1" s="1"/>
  <c r="F144" i="1" a="1"/>
  <c r="F144" i="1" s="1"/>
  <c r="F145" i="1" a="1"/>
  <c r="F145" i="1" s="1"/>
  <c r="F146" i="1" a="1"/>
  <c r="F146" i="1" s="1"/>
  <c r="F147" i="1" a="1"/>
  <c r="F147" i="1" s="1"/>
  <c r="F148" i="1" a="1"/>
  <c r="F148" i="1" s="1"/>
  <c r="F149" i="1" a="1"/>
  <c r="F149" i="1" s="1"/>
  <c r="F150" i="1" a="1"/>
  <c r="F150" i="1" s="1"/>
  <c r="F151" i="1" a="1"/>
  <c r="F151" i="1" s="1"/>
  <c r="F152" i="1" a="1"/>
  <c r="F152" i="1" s="1"/>
  <c r="F153" i="1" a="1"/>
  <c r="F153" i="1" s="1"/>
  <c r="F154" i="1" a="1"/>
  <c r="F154" i="1" s="1"/>
  <c r="F155" i="1" a="1"/>
  <c r="F155" i="1" s="1"/>
  <c r="F156" i="1" a="1"/>
  <c r="F156" i="1" s="1"/>
  <c r="F157" i="1" a="1"/>
  <c r="F157" i="1" s="1"/>
  <c r="F158" i="1" a="1"/>
  <c r="F158" i="1" s="1"/>
  <c r="F159" i="1" a="1"/>
  <c r="F159" i="1" s="1"/>
  <c r="F160" i="1" a="1"/>
  <c r="F160" i="1" s="1"/>
  <c r="F161" i="1" a="1"/>
  <c r="F161" i="1" s="1"/>
  <c r="F162" i="1" a="1"/>
  <c r="F162" i="1" s="1"/>
  <c r="F163" i="1" a="1"/>
  <c r="F163" i="1" s="1"/>
  <c r="F164" i="1" a="1"/>
  <c r="F164" i="1" s="1"/>
  <c r="F165" i="1" a="1"/>
  <c r="F165" i="1" s="1"/>
  <c r="F166" i="1" a="1"/>
  <c r="F166" i="1" s="1"/>
  <c r="F167" i="1" a="1"/>
  <c r="F167" i="1" s="1"/>
  <c r="F168" i="1" a="1"/>
  <c r="F168" i="1" s="1"/>
  <c r="F169" i="1" a="1"/>
  <c r="F169" i="1" s="1"/>
  <c r="F170" i="1" a="1"/>
  <c r="F170" i="1" s="1"/>
  <c r="F171" i="1" a="1"/>
  <c r="F171" i="1" s="1"/>
  <c r="F172" i="1" a="1"/>
  <c r="F172" i="1" s="1"/>
  <c r="F173" i="1" a="1"/>
  <c r="F173" i="1" s="1"/>
  <c r="F174" i="1" a="1"/>
  <c r="F174" i="1" s="1"/>
  <c r="F175" i="1" a="1"/>
  <c r="F175" i="1" s="1"/>
  <c r="F176" i="1" a="1"/>
  <c r="F176" i="1" s="1"/>
  <c r="F177" i="1" a="1"/>
  <c r="F177" i="1" s="1"/>
  <c r="F178" i="1" a="1"/>
  <c r="F178" i="1" s="1"/>
  <c r="F179" i="1" a="1"/>
  <c r="F179" i="1" s="1"/>
  <c r="F180" i="1" a="1"/>
  <c r="F180" i="1" s="1"/>
  <c r="F181" i="1" a="1"/>
  <c r="F181" i="1" s="1"/>
  <c r="F182" i="1" a="1"/>
  <c r="F182" i="1" s="1"/>
  <c r="F183" i="1" a="1"/>
  <c r="F183" i="1" s="1"/>
  <c r="F184" i="1" a="1"/>
  <c r="F184" i="1" s="1"/>
  <c r="F185" i="1" a="1"/>
  <c r="F185" i="1" s="1"/>
  <c r="F186" i="1" a="1"/>
  <c r="F186" i="1" s="1"/>
  <c r="F187" i="1" a="1"/>
  <c r="F187" i="1" s="1"/>
  <c r="F188" i="1" a="1"/>
  <c r="F188" i="1" s="1"/>
  <c r="F189" i="1" a="1"/>
  <c r="F189" i="1" s="1"/>
  <c r="F190" i="1" a="1"/>
  <c r="F190" i="1" s="1"/>
  <c r="F191" i="1" a="1"/>
  <c r="F191" i="1" s="1"/>
  <c r="F192" i="1" a="1"/>
  <c r="F192" i="1" s="1"/>
  <c r="F193" i="1" a="1"/>
  <c r="F193" i="1" s="1"/>
  <c r="F194" i="1" a="1"/>
  <c r="F194" i="1" s="1"/>
  <c r="F195" i="1" a="1"/>
  <c r="F195" i="1" s="1"/>
  <c r="F196" i="1" a="1"/>
  <c r="F196" i="1" s="1"/>
  <c r="F197" i="1" a="1"/>
  <c r="F197" i="1" s="1"/>
  <c r="F198" i="1" a="1"/>
  <c r="F198" i="1" s="1"/>
  <c r="F199" i="1" a="1"/>
  <c r="F199" i="1" s="1"/>
  <c r="F200" i="1" a="1"/>
  <c r="F200" i="1" s="1"/>
  <c r="F201" i="1" a="1"/>
  <c r="F201" i="1" s="1"/>
  <c r="F202" i="1" a="1"/>
  <c r="F202" i="1" s="1"/>
  <c r="F203" i="1" a="1"/>
  <c r="F203" i="1" s="1"/>
  <c r="F204" i="1" a="1"/>
  <c r="F204" i="1" s="1"/>
  <c r="F205" i="1" a="1"/>
  <c r="F205" i="1" s="1"/>
  <c r="F206" i="1" a="1"/>
  <c r="F206" i="1" s="1"/>
  <c r="F207" i="1" a="1"/>
  <c r="F207" i="1" s="1"/>
  <c r="F208" i="1" a="1"/>
  <c r="F208" i="1" s="1"/>
  <c r="F209" i="1" a="1"/>
  <c r="F209" i="1" s="1"/>
  <c r="F210" i="1" a="1"/>
  <c r="F210" i="1" s="1"/>
  <c r="F211" i="1" a="1"/>
  <c r="F211" i="1" s="1"/>
  <c r="F212" i="1" a="1"/>
  <c r="F212" i="1" s="1"/>
  <c r="F213" i="1" a="1"/>
  <c r="F213" i="1" s="1"/>
  <c r="F214" i="1" a="1"/>
  <c r="F214" i="1" s="1"/>
  <c r="F215" i="1" a="1"/>
  <c r="F215" i="1" s="1"/>
  <c r="F216" i="1" a="1"/>
  <c r="F216" i="1" s="1"/>
  <c r="F217" i="1" a="1"/>
  <c r="F217" i="1" s="1"/>
  <c r="F218" i="1" a="1"/>
  <c r="F218" i="1" s="1"/>
  <c r="F219" i="1" a="1"/>
  <c r="F219" i="1" s="1"/>
  <c r="F220" i="1" a="1"/>
  <c r="F220" i="1" s="1"/>
  <c r="F221" i="1" a="1"/>
  <c r="F221" i="1" s="1"/>
  <c r="F222" i="1" a="1"/>
  <c r="F222" i="1" s="1"/>
  <c r="F223" i="1" a="1"/>
  <c r="F223" i="1" s="1"/>
  <c r="F224" i="1" a="1"/>
  <c r="F224" i="1" s="1"/>
  <c r="F225" i="1" a="1"/>
  <c r="F225" i="1" s="1"/>
  <c r="F226" i="1" a="1"/>
  <c r="F226" i="1" s="1"/>
  <c r="F227" i="1" a="1"/>
  <c r="F227" i="1" s="1"/>
  <c r="F228" i="1" a="1"/>
  <c r="F228" i="1" s="1"/>
  <c r="F229" i="1" a="1"/>
  <c r="F229" i="1" s="1"/>
  <c r="F230" i="1" a="1"/>
  <c r="F230" i="1" s="1"/>
  <c r="F231" i="1" a="1"/>
  <c r="F231" i="1" s="1"/>
  <c r="F232" i="1" a="1"/>
  <c r="F232" i="1" s="1"/>
  <c r="F233" i="1" a="1"/>
  <c r="F233" i="1" s="1"/>
  <c r="F234" i="1" a="1"/>
  <c r="F234" i="1" s="1"/>
  <c r="F235" i="1" a="1"/>
  <c r="F235" i="1" s="1"/>
  <c r="F236" i="1" a="1"/>
  <c r="F236" i="1" s="1"/>
  <c r="F237" i="1" a="1"/>
  <c r="F237" i="1" s="1"/>
  <c r="F238" i="1" a="1"/>
  <c r="F238" i="1" s="1"/>
  <c r="F239" i="1" a="1"/>
  <c r="F239" i="1" s="1"/>
  <c r="F240" i="1" a="1"/>
  <c r="F240" i="1" s="1"/>
  <c r="F241" i="1" a="1"/>
  <c r="F241" i="1" s="1"/>
  <c r="F242" i="1" a="1"/>
  <c r="F242" i="1" s="1"/>
  <c r="F243" i="1" a="1"/>
  <c r="F243" i="1" s="1"/>
  <c r="F244" i="1" a="1"/>
  <c r="F244" i="1" s="1"/>
  <c r="F245" i="1" a="1"/>
  <c r="F245" i="1" s="1"/>
  <c r="F246" i="1" a="1"/>
  <c r="F246" i="1" s="1"/>
  <c r="F247" i="1" a="1"/>
  <c r="F247" i="1" s="1"/>
  <c r="F248" i="1" a="1"/>
  <c r="F248" i="1" s="1"/>
  <c r="F249" i="1" a="1"/>
  <c r="F249" i="1" s="1"/>
  <c r="F250" i="1" a="1"/>
  <c r="F250" i="1" s="1"/>
  <c r="F251" i="1" a="1"/>
  <c r="F251" i="1" s="1"/>
  <c r="F252" i="1" a="1"/>
  <c r="F252" i="1" s="1"/>
  <c r="F253" i="1" a="1"/>
  <c r="F253" i="1" s="1"/>
  <c r="F254" i="1" a="1"/>
  <c r="F254" i="1" s="1"/>
  <c r="F255" i="1" a="1"/>
  <c r="F255" i="1" s="1"/>
  <c r="F256" i="1" a="1"/>
  <c r="F256" i="1" s="1"/>
  <c r="F257" i="1" a="1"/>
  <c r="F257" i="1" s="1"/>
  <c r="F258" i="1" a="1"/>
  <c r="F258" i="1" s="1"/>
  <c r="F259" i="1" a="1"/>
  <c r="F259" i="1" s="1"/>
  <c r="F260" i="1" a="1"/>
  <c r="F260" i="1" s="1"/>
  <c r="F261" i="1" a="1"/>
  <c r="F261" i="1" s="1"/>
  <c r="F262" i="1" a="1"/>
  <c r="F262" i="1" s="1"/>
  <c r="F263" i="1" a="1"/>
  <c r="F263" i="1" s="1"/>
  <c r="F264" i="1" a="1"/>
  <c r="F264" i="1" s="1"/>
  <c r="F265" i="1" a="1"/>
  <c r="F265" i="1" s="1"/>
  <c r="F266" i="1" a="1"/>
  <c r="F266" i="1" s="1"/>
  <c r="F267" i="1" a="1"/>
  <c r="F267" i="1" s="1"/>
  <c r="F268" i="1" a="1"/>
  <c r="F268" i="1" s="1"/>
  <c r="F269" i="1" a="1"/>
  <c r="F269" i="1" s="1"/>
  <c r="F270" i="1" a="1"/>
  <c r="F270" i="1" s="1"/>
  <c r="F271" i="1" a="1"/>
  <c r="F271" i="1" s="1"/>
  <c r="F272" i="1" a="1"/>
  <c r="F272" i="1" s="1"/>
  <c r="F273" i="1" a="1"/>
  <c r="F273" i="1" s="1"/>
  <c r="F274" i="1" a="1"/>
  <c r="F274" i="1" s="1"/>
  <c r="F275" i="1" a="1"/>
  <c r="F275" i="1" s="1"/>
  <c r="F276" i="1" a="1"/>
  <c r="F276" i="1" s="1"/>
  <c r="F277" i="1" a="1"/>
  <c r="F277" i="1" s="1"/>
  <c r="F278" i="1" a="1"/>
  <c r="F278" i="1" s="1"/>
  <c r="F279" i="1" a="1"/>
  <c r="F279" i="1" s="1"/>
  <c r="F280" i="1" a="1"/>
  <c r="F280" i="1" s="1"/>
  <c r="F281" i="1" a="1"/>
  <c r="F281" i="1" s="1"/>
  <c r="F282" i="1" a="1"/>
  <c r="F282" i="1" s="1"/>
  <c r="F283" i="1" a="1"/>
  <c r="F283" i="1" s="1"/>
  <c r="F284" i="1" a="1"/>
  <c r="F284" i="1" s="1"/>
  <c r="F285" i="1" a="1"/>
  <c r="F285" i="1" s="1"/>
  <c r="F286" i="1" a="1"/>
  <c r="F286" i="1" s="1"/>
  <c r="F287" i="1" a="1"/>
  <c r="F287" i="1" s="1"/>
  <c r="F288" i="1" a="1"/>
  <c r="F288" i="1" s="1"/>
  <c r="F289" i="1" a="1"/>
  <c r="F289" i="1" s="1"/>
  <c r="F290" i="1" a="1"/>
  <c r="F290" i="1" s="1"/>
  <c r="F291" i="1" a="1"/>
  <c r="F291" i="1" s="1"/>
  <c r="F292" i="1" a="1"/>
  <c r="F292" i="1" s="1"/>
  <c r="F293" i="1" a="1"/>
  <c r="F293" i="1" s="1"/>
  <c r="F294" i="1" a="1"/>
  <c r="F294" i="1" s="1"/>
  <c r="F295" i="1" a="1"/>
  <c r="F295" i="1" s="1"/>
  <c r="F296" i="1" a="1"/>
  <c r="F296" i="1" s="1"/>
  <c r="F297" i="1" a="1"/>
  <c r="F297" i="1" s="1"/>
  <c r="F298" i="1" a="1"/>
  <c r="F298" i="1" s="1"/>
  <c r="F299" i="1" a="1"/>
  <c r="F299" i="1" s="1"/>
  <c r="F300" i="1" a="1"/>
  <c r="F300" i="1" s="1"/>
  <c r="F301" i="1" a="1"/>
  <c r="F301" i="1" s="1"/>
  <c r="F302" i="1" a="1"/>
  <c r="F302" i="1" s="1"/>
  <c r="F303" i="1" a="1"/>
  <c r="F303" i="1" s="1"/>
  <c r="F304" i="1" a="1"/>
  <c r="F304" i="1" s="1"/>
  <c r="F305" i="1" a="1"/>
  <c r="F305" i="1" s="1"/>
  <c r="F306" i="1" a="1"/>
  <c r="F306" i="1" s="1"/>
  <c r="F307" i="1" a="1"/>
  <c r="F307" i="1" s="1"/>
  <c r="F308" i="1" a="1"/>
  <c r="F308" i="1" s="1"/>
  <c r="F309" i="1" a="1"/>
  <c r="F309" i="1" s="1"/>
  <c r="F310" i="1" a="1"/>
  <c r="F310" i="1" s="1"/>
  <c r="F311" i="1" a="1"/>
  <c r="F311" i="1" s="1"/>
  <c r="F312" i="1" a="1"/>
  <c r="F312" i="1" s="1"/>
  <c r="F313" i="1" a="1"/>
  <c r="F313" i="1" s="1"/>
  <c r="F314" i="1" a="1"/>
  <c r="F314" i="1" s="1"/>
  <c r="F315" i="1" a="1"/>
  <c r="F315" i="1" s="1"/>
  <c r="F316" i="1" a="1"/>
  <c r="F316" i="1" s="1"/>
  <c r="F317" i="1" a="1"/>
  <c r="F317" i="1" s="1"/>
  <c r="F318" i="1" a="1"/>
  <c r="F318" i="1" s="1"/>
  <c r="F319" i="1" a="1"/>
  <c r="F319" i="1" s="1"/>
  <c r="F320" i="1" a="1"/>
  <c r="F320" i="1" s="1"/>
  <c r="F321" i="1" a="1"/>
  <c r="F321" i="1" s="1"/>
  <c r="F322" i="1" a="1"/>
  <c r="F322" i="1" s="1"/>
  <c r="F323" i="1" a="1"/>
  <c r="F323" i="1" s="1"/>
  <c r="F324" i="1" a="1"/>
  <c r="F324" i="1" s="1"/>
  <c r="F325" i="1" a="1"/>
  <c r="F325" i="1" s="1"/>
  <c r="F326" i="1" a="1"/>
  <c r="F326" i="1" s="1"/>
  <c r="F327" i="1" a="1"/>
  <c r="F327" i="1" s="1"/>
  <c r="F328" i="1" a="1"/>
  <c r="F328" i="1" s="1"/>
  <c r="F329" i="1" a="1"/>
  <c r="F329" i="1" s="1"/>
  <c r="F330" i="1" a="1"/>
  <c r="F330" i="1" s="1"/>
  <c r="F331" i="1" a="1"/>
  <c r="F331" i="1" s="1"/>
  <c r="F332" i="1" a="1"/>
  <c r="F332" i="1" s="1"/>
  <c r="F333" i="1" a="1"/>
  <c r="F333" i="1" s="1"/>
  <c r="F334" i="1" a="1"/>
  <c r="F334" i="1" s="1"/>
  <c r="F335" i="1" a="1"/>
  <c r="F335" i="1" s="1"/>
  <c r="F336" i="1" a="1"/>
  <c r="F336" i="1" s="1"/>
  <c r="F337" i="1" a="1"/>
  <c r="F337" i="1" s="1"/>
  <c r="F338" i="1" a="1"/>
  <c r="F338" i="1" s="1"/>
  <c r="F339" i="1" a="1"/>
  <c r="F339" i="1" s="1"/>
  <c r="F340" i="1" a="1"/>
  <c r="F340" i="1" s="1"/>
  <c r="F341" i="1" a="1"/>
  <c r="F341" i="1" s="1"/>
  <c r="F342" i="1" a="1"/>
  <c r="F342" i="1" s="1"/>
  <c r="F343" i="1" a="1"/>
  <c r="F343" i="1" s="1"/>
  <c r="F344" i="1" a="1"/>
  <c r="F344" i="1" s="1"/>
  <c r="F345" i="1" a="1"/>
  <c r="F345" i="1" s="1"/>
  <c r="F346" i="1" a="1"/>
  <c r="F346" i="1" s="1"/>
  <c r="F347" i="1" a="1"/>
  <c r="F347" i="1" s="1"/>
  <c r="F348" i="1" a="1"/>
  <c r="F348" i="1" s="1"/>
  <c r="F349" i="1" a="1"/>
  <c r="F349" i="1" s="1"/>
  <c r="F350" i="1" a="1"/>
  <c r="F350" i="1" s="1"/>
  <c r="F351" i="1" a="1"/>
  <c r="F351" i="1" s="1"/>
  <c r="F352" i="1" a="1"/>
  <c r="F352" i="1" s="1"/>
  <c r="F353" i="1" a="1"/>
  <c r="F353" i="1" s="1"/>
  <c r="F354" i="1" a="1"/>
  <c r="F354" i="1" s="1"/>
  <c r="F355" i="1" a="1"/>
  <c r="F355" i="1" s="1"/>
  <c r="F356" i="1" a="1"/>
  <c r="F356" i="1" s="1"/>
  <c r="F357" i="1" a="1"/>
  <c r="F357" i="1" s="1"/>
  <c r="F358" i="1" a="1"/>
  <c r="F358" i="1" s="1"/>
  <c r="F359" i="1" a="1"/>
  <c r="F359" i="1" s="1"/>
  <c r="F360" i="1" a="1"/>
  <c r="F360" i="1" s="1"/>
  <c r="F361" i="1" a="1"/>
  <c r="F361" i="1" s="1"/>
  <c r="F362" i="1" a="1"/>
  <c r="F362" i="1" s="1"/>
  <c r="F363" i="1" a="1"/>
  <c r="F363" i="1" s="1"/>
  <c r="F364" i="1" a="1"/>
  <c r="F364" i="1" s="1"/>
  <c r="F365" i="1" a="1"/>
  <c r="F365" i="1" s="1"/>
  <c r="F366" i="1" a="1"/>
  <c r="F366" i="1" s="1"/>
  <c r="F367" i="1" a="1"/>
  <c r="F367" i="1" s="1"/>
  <c r="F368" i="1" a="1"/>
  <c r="F368" i="1" s="1"/>
  <c r="F369" i="1" a="1"/>
  <c r="F369" i="1" s="1"/>
  <c r="F370" i="1" a="1"/>
  <c r="F370" i="1" s="1"/>
  <c r="F371" i="1" a="1"/>
  <c r="F371" i="1" s="1"/>
  <c r="F372" i="1" a="1"/>
  <c r="F372" i="1" s="1"/>
  <c r="F373" i="1" a="1"/>
  <c r="F373" i="1" s="1"/>
  <c r="F374" i="1" a="1"/>
  <c r="F374" i="1" s="1"/>
  <c r="F375" i="1" a="1"/>
  <c r="F375" i="1" s="1"/>
  <c r="F376" i="1" a="1"/>
  <c r="F376" i="1" s="1"/>
  <c r="F377" i="1" a="1"/>
  <c r="F377" i="1" s="1"/>
  <c r="F378" i="1" a="1"/>
  <c r="F378" i="1" s="1"/>
  <c r="F379" i="1" a="1"/>
  <c r="F379" i="1" s="1"/>
  <c r="F380" i="1" a="1"/>
  <c r="F380" i="1" s="1"/>
  <c r="F381" i="1" a="1"/>
  <c r="F381" i="1" s="1"/>
  <c r="F382" i="1" a="1"/>
  <c r="F382" i="1" s="1"/>
  <c r="F383" i="1" a="1"/>
  <c r="F383" i="1" s="1"/>
  <c r="F384" i="1" a="1"/>
  <c r="F384" i="1" s="1"/>
  <c r="F385" i="1" a="1"/>
  <c r="F385" i="1" s="1"/>
  <c r="F386" i="1" a="1"/>
  <c r="F386" i="1" s="1"/>
  <c r="F387" i="1" a="1"/>
  <c r="F387" i="1" s="1"/>
  <c r="F388" i="1" a="1"/>
  <c r="F388" i="1" s="1"/>
  <c r="F389" i="1" a="1"/>
  <c r="F389" i="1" s="1"/>
  <c r="F390" i="1" a="1"/>
  <c r="F390" i="1" s="1"/>
  <c r="F391" i="1" a="1"/>
  <c r="F391" i="1" s="1"/>
  <c r="F392" i="1" a="1"/>
  <c r="F392" i="1" s="1"/>
  <c r="F393" i="1" a="1"/>
  <c r="F393" i="1" s="1"/>
  <c r="F394" i="1" a="1"/>
  <c r="F394" i="1" s="1"/>
  <c r="F395" i="1" a="1"/>
  <c r="F395" i="1" s="1"/>
  <c r="F396" i="1" a="1"/>
  <c r="F396" i="1" s="1"/>
  <c r="F397" i="1" a="1"/>
  <c r="F397" i="1" s="1"/>
  <c r="F398" i="1" a="1"/>
  <c r="F398" i="1" s="1"/>
  <c r="F399" i="1" a="1"/>
  <c r="F399" i="1" s="1"/>
  <c r="F400" i="1" a="1"/>
  <c r="F400" i="1" s="1"/>
  <c r="F401" i="1" a="1"/>
  <c r="F401" i="1" s="1"/>
  <c r="F402" i="1" a="1"/>
  <c r="F402" i="1" s="1"/>
  <c r="F403" i="1" a="1"/>
  <c r="F403" i="1" s="1"/>
  <c r="F404" i="1" a="1"/>
  <c r="F404" i="1" s="1"/>
  <c r="F405" i="1" a="1"/>
  <c r="F405" i="1" s="1"/>
  <c r="F406" i="1" a="1"/>
  <c r="F406" i="1" s="1"/>
  <c r="F407" i="1" a="1"/>
  <c r="F407" i="1" s="1"/>
  <c r="F408" i="1" a="1"/>
  <c r="F408" i="1" s="1"/>
  <c r="F409" i="1" a="1"/>
  <c r="F409" i="1" s="1"/>
  <c r="F410" i="1" a="1"/>
  <c r="F410" i="1" s="1"/>
  <c r="F411" i="1" a="1"/>
  <c r="F411" i="1" s="1"/>
  <c r="F412" i="1" a="1"/>
  <c r="F412" i="1" s="1"/>
  <c r="F413" i="1" a="1"/>
  <c r="F413" i="1" s="1"/>
  <c r="F414" i="1" a="1"/>
  <c r="F414" i="1" s="1"/>
  <c r="F415" i="1" a="1"/>
  <c r="F415" i="1" s="1"/>
  <c r="F416" i="1" a="1"/>
  <c r="F416" i="1" s="1"/>
  <c r="F417" i="1" a="1"/>
  <c r="F417" i="1" s="1"/>
  <c r="F418" i="1" a="1"/>
  <c r="F418" i="1" s="1"/>
  <c r="F419" i="1" a="1"/>
  <c r="F419" i="1" s="1"/>
  <c r="F420" i="1" a="1"/>
  <c r="F420" i="1" s="1"/>
  <c r="F421" i="1" a="1"/>
  <c r="F421" i="1" s="1"/>
  <c r="F422" i="1" a="1"/>
  <c r="F422" i="1" s="1"/>
  <c r="F423" i="1" a="1"/>
  <c r="F423" i="1" s="1"/>
  <c r="F424" i="1" a="1"/>
  <c r="F424" i="1" s="1"/>
  <c r="F425" i="1" a="1"/>
  <c r="F425" i="1" s="1"/>
  <c r="F426" i="1" a="1"/>
  <c r="F426" i="1" s="1"/>
  <c r="F427" i="1" a="1"/>
  <c r="F427" i="1" s="1"/>
  <c r="F428" i="1" a="1"/>
  <c r="F428" i="1" s="1"/>
  <c r="F429" i="1" a="1"/>
  <c r="F429" i="1" s="1"/>
  <c r="F430" i="1" a="1"/>
  <c r="F430" i="1" s="1"/>
  <c r="F431" i="1" a="1"/>
  <c r="F431" i="1" s="1"/>
  <c r="F432" i="1" a="1"/>
  <c r="F432" i="1" s="1"/>
  <c r="F433" i="1" a="1"/>
  <c r="F433" i="1" s="1"/>
  <c r="F434" i="1" a="1"/>
  <c r="F434" i="1" s="1"/>
  <c r="F435" i="1" a="1"/>
  <c r="F435" i="1" s="1"/>
  <c r="F436" i="1" a="1"/>
  <c r="F436" i="1" s="1"/>
  <c r="F437" i="1" a="1"/>
  <c r="F437" i="1" s="1"/>
  <c r="F438" i="1" a="1"/>
  <c r="F438" i="1" s="1"/>
  <c r="F439" i="1" a="1"/>
  <c r="F439" i="1" s="1"/>
  <c r="F440" i="1" a="1"/>
  <c r="F440" i="1" s="1"/>
  <c r="F441" i="1" a="1"/>
  <c r="F441" i="1" s="1"/>
  <c r="F442" i="1" a="1"/>
  <c r="F442" i="1" s="1"/>
  <c r="F443" i="1" a="1"/>
  <c r="F443" i="1" s="1"/>
  <c r="F444" i="1" a="1"/>
  <c r="F444" i="1" s="1"/>
  <c r="F445" i="1" a="1"/>
  <c r="F445" i="1" s="1"/>
  <c r="F446" i="1" a="1"/>
  <c r="F446" i="1" s="1"/>
  <c r="F447" i="1" a="1"/>
  <c r="F447" i="1" s="1"/>
  <c r="F448" i="1" a="1"/>
  <c r="F448" i="1" s="1"/>
  <c r="F449" i="1" a="1"/>
  <c r="F449" i="1" s="1"/>
  <c r="F450" i="1" a="1"/>
  <c r="F450" i="1" s="1"/>
  <c r="F451" i="1" a="1"/>
  <c r="F451" i="1" s="1"/>
  <c r="F452" i="1" a="1"/>
  <c r="F452" i="1" s="1"/>
  <c r="F453" i="1" a="1"/>
  <c r="F453" i="1" s="1"/>
  <c r="F454" i="1" a="1"/>
  <c r="F454" i="1" s="1"/>
  <c r="F455" i="1" a="1"/>
  <c r="F455" i="1" s="1"/>
  <c r="F456" i="1" a="1"/>
  <c r="F456" i="1" s="1"/>
  <c r="F457" i="1" a="1"/>
  <c r="F457" i="1" s="1"/>
  <c r="F458" i="1" a="1"/>
  <c r="F458" i="1" s="1"/>
  <c r="F459" i="1" a="1"/>
  <c r="F459" i="1" s="1"/>
  <c r="F460" i="1" a="1"/>
  <c r="F460" i="1" s="1"/>
  <c r="F461" i="1" a="1"/>
  <c r="F461" i="1" s="1"/>
  <c r="F462" i="1" a="1"/>
  <c r="F462" i="1" s="1"/>
  <c r="F463" i="1" a="1"/>
  <c r="F463" i="1" s="1"/>
  <c r="F464" i="1" a="1"/>
  <c r="F464" i="1" s="1"/>
  <c r="F465" i="1" a="1"/>
  <c r="F465" i="1" s="1"/>
  <c r="F466" i="1" a="1"/>
  <c r="F466" i="1" s="1"/>
  <c r="F467" i="1" a="1"/>
  <c r="F467" i="1" s="1"/>
  <c r="F468" i="1" a="1"/>
  <c r="F468" i="1" s="1"/>
  <c r="F469" i="1" a="1"/>
  <c r="F469" i="1" s="1"/>
  <c r="F470" i="1" a="1"/>
  <c r="F470" i="1" s="1"/>
  <c r="F471" i="1" a="1"/>
  <c r="F471" i="1" s="1"/>
  <c r="F472" i="1" a="1"/>
  <c r="F472" i="1" s="1"/>
  <c r="F473" i="1" a="1"/>
  <c r="F473" i="1" s="1"/>
  <c r="F474" i="1" a="1"/>
  <c r="F474" i="1" s="1"/>
  <c r="F475" i="1" a="1"/>
  <c r="F475" i="1" s="1"/>
  <c r="F476" i="1" a="1"/>
  <c r="F476" i="1" s="1"/>
  <c r="F477" i="1" a="1"/>
  <c r="F477" i="1" s="1"/>
  <c r="F478" i="1" a="1"/>
  <c r="F478" i="1" s="1"/>
  <c r="F479" i="1" a="1"/>
  <c r="F479" i="1" s="1"/>
  <c r="F480" i="1" a="1"/>
  <c r="F480" i="1" s="1"/>
  <c r="F481" i="1" a="1"/>
  <c r="F481" i="1" s="1"/>
  <c r="F482" i="1" a="1"/>
  <c r="F482" i="1" s="1"/>
  <c r="F483" i="1" a="1"/>
  <c r="F483" i="1" s="1"/>
  <c r="F484" i="1" a="1"/>
  <c r="F484" i="1" s="1"/>
  <c r="F485" i="1" a="1"/>
  <c r="F485" i="1" s="1"/>
  <c r="F486" i="1" a="1"/>
  <c r="F486" i="1" s="1"/>
  <c r="F487" i="1" a="1"/>
  <c r="F487" i="1" s="1"/>
  <c r="F488" i="1" a="1"/>
  <c r="F488" i="1" s="1"/>
  <c r="F489" i="1" a="1"/>
  <c r="F489" i="1" s="1"/>
  <c r="F490" i="1" a="1"/>
  <c r="F490" i="1" s="1"/>
  <c r="F491" i="1" a="1"/>
  <c r="F491" i="1" s="1"/>
  <c r="F492" i="1" a="1"/>
  <c r="F492" i="1" s="1"/>
  <c r="F493" i="1" a="1"/>
  <c r="F493" i="1" s="1"/>
  <c r="F494" i="1" a="1"/>
  <c r="F494" i="1" s="1"/>
  <c r="F495" i="1" a="1"/>
  <c r="F495" i="1" s="1"/>
  <c r="F496" i="1" a="1"/>
  <c r="F496" i="1" s="1"/>
  <c r="F497" i="1" a="1"/>
  <c r="F497" i="1" s="1"/>
  <c r="F498" i="1" a="1"/>
  <c r="F498" i="1" s="1"/>
  <c r="F499" i="1" a="1"/>
  <c r="F499" i="1" s="1"/>
  <c r="F500" i="1" a="1"/>
  <c r="F500" i="1" s="1"/>
  <c r="F501" i="1" a="1"/>
  <c r="F501" i="1" s="1"/>
  <c r="F502" i="1" a="1"/>
  <c r="F502" i="1" s="1"/>
  <c r="F503" i="1" a="1"/>
  <c r="F503" i="1" s="1"/>
  <c r="F504" i="1" a="1"/>
  <c r="F504" i="1" s="1"/>
  <c r="F505" i="1" a="1"/>
  <c r="F505" i="1" s="1"/>
  <c r="F506" i="1" a="1"/>
  <c r="F506" i="1" s="1"/>
  <c r="F507" i="1" a="1"/>
  <c r="F507" i="1" s="1"/>
  <c r="F508" i="1" a="1"/>
  <c r="F508" i="1" s="1"/>
  <c r="F509" i="1" a="1"/>
  <c r="F509" i="1" s="1"/>
  <c r="F510" i="1" a="1"/>
  <c r="F510" i="1" s="1"/>
  <c r="F511" i="1" a="1"/>
  <c r="F511" i="1" s="1"/>
  <c r="F512" i="1" a="1"/>
  <c r="F512" i="1" s="1"/>
  <c r="F513" i="1" a="1"/>
  <c r="F513" i="1" s="1"/>
  <c r="F514" i="1" a="1"/>
  <c r="F514" i="1" s="1"/>
  <c r="F515" i="1" a="1"/>
  <c r="F515" i="1" s="1"/>
  <c r="F516" i="1" a="1"/>
  <c r="F516" i="1" s="1"/>
  <c r="F517" i="1" a="1"/>
  <c r="F517" i="1" s="1"/>
  <c r="F518" i="1" a="1"/>
  <c r="F518" i="1" s="1"/>
  <c r="F519" i="1" a="1"/>
  <c r="F519" i="1" s="1"/>
  <c r="F520" i="1" a="1"/>
  <c r="F520" i="1" s="1"/>
  <c r="F521" i="1" a="1"/>
  <c r="F521" i="1" s="1"/>
  <c r="F522" i="1" a="1"/>
  <c r="F522" i="1" s="1"/>
  <c r="F523" i="1" a="1"/>
  <c r="F523" i="1" s="1"/>
  <c r="F524" i="1" a="1"/>
  <c r="F524" i="1" s="1"/>
  <c r="F525" i="1" a="1"/>
  <c r="F525" i="1" s="1"/>
  <c r="F526" i="1" a="1"/>
  <c r="F526" i="1" s="1"/>
  <c r="F527" i="1" a="1"/>
  <c r="F527" i="1" s="1"/>
  <c r="F528" i="1" a="1"/>
  <c r="F528" i="1" s="1"/>
  <c r="F529" i="1" a="1"/>
  <c r="F529" i="1" s="1"/>
  <c r="F530" i="1" a="1"/>
  <c r="F530" i="1" s="1"/>
  <c r="F531" i="1" a="1"/>
  <c r="F531" i="1" s="1"/>
  <c r="F532" i="1" a="1"/>
  <c r="F532" i="1" s="1"/>
  <c r="F533" i="1" a="1"/>
  <c r="F533" i="1" s="1"/>
  <c r="F534" i="1" a="1"/>
  <c r="F534" i="1" s="1"/>
  <c r="F535" i="1" a="1"/>
  <c r="F535" i="1" s="1"/>
  <c r="F536" i="1" a="1"/>
  <c r="F536" i="1" s="1"/>
  <c r="F537" i="1" a="1"/>
  <c r="F537" i="1" s="1"/>
  <c r="F538" i="1" a="1"/>
  <c r="F538" i="1" s="1"/>
  <c r="F539" i="1" a="1"/>
  <c r="F539" i="1" s="1"/>
  <c r="F540" i="1" a="1"/>
  <c r="F540" i="1" s="1"/>
  <c r="F541" i="1" a="1"/>
  <c r="F541" i="1" s="1"/>
  <c r="F542" i="1" a="1"/>
  <c r="F542" i="1" s="1"/>
  <c r="F543" i="1" a="1"/>
  <c r="F543" i="1" s="1"/>
  <c r="F544" i="1" a="1"/>
  <c r="F544" i="1" s="1"/>
  <c r="F545" i="1" a="1"/>
  <c r="F545" i="1" s="1"/>
  <c r="F546" i="1" a="1"/>
  <c r="F546" i="1" s="1"/>
  <c r="F547" i="1" a="1"/>
  <c r="F547" i="1" s="1"/>
  <c r="F548" i="1" a="1"/>
  <c r="F548" i="1" s="1"/>
  <c r="F549" i="1" a="1"/>
  <c r="F549" i="1" s="1"/>
  <c r="F550" i="1" a="1"/>
  <c r="F550" i="1" s="1"/>
  <c r="F551" i="1" a="1"/>
  <c r="F551" i="1" s="1"/>
  <c r="F552" i="1" a="1"/>
  <c r="F552" i="1" s="1"/>
  <c r="F553" i="1" a="1"/>
  <c r="F553" i="1" s="1"/>
  <c r="F554" i="1" a="1"/>
  <c r="F554" i="1" s="1"/>
  <c r="F555" i="1" a="1"/>
  <c r="F555" i="1" s="1"/>
  <c r="F556" i="1" a="1"/>
  <c r="F556" i="1" s="1"/>
  <c r="F557" i="1" a="1"/>
  <c r="F557" i="1" s="1"/>
  <c r="F558" i="1" a="1"/>
  <c r="F558" i="1" s="1"/>
  <c r="F559" i="1" a="1"/>
  <c r="F559" i="1" s="1"/>
  <c r="F560" i="1" a="1"/>
  <c r="F560" i="1" s="1"/>
  <c r="F561" i="1" a="1"/>
  <c r="F561" i="1" s="1"/>
  <c r="F562" i="1" a="1"/>
  <c r="F562" i="1" s="1"/>
  <c r="F563" i="1" a="1"/>
  <c r="F563" i="1" s="1"/>
  <c r="F564" i="1" a="1"/>
  <c r="F564" i="1" s="1"/>
  <c r="F565" i="1" a="1"/>
  <c r="F565" i="1" s="1"/>
  <c r="F566" i="1" a="1"/>
  <c r="F566" i="1" s="1"/>
  <c r="F567" i="1" a="1"/>
  <c r="F567" i="1" s="1"/>
  <c r="F568" i="1" a="1"/>
  <c r="F568" i="1" s="1"/>
  <c r="F569" i="1" a="1"/>
  <c r="F569" i="1" s="1"/>
  <c r="F570" i="1" a="1"/>
  <c r="F570" i="1" s="1"/>
  <c r="F571" i="1" a="1"/>
  <c r="F571" i="1" s="1"/>
  <c r="F572" i="1" a="1"/>
  <c r="F572" i="1" s="1"/>
  <c r="F573" i="1" a="1"/>
  <c r="F573" i="1" s="1"/>
  <c r="F574" i="1" a="1"/>
  <c r="F574" i="1" s="1"/>
  <c r="F575" i="1" a="1"/>
  <c r="F575" i="1" s="1"/>
  <c r="F576" i="1" a="1"/>
  <c r="F576" i="1" s="1"/>
  <c r="F577" i="1" a="1"/>
  <c r="F577" i="1" s="1"/>
  <c r="F578" i="1" a="1"/>
  <c r="F578" i="1" s="1"/>
  <c r="F579" i="1" a="1"/>
  <c r="F579" i="1" s="1"/>
  <c r="F580" i="1" a="1"/>
  <c r="F580" i="1" s="1"/>
  <c r="F581" i="1" a="1"/>
  <c r="F581" i="1" s="1"/>
  <c r="F582" i="1" a="1"/>
  <c r="F582" i="1" s="1"/>
  <c r="F583" i="1" a="1"/>
  <c r="F583" i="1" s="1"/>
  <c r="F584" i="1" a="1"/>
  <c r="F584" i="1" s="1"/>
  <c r="F585" i="1" a="1"/>
  <c r="F585" i="1" s="1"/>
  <c r="F586" i="1" a="1"/>
  <c r="F586" i="1" s="1"/>
  <c r="F587" i="1" a="1"/>
  <c r="F587" i="1" s="1"/>
  <c r="F588" i="1" a="1"/>
  <c r="F588" i="1" s="1"/>
  <c r="F589" i="1" a="1"/>
  <c r="F589" i="1" s="1"/>
  <c r="F590" i="1" a="1"/>
  <c r="F590" i="1" s="1"/>
  <c r="F591" i="1" a="1"/>
  <c r="F591" i="1" s="1"/>
  <c r="F592" i="1" a="1"/>
  <c r="F592" i="1" s="1"/>
  <c r="F593" i="1" a="1"/>
  <c r="F593" i="1" s="1"/>
  <c r="F594" i="1" a="1"/>
  <c r="F594" i="1" s="1"/>
  <c r="F595" i="1" a="1"/>
  <c r="F595" i="1" s="1"/>
  <c r="F596" i="1" a="1"/>
  <c r="F596" i="1" s="1"/>
  <c r="F597" i="1" a="1"/>
  <c r="F597" i="1" s="1"/>
  <c r="F598" i="1" a="1"/>
  <c r="F598" i="1" s="1"/>
  <c r="F599" i="1" a="1"/>
  <c r="F599" i="1" s="1"/>
  <c r="F600" i="1" a="1"/>
  <c r="F600" i="1" s="1"/>
  <c r="F601" i="1" a="1"/>
  <c r="F601" i="1" s="1"/>
  <c r="F602" i="1" a="1"/>
  <c r="F602" i="1" s="1"/>
  <c r="F603" i="1" a="1"/>
  <c r="F603" i="1" s="1"/>
  <c r="F604" i="1" a="1"/>
  <c r="F604" i="1" s="1"/>
  <c r="F605" i="1" a="1"/>
  <c r="F605" i="1" s="1"/>
  <c r="F606" i="1" a="1"/>
  <c r="F606" i="1" s="1"/>
  <c r="F607" i="1" a="1"/>
  <c r="F607" i="1" s="1"/>
  <c r="F608" i="1" a="1"/>
  <c r="F608" i="1" s="1"/>
  <c r="F609" i="1" a="1"/>
  <c r="F609" i="1" s="1"/>
  <c r="F610" i="1" a="1"/>
  <c r="F610" i="1" s="1"/>
  <c r="F611" i="1" a="1"/>
  <c r="F611" i="1" s="1"/>
  <c r="F612" i="1" a="1"/>
  <c r="F612" i="1" s="1"/>
  <c r="F613" i="1" a="1"/>
  <c r="F613" i="1" s="1"/>
  <c r="F614" i="1" a="1"/>
  <c r="F614" i="1" s="1"/>
  <c r="F615" i="1" a="1"/>
  <c r="F615" i="1" s="1"/>
  <c r="F616" i="1" a="1"/>
  <c r="F616" i="1" s="1"/>
  <c r="F617" i="1" a="1"/>
  <c r="F617" i="1" s="1"/>
  <c r="F618" i="1" a="1"/>
  <c r="F618" i="1" s="1"/>
  <c r="F619" i="1" a="1"/>
  <c r="F619" i="1" s="1"/>
  <c r="F620" i="1" a="1"/>
  <c r="F620" i="1" s="1"/>
  <c r="F621" i="1" a="1"/>
  <c r="F621" i="1" s="1"/>
  <c r="F622" i="1" a="1"/>
  <c r="F622" i="1" s="1"/>
  <c r="F623" i="1" a="1"/>
  <c r="F623" i="1" s="1"/>
  <c r="F624" i="1" a="1"/>
  <c r="F624" i="1" s="1"/>
  <c r="F625" i="1" a="1"/>
  <c r="F625" i="1" s="1"/>
  <c r="F626" i="1" a="1"/>
  <c r="F626" i="1" s="1"/>
  <c r="F627" i="1" a="1"/>
  <c r="F627" i="1" s="1"/>
  <c r="F628" i="1" a="1"/>
  <c r="F628" i="1" s="1"/>
  <c r="F629" i="1" a="1"/>
  <c r="F629" i="1" s="1"/>
  <c r="F630" i="1" a="1"/>
  <c r="F630" i="1" s="1"/>
  <c r="F631" i="1" a="1"/>
  <c r="F631" i="1" s="1"/>
  <c r="F632" i="1" a="1"/>
  <c r="F632" i="1" s="1"/>
  <c r="F633" i="1" a="1"/>
  <c r="F633" i="1" s="1"/>
  <c r="F634" i="1" a="1"/>
  <c r="F634" i="1" s="1"/>
  <c r="F635" i="1" a="1"/>
  <c r="F635" i="1" s="1"/>
  <c r="F636" i="1" a="1"/>
  <c r="F636" i="1" s="1"/>
  <c r="F637" i="1" a="1"/>
  <c r="F637" i="1" s="1"/>
  <c r="F638" i="1" a="1"/>
  <c r="F638" i="1" s="1"/>
  <c r="F639" i="1" a="1"/>
  <c r="F639" i="1" s="1"/>
  <c r="F640" i="1" a="1"/>
  <c r="F640" i="1" s="1"/>
  <c r="F641" i="1" a="1"/>
  <c r="F641" i="1" s="1"/>
  <c r="F642" i="1" a="1"/>
  <c r="F642" i="1" s="1"/>
  <c r="F643" i="1" a="1"/>
  <c r="F643" i="1" s="1"/>
  <c r="F644" i="1" a="1"/>
  <c r="F644" i="1" s="1"/>
  <c r="F645" i="1" a="1"/>
  <c r="F645" i="1" s="1"/>
  <c r="F646" i="1" a="1"/>
  <c r="F646" i="1" s="1"/>
  <c r="F647" i="1" a="1"/>
  <c r="F647" i="1" s="1"/>
  <c r="F648" i="1" a="1"/>
  <c r="F648" i="1" s="1"/>
  <c r="F649" i="1" a="1"/>
  <c r="F649" i="1" s="1"/>
  <c r="F650" i="1" a="1"/>
  <c r="F650" i="1" s="1"/>
  <c r="F651" i="1" a="1"/>
  <c r="F651" i="1" s="1"/>
  <c r="F652" i="1" a="1"/>
  <c r="F652" i="1" s="1"/>
  <c r="F653" i="1" a="1"/>
  <c r="F653" i="1" s="1"/>
  <c r="F654" i="1" a="1"/>
  <c r="F654" i="1" s="1"/>
  <c r="F655" i="1" a="1"/>
  <c r="F655" i="1" s="1"/>
  <c r="F656" i="1" a="1"/>
  <c r="F656" i="1" s="1"/>
  <c r="F657" i="1" a="1"/>
  <c r="F657" i="1" s="1"/>
  <c r="F658" i="1" a="1"/>
  <c r="F658" i="1" s="1"/>
  <c r="F659" i="1" a="1"/>
  <c r="F659" i="1" s="1"/>
  <c r="F660" i="1" a="1"/>
  <c r="F660" i="1" s="1"/>
  <c r="F661" i="1" a="1"/>
  <c r="F661" i="1" s="1"/>
  <c r="F662" i="1" a="1"/>
  <c r="F662" i="1" s="1"/>
  <c r="F663" i="1" a="1"/>
  <c r="F663" i="1" s="1"/>
  <c r="F664" i="1" a="1"/>
  <c r="F664" i="1" s="1"/>
  <c r="F665" i="1" a="1"/>
  <c r="F665" i="1" s="1"/>
  <c r="F666" i="1" a="1"/>
  <c r="F666" i="1" s="1"/>
  <c r="F667" i="1" a="1"/>
  <c r="F667" i="1" s="1"/>
  <c r="F668" i="1" a="1"/>
  <c r="F668" i="1" s="1"/>
  <c r="F669" i="1" a="1"/>
  <c r="F669" i="1" s="1"/>
  <c r="F670" i="1" a="1"/>
  <c r="F670" i="1" s="1"/>
  <c r="F671" i="1" a="1"/>
  <c r="F671" i="1" s="1"/>
  <c r="F672" i="1" a="1"/>
  <c r="F672" i="1" s="1"/>
  <c r="F673" i="1" a="1"/>
  <c r="F673" i="1" s="1"/>
  <c r="F674" i="1" a="1"/>
  <c r="F674" i="1" s="1"/>
  <c r="F675" i="1" a="1"/>
  <c r="F675" i="1" s="1"/>
  <c r="F676" i="1" a="1"/>
  <c r="F676" i="1" s="1"/>
  <c r="F677" i="1" a="1"/>
  <c r="F677" i="1" s="1"/>
  <c r="F678" i="1" a="1"/>
  <c r="F678" i="1" s="1"/>
  <c r="F679" i="1" a="1"/>
  <c r="F679" i="1" s="1"/>
  <c r="F680" i="1" a="1"/>
  <c r="F680" i="1" s="1"/>
  <c r="F681" i="1" a="1"/>
  <c r="F681" i="1" s="1"/>
  <c r="F682" i="1" a="1"/>
  <c r="F682" i="1" s="1"/>
  <c r="F683" i="1" a="1"/>
  <c r="F683" i="1" s="1"/>
  <c r="F684" i="1" a="1"/>
  <c r="F684" i="1" s="1"/>
  <c r="F685" i="1" a="1"/>
  <c r="F685" i="1" s="1"/>
  <c r="F686" i="1" a="1"/>
  <c r="F686" i="1" s="1"/>
  <c r="F687" i="1" a="1"/>
  <c r="F687" i="1" s="1"/>
  <c r="F688" i="1" a="1"/>
  <c r="F688" i="1" s="1"/>
  <c r="F689" i="1" a="1"/>
  <c r="F689" i="1" s="1"/>
  <c r="F690" i="1" a="1"/>
  <c r="F690" i="1" s="1"/>
  <c r="F691" i="1" a="1"/>
  <c r="F691" i="1" s="1"/>
  <c r="F692" i="1" a="1"/>
  <c r="F692" i="1" s="1"/>
  <c r="F693" i="1" a="1"/>
  <c r="F693" i="1" s="1"/>
  <c r="F694" i="1" a="1"/>
  <c r="F694" i="1" s="1"/>
  <c r="F695" i="1" a="1"/>
  <c r="F695" i="1" s="1"/>
  <c r="F696" i="1" a="1"/>
  <c r="F696" i="1" s="1"/>
  <c r="F697" i="1" a="1"/>
  <c r="F697" i="1" s="1"/>
  <c r="F698" i="1" a="1"/>
  <c r="F698" i="1" s="1"/>
  <c r="F699" i="1" a="1"/>
  <c r="F699" i="1" s="1"/>
  <c r="F700" i="1" a="1"/>
  <c r="F700" i="1" s="1"/>
  <c r="F701" i="1" a="1"/>
  <c r="F701" i="1" s="1"/>
  <c r="F702" i="1" a="1"/>
  <c r="F702" i="1" s="1"/>
  <c r="F703" i="1" a="1"/>
  <c r="F703" i="1" s="1"/>
  <c r="F704" i="1" a="1"/>
  <c r="F704" i="1" s="1"/>
  <c r="F705" i="1" a="1"/>
  <c r="F705" i="1" s="1"/>
  <c r="F706" i="1" a="1"/>
  <c r="F706" i="1" s="1"/>
  <c r="F707" i="1" a="1"/>
  <c r="F707" i="1" s="1"/>
  <c r="F708" i="1" a="1"/>
  <c r="F708" i="1" s="1"/>
  <c r="F709" i="1" a="1"/>
  <c r="F709" i="1" s="1"/>
  <c r="F710" i="1" a="1"/>
  <c r="F710" i="1" s="1"/>
  <c r="F711" i="1" a="1"/>
  <c r="F711" i="1" s="1"/>
  <c r="F712" i="1" a="1"/>
  <c r="F712" i="1" s="1"/>
  <c r="F713" i="1" a="1"/>
  <c r="F713" i="1" s="1"/>
  <c r="F714" i="1" a="1"/>
  <c r="F714" i="1" s="1"/>
  <c r="F715" i="1" a="1"/>
  <c r="F715" i="1" s="1"/>
  <c r="F716" i="1" a="1"/>
  <c r="F716" i="1" s="1"/>
  <c r="F717" i="1" a="1"/>
  <c r="F717" i="1" s="1"/>
  <c r="F718" i="1" a="1"/>
  <c r="F718" i="1" s="1"/>
  <c r="F719" i="1" a="1"/>
  <c r="F719" i="1" s="1"/>
  <c r="F720" i="1" a="1"/>
  <c r="F720" i="1" s="1"/>
  <c r="F721" i="1" a="1"/>
  <c r="F721" i="1" s="1"/>
  <c r="F722" i="1" a="1"/>
  <c r="F722" i="1" s="1"/>
  <c r="F723" i="1" a="1"/>
  <c r="F723" i="1" s="1"/>
  <c r="F724" i="1" a="1"/>
  <c r="F724" i="1" s="1"/>
  <c r="F725" i="1" a="1"/>
  <c r="F725" i="1" s="1"/>
  <c r="F726" i="1" a="1"/>
  <c r="F726" i="1" s="1"/>
  <c r="F727" i="1" a="1"/>
  <c r="F727" i="1" s="1"/>
  <c r="F728" i="1" a="1"/>
  <c r="F728" i="1" s="1"/>
  <c r="F729" i="1" a="1"/>
  <c r="F729" i="1" s="1"/>
  <c r="F730" i="1" a="1"/>
  <c r="F730" i="1" s="1"/>
  <c r="F731" i="1" a="1"/>
  <c r="F731" i="1" s="1"/>
  <c r="F732" i="1" a="1"/>
  <c r="F732" i="1" s="1"/>
  <c r="F733" i="1" a="1"/>
  <c r="F733" i="1" s="1"/>
  <c r="F734" i="1" a="1"/>
  <c r="F734" i="1" s="1"/>
  <c r="F735" i="1" a="1"/>
  <c r="F735" i="1" s="1"/>
  <c r="F736" i="1" a="1"/>
  <c r="F736" i="1" s="1"/>
  <c r="F737" i="1" a="1"/>
  <c r="F737" i="1" s="1"/>
  <c r="F738" i="1" a="1"/>
  <c r="F738" i="1" s="1"/>
  <c r="F739" i="1" a="1"/>
  <c r="F739" i="1" s="1"/>
  <c r="F740" i="1" a="1"/>
  <c r="F740" i="1" s="1"/>
  <c r="F741" i="1" a="1"/>
  <c r="F741" i="1" s="1"/>
  <c r="F742" i="1" a="1"/>
  <c r="F742" i="1" s="1"/>
  <c r="F743" i="1" a="1"/>
  <c r="F743" i="1" s="1"/>
  <c r="F744" i="1" a="1"/>
  <c r="F744" i="1" s="1"/>
  <c r="F745" i="1" a="1"/>
  <c r="F745" i="1" s="1"/>
  <c r="F746" i="1" a="1"/>
  <c r="F746" i="1" s="1"/>
  <c r="F747" i="1" a="1"/>
  <c r="F747" i="1" s="1"/>
  <c r="F748" i="1" a="1"/>
  <c r="F748" i="1" s="1"/>
  <c r="F749" i="1" a="1"/>
  <c r="F749" i="1" s="1"/>
  <c r="F750" i="1" a="1"/>
  <c r="F750" i="1" s="1"/>
  <c r="F751" i="1" a="1"/>
  <c r="F751" i="1" s="1"/>
  <c r="F752" i="1" a="1"/>
  <c r="F752" i="1" s="1"/>
  <c r="F753" i="1" a="1"/>
  <c r="F753" i="1" s="1"/>
  <c r="F754" i="1" a="1"/>
  <c r="F754" i="1" s="1"/>
  <c r="F755" i="1" a="1"/>
  <c r="F755" i="1" s="1"/>
  <c r="F756" i="1" a="1"/>
  <c r="F756" i="1" s="1"/>
  <c r="F757" i="1" a="1"/>
  <c r="F757" i="1" s="1"/>
  <c r="F758" i="1" a="1"/>
  <c r="F758" i="1" s="1"/>
  <c r="F759" i="1" a="1"/>
  <c r="F759" i="1" s="1"/>
  <c r="F760" i="1" a="1"/>
  <c r="F760" i="1" s="1"/>
  <c r="F761" i="1" a="1"/>
  <c r="F761" i="1" s="1"/>
  <c r="F762" i="1" a="1"/>
  <c r="F762" i="1" s="1"/>
  <c r="F763" i="1" a="1"/>
  <c r="F763" i="1" s="1"/>
  <c r="F764" i="1" a="1"/>
  <c r="F764" i="1" s="1"/>
  <c r="F765" i="1" a="1"/>
  <c r="F765" i="1" s="1"/>
  <c r="F766" i="1" a="1"/>
  <c r="F766" i="1" s="1"/>
  <c r="F767" i="1" a="1"/>
  <c r="F767" i="1" s="1"/>
  <c r="F768" i="1" a="1"/>
  <c r="F768" i="1" s="1"/>
  <c r="F769" i="1" a="1"/>
  <c r="F769" i="1" s="1"/>
  <c r="F770" i="1" a="1"/>
  <c r="F770" i="1" s="1"/>
  <c r="F771" i="1" a="1"/>
  <c r="F771" i="1" s="1"/>
  <c r="F772" i="1" a="1"/>
  <c r="F772" i="1" s="1"/>
  <c r="F773" i="1" a="1"/>
  <c r="F773" i="1" s="1"/>
  <c r="F774" i="1" a="1"/>
  <c r="F774" i="1" s="1"/>
  <c r="F775" i="1" a="1"/>
  <c r="F775" i="1" s="1"/>
  <c r="F776" i="1" a="1"/>
  <c r="F776" i="1" s="1"/>
  <c r="F777" i="1" a="1"/>
  <c r="F777" i="1" s="1"/>
  <c r="F778" i="1" a="1"/>
  <c r="F778" i="1" s="1"/>
  <c r="F779" i="1" a="1"/>
  <c r="F779" i="1" s="1"/>
  <c r="F780" i="1" a="1"/>
  <c r="F780" i="1" s="1"/>
  <c r="F781" i="1" a="1"/>
  <c r="F781" i="1" s="1"/>
  <c r="F782" i="1" a="1"/>
  <c r="F782" i="1" s="1"/>
  <c r="F783" i="1" a="1"/>
  <c r="F783" i="1" s="1"/>
  <c r="F784" i="1" a="1"/>
  <c r="F784" i="1" s="1"/>
  <c r="F785" i="1" a="1"/>
  <c r="F785" i="1" s="1"/>
  <c r="F786" i="1" a="1"/>
  <c r="F786" i="1" s="1"/>
  <c r="F787" i="1" a="1"/>
  <c r="F787" i="1" s="1"/>
  <c r="F788" i="1" a="1"/>
  <c r="F788" i="1" s="1"/>
  <c r="F789" i="1" a="1"/>
  <c r="F789" i="1" s="1"/>
  <c r="F790" i="1" a="1"/>
  <c r="F790" i="1" s="1"/>
  <c r="F791" i="1" a="1"/>
  <c r="F791" i="1" s="1"/>
  <c r="F792" i="1" a="1"/>
  <c r="F792" i="1" s="1"/>
  <c r="F793" i="1" a="1"/>
  <c r="F793" i="1" s="1"/>
  <c r="F794" i="1" a="1"/>
  <c r="F794" i="1" s="1"/>
  <c r="F795" i="1" a="1"/>
  <c r="F795" i="1" s="1"/>
  <c r="F796" i="1" a="1"/>
  <c r="F796" i="1" s="1"/>
  <c r="F797" i="1" a="1"/>
  <c r="F797" i="1" s="1"/>
  <c r="F798" i="1" a="1"/>
  <c r="F798" i="1" s="1"/>
  <c r="F799" i="1" a="1"/>
  <c r="F799" i="1" s="1"/>
  <c r="F800" i="1" a="1"/>
  <c r="F800" i="1" s="1"/>
  <c r="F801" i="1" a="1"/>
  <c r="F801" i="1" s="1"/>
  <c r="F802" i="1" a="1"/>
  <c r="F802" i="1" s="1"/>
  <c r="F803" i="1" a="1"/>
  <c r="F803" i="1" s="1"/>
  <c r="F804" i="1" a="1"/>
  <c r="F804" i="1" s="1"/>
  <c r="F805" i="1" a="1"/>
  <c r="F805" i="1" s="1"/>
  <c r="F806" i="1" a="1"/>
  <c r="F806" i="1" s="1"/>
  <c r="F807" i="1" a="1"/>
  <c r="F807" i="1" s="1"/>
  <c r="F808" i="1" a="1"/>
  <c r="F808" i="1" s="1"/>
  <c r="F809" i="1" a="1"/>
  <c r="F809" i="1" s="1"/>
  <c r="F810" i="1" a="1"/>
  <c r="F810" i="1" s="1"/>
  <c r="F811" i="1" a="1"/>
  <c r="F811" i="1" s="1"/>
  <c r="F812" i="1" a="1"/>
  <c r="F812" i="1" s="1"/>
  <c r="F813" i="1" a="1"/>
  <c r="F813" i="1" s="1"/>
  <c r="F814" i="1" a="1"/>
  <c r="F814" i="1" s="1"/>
  <c r="F815" i="1" a="1"/>
  <c r="F815" i="1" s="1"/>
  <c r="F816" i="1" a="1"/>
  <c r="F816" i="1" s="1"/>
  <c r="F817" i="1" a="1"/>
  <c r="F817" i="1" s="1"/>
  <c r="F818" i="1" a="1"/>
  <c r="F818" i="1" s="1"/>
  <c r="F819" i="1" a="1"/>
  <c r="F819" i="1" s="1"/>
  <c r="F820" i="1" a="1"/>
  <c r="F820" i="1" s="1"/>
  <c r="F821" i="1" a="1"/>
  <c r="F821" i="1" s="1"/>
  <c r="F822" i="1" a="1"/>
  <c r="F822" i="1" s="1"/>
  <c r="F823" i="1" a="1"/>
  <c r="F823" i="1" s="1"/>
  <c r="F824" i="1" a="1"/>
  <c r="F824" i="1" s="1"/>
  <c r="F825" i="1" a="1"/>
  <c r="F825" i="1" s="1"/>
  <c r="F826" i="1" a="1"/>
  <c r="F826" i="1" s="1"/>
  <c r="F827" i="1" a="1"/>
  <c r="F827" i="1" s="1"/>
  <c r="F828" i="1" a="1"/>
  <c r="F828" i="1" s="1"/>
  <c r="F829" i="1" a="1"/>
  <c r="F829" i="1" s="1"/>
  <c r="F830" i="1" a="1"/>
  <c r="F830" i="1" s="1"/>
  <c r="F831" i="1" a="1"/>
  <c r="F831" i="1" s="1"/>
  <c r="F832" i="1" a="1"/>
  <c r="F832" i="1" s="1"/>
  <c r="F833" i="1" a="1"/>
  <c r="F833" i="1" s="1"/>
  <c r="F834" i="1" a="1"/>
  <c r="F834" i="1" s="1"/>
  <c r="F835" i="1" a="1"/>
  <c r="F835" i="1" s="1"/>
  <c r="F836" i="1" a="1"/>
  <c r="F836" i="1" s="1"/>
  <c r="F837" i="1" a="1"/>
  <c r="F837" i="1" s="1"/>
  <c r="F838" i="1" a="1"/>
  <c r="F838" i="1" s="1"/>
  <c r="F839" i="1" a="1"/>
  <c r="F839" i="1" s="1"/>
  <c r="F840" i="1" a="1"/>
  <c r="F840" i="1" s="1"/>
  <c r="F841" i="1" a="1"/>
  <c r="F841" i="1" s="1"/>
  <c r="F842" i="1" a="1"/>
  <c r="F842" i="1" s="1"/>
  <c r="F843" i="1" a="1"/>
  <c r="F843" i="1" s="1"/>
  <c r="F844" i="1" a="1"/>
  <c r="F844" i="1" s="1"/>
  <c r="F845" i="1" a="1"/>
  <c r="F845" i="1" s="1"/>
  <c r="F846" i="1" a="1"/>
  <c r="F846" i="1" s="1"/>
  <c r="F847" i="1" a="1"/>
  <c r="F847" i="1" s="1"/>
  <c r="F848" i="1" a="1"/>
  <c r="F848" i="1" s="1"/>
  <c r="F849" i="1" a="1"/>
  <c r="F849" i="1" s="1"/>
  <c r="F850" i="1" a="1"/>
  <c r="F850" i="1" s="1"/>
  <c r="F851" i="1" a="1"/>
  <c r="F851" i="1" s="1"/>
  <c r="F852" i="1" a="1"/>
  <c r="F852" i="1" s="1"/>
  <c r="F853" i="1" a="1"/>
  <c r="F853" i="1" s="1"/>
  <c r="F854" i="1" a="1"/>
  <c r="F854" i="1" s="1"/>
  <c r="F855" i="1" a="1"/>
  <c r="F855" i="1" s="1"/>
  <c r="F856" i="1" a="1"/>
  <c r="F856" i="1" s="1"/>
  <c r="F857" i="1" a="1"/>
  <c r="F857" i="1" s="1"/>
  <c r="F858" i="1" a="1"/>
  <c r="F858" i="1" s="1"/>
  <c r="F859" i="1" a="1"/>
  <c r="F859" i="1" s="1"/>
  <c r="F860" i="1" a="1"/>
  <c r="F860" i="1" s="1"/>
  <c r="F861" i="1" a="1"/>
  <c r="F861" i="1" s="1"/>
  <c r="F862" i="1" a="1"/>
  <c r="F862" i="1" s="1"/>
  <c r="F863" i="1" a="1"/>
  <c r="F863" i="1" s="1"/>
  <c r="F864" i="1" a="1"/>
  <c r="F864" i="1" s="1"/>
  <c r="F865" i="1" a="1"/>
  <c r="F865" i="1" s="1"/>
  <c r="F866" i="1" a="1"/>
  <c r="F866" i="1" s="1"/>
  <c r="F867" i="1" a="1"/>
  <c r="F867" i="1" s="1"/>
  <c r="F868" i="1" a="1"/>
  <c r="F868" i="1" s="1"/>
  <c r="F869" i="1" a="1"/>
  <c r="F869" i="1" s="1"/>
  <c r="F870" i="1" a="1"/>
  <c r="F870" i="1" s="1"/>
  <c r="F871" i="1" a="1"/>
  <c r="F871" i="1" s="1"/>
  <c r="F872" i="1" a="1"/>
  <c r="F872" i="1" s="1"/>
  <c r="F873" i="1" a="1"/>
  <c r="F873" i="1" s="1"/>
  <c r="F874" i="1" a="1"/>
  <c r="F874" i="1" s="1"/>
  <c r="F875" i="1" a="1"/>
  <c r="F875" i="1" s="1"/>
  <c r="F876" i="1" a="1"/>
  <c r="F876" i="1" s="1"/>
  <c r="F877" i="1" a="1"/>
  <c r="F877" i="1" s="1"/>
  <c r="F878" i="1" a="1"/>
  <c r="F878" i="1" s="1"/>
  <c r="F879" i="1" a="1"/>
  <c r="F879" i="1" s="1"/>
  <c r="F880" i="1" a="1"/>
  <c r="F880" i="1" s="1"/>
  <c r="F881" i="1" a="1"/>
  <c r="F881" i="1" s="1"/>
  <c r="F882" i="1" a="1"/>
  <c r="F882" i="1" s="1"/>
  <c r="F883" i="1" a="1"/>
  <c r="F883" i="1" s="1"/>
  <c r="F884" i="1" a="1"/>
  <c r="F884" i="1" s="1"/>
  <c r="F885" i="1" a="1"/>
  <c r="F885" i="1" s="1"/>
  <c r="F886" i="1" a="1"/>
  <c r="F886" i="1" s="1"/>
  <c r="F887" i="1" a="1"/>
  <c r="F887" i="1" s="1"/>
  <c r="F888" i="1" a="1"/>
  <c r="F888" i="1" s="1"/>
  <c r="F889" i="1" a="1"/>
  <c r="F889" i="1" s="1"/>
  <c r="F890" i="1" a="1"/>
  <c r="F890" i="1" s="1"/>
  <c r="F891" i="1" a="1"/>
  <c r="F891" i="1" s="1"/>
  <c r="F892" i="1" a="1"/>
  <c r="F892" i="1" s="1"/>
  <c r="F893" i="1" a="1"/>
  <c r="F893" i="1" s="1"/>
  <c r="F894" i="1" a="1"/>
  <c r="F894" i="1" s="1"/>
  <c r="F895" i="1" a="1"/>
  <c r="F895" i="1" s="1"/>
  <c r="F896" i="1" a="1"/>
  <c r="F896" i="1" s="1"/>
  <c r="F897" i="1" a="1"/>
  <c r="F897" i="1" s="1"/>
  <c r="F898" i="1" a="1"/>
  <c r="F898" i="1" s="1"/>
  <c r="F899" i="1" a="1"/>
  <c r="F899" i="1" s="1"/>
  <c r="F900" i="1" a="1"/>
  <c r="F900" i="1" s="1"/>
  <c r="F901" i="1" a="1"/>
  <c r="F901" i="1" s="1"/>
  <c r="F902" i="1" a="1"/>
  <c r="F902" i="1" s="1"/>
  <c r="F903" i="1" a="1"/>
  <c r="F903" i="1" s="1"/>
  <c r="F904" i="1" a="1"/>
  <c r="F904" i="1" s="1"/>
  <c r="F905" i="1" a="1"/>
  <c r="F905" i="1" s="1"/>
  <c r="F906" i="1" a="1"/>
  <c r="F906" i="1" s="1"/>
  <c r="F907" i="1" a="1"/>
  <c r="F907" i="1" s="1"/>
  <c r="F908" i="1" a="1"/>
  <c r="F908" i="1" s="1"/>
  <c r="F909" i="1" a="1"/>
  <c r="F909" i="1" s="1"/>
  <c r="F910" i="1" a="1"/>
  <c r="F910" i="1" s="1"/>
  <c r="F911" i="1" a="1"/>
  <c r="F911" i="1" s="1"/>
  <c r="F912" i="1" a="1"/>
  <c r="F912" i="1" s="1"/>
  <c r="F913" i="1" a="1"/>
  <c r="F913" i="1" s="1"/>
  <c r="F914" i="1" a="1"/>
  <c r="F914" i="1" s="1"/>
  <c r="F915" i="1" a="1"/>
  <c r="F915" i="1" s="1"/>
  <c r="F916" i="1" a="1"/>
  <c r="F916" i="1" s="1"/>
  <c r="F917" i="1" a="1"/>
  <c r="F917" i="1" s="1"/>
  <c r="F918" i="1" a="1"/>
  <c r="F918" i="1" s="1"/>
  <c r="F919" i="1" a="1"/>
  <c r="F919" i="1" s="1"/>
  <c r="F920" i="1" a="1"/>
  <c r="F920" i="1" s="1"/>
  <c r="F921" i="1" a="1"/>
  <c r="F921" i="1" s="1"/>
  <c r="F922" i="1" a="1"/>
  <c r="F922" i="1" s="1"/>
  <c r="F923" i="1" a="1"/>
  <c r="F923" i="1" s="1"/>
  <c r="F924" i="1" a="1"/>
  <c r="F924" i="1" s="1"/>
  <c r="F925" i="1" a="1"/>
  <c r="F925" i="1" s="1"/>
  <c r="F926" i="1" a="1"/>
  <c r="F926" i="1" s="1"/>
  <c r="F927" i="1" a="1"/>
  <c r="F927" i="1" s="1"/>
  <c r="F928" i="1" a="1"/>
  <c r="F928" i="1" s="1"/>
  <c r="F929" i="1" a="1"/>
  <c r="F929" i="1" s="1"/>
  <c r="F930" i="1" a="1"/>
  <c r="F930" i="1" s="1"/>
  <c r="F931" i="1" a="1"/>
  <c r="F931" i="1" s="1"/>
  <c r="F932" i="1" a="1"/>
  <c r="F932" i="1" s="1"/>
  <c r="F933" i="1" a="1"/>
  <c r="F933" i="1" s="1"/>
  <c r="F934" i="1" a="1"/>
  <c r="F934" i="1" s="1"/>
  <c r="F935" i="1" a="1"/>
  <c r="F935" i="1" s="1"/>
  <c r="F936" i="1" a="1"/>
  <c r="F936" i="1" s="1"/>
  <c r="F937" i="1" a="1"/>
  <c r="F937" i="1" s="1"/>
  <c r="F938" i="1" a="1"/>
  <c r="F938" i="1" s="1"/>
  <c r="F939" i="1" a="1"/>
  <c r="F939" i="1" s="1"/>
  <c r="F940" i="1" a="1"/>
  <c r="F940" i="1" s="1"/>
  <c r="F941" i="1" a="1"/>
  <c r="F941" i="1" s="1"/>
  <c r="F942" i="1" a="1"/>
  <c r="F942" i="1" s="1"/>
  <c r="F943" i="1" a="1"/>
  <c r="F943" i="1" s="1"/>
  <c r="F944" i="1" a="1"/>
  <c r="F944" i="1" s="1"/>
  <c r="F945" i="1" a="1"/>
  <c r="F945" i="1" s="1"/>
  <c r="F946" i="1" a="1"/>
  <c r="F946" i="1" s="1"/>
  <c r="F947" i="1" a="1"/>
  <c r="F947" i="1" s="1"/>
  <c r="F948" i="1" a="1"/>
  <c r="F948" i="1" s="1"/>
  <c r="F949" i="1" a="1"/>
  <c r="F949" i="1" s="1"/>
  <c r="F950" i="1" a="1"/>
  <c r="F950" i="1" s="1"/>
  <c r="F951" i="1" a="1"/>
  <c r="F951" i="1" s="1"/>
  <c r="F952" i="1" a="1"/>
  <c r="F952" i="1" s="1"/>
  <c r="F953" i="1" a="1"/>
  <c r="F953" i="1" s="1"/>
  <c r="F954" i="1" a="1"/>
  <c r="F954" i="1" s="1"/>
  <c r="F955" i="1" a="1"/>
  <c r="F955" i="1" s="1"/>
  <c r="F956" i="1" a="1"/>
  <c r="F956" i="1" s="1"/>
  <c r="F957" i="1" a="1"/>
  <c r="F957" i="1" s="1"/>
  <c r="F958" i="1" a="1"/>
  <c r="F958" i="1" s="1"/>
  <c r="F959" i="1" a="1"/>
  <c r="F959" i="1" s="1"/>
  <c r="F960" i="1" a="1"/>
  <c r="F960" i="1" s="1"/>
  <c r="F961" i="1" a="1"/>
  <c r="F961" i="1" s="1"/>
  <c r="F962" i="1" a="1"/>
  <c r="F962" i="1" s="1"/>
  <c r="F963" i="1" a="1"/>
  <c r="F963" i="1" s="1"/>
  <c r="F964" i="1" a="1"/>
  <c r="F964" i="1" s="1"/>
  <c r="F965" i="1" a="1"/>
  <c r="F965" i="1" s="1"/>
  <c r="F966" i="1" a="1"/>
  <c r="F966" i="1" s="1"/>
  <c r="F967" i="1" a="1"/>
  <c r="F967" i="1" s="1"/>
  <c r="F968" i="1" a="1"/>
  <c r="F968" i="1" s="1"/>
  <c r="F969" i="1" a="1"/>
  <c r="F969" i="1" s="1"/>
  <c r="F970" i="1" a="1"/>
  <c r="F970" i="1" s="1"/>
  <c r="F971" i="1" a="1"/>
  <c r="F971" i="1" s="1"/>
  <c r="F972" i="1" a="1"/>
  <c r="F972" i="1" s="1"/>
  <c r="F973" i="1" a="1"/>
  <c r="F973" i="1" s="1"/>
  <c r="F974" i="1" a="1"/>
  <c r="F974" i="1" s="1"/>
  <c r="F975" i="1" a="1"/>
  <c r="F975" i="1" s="1"/>
  <c r="F976" i="1" a="1"/>
  <c r="F976" i="1" s="1"/>
  <c r="F977" i="1" a="1"/>
  <c r="F977" i="1" s="1"/>
  <c r="F978" i="1" a="1"/>
  <c r="F978" i="1" s="1"/>
  <c r="F979" i="1" a="1"/>
  <c r="F979" i="1" s="1"/>
  <c r="F980" i="1" a="1"/>
  <c r="F980" i="1" s="1"/>
  <c r="F981" i="1" a="1"/>
  <c r="F981" i="1" s="1"/>
  <c r="F982" i="1" a="1"/>
  <c r="F982" i="1" s="1"/>
  <c r="F983" i="1" a="1"/>
  <c r="F983" i="1" s="1"/>
  <c r="F984" i="1" a="1"/>
  <c r="F984" i="1" s="1"/>
  <c r="F985" i="1" a="1"/>
  <c r="F985" i="1" s="1"/>
  <c r="F986" i="1" a="1"/>
  <c r="F986" i="1" s="1"/>
  <c r="F987" i="1" a="1"/>
  <c r="F987" i="1" s="1"/>
  <c r="F988" i="1" a="1"/>
  <c r="F988" i="1" s="1"/>
  <c r="F989" i="1" a="1"/>
  <c r="F989" i="1" s="1"/>
  <c r="F990" i="1" a="1"/>
  <c r="F990" i="1" s="1"/>
  <c r="F991" i="1" a="1"/>
  <c r="F991" i="1" s="1"/>
  <c r="F992" i="1" a="1"/>
  <c r="F992" i="1" s="1"/>
  <c r="F993" i="1" a="1"/>
  <c r="F993" i="1" s="1"/>
  <c r="F994" i="1" a="1"/>
  <c r="F994" i="1" s="1"/>
  <c r="F995" i="1" a="1"/>
  <c r="F995" i="1" s="1"/>
  <c r="F996" i="1" a="1"/>
  <c r="F996" i="1" s="1"/>
  <c r="F997" i="1" a="1"/>
  <c r="F997" i="1" s="1"/>
  <c r="F998" i="1" a="1"/>
  <c r="F998" i="1" s="1"/>
  <c r="F999" i="1" a="1"/>
  <c r="F999" i="1" s="1"/>
  <c r="F1000" i="1" a="1"/>
  <c r="F1000" i="1" s="1"/>
  <c r="F1001" i="1" a="1"/>
  <c r="F1001" i="1" s="1"/>
  <c r="F1002" i="1" a="1"/>
  <c r="F1002" i="1" s="1"/>
  <c r="F1003" i="1" a="1"/>
  <c r="F1003" i="1" s="1"/>
  <c r="F1004" i="1" a="1"/>
  <c r="F1004" i="1" s="1"/>
  <c r="F1005" i="1" a="1"/>
  <c r="F1005" i="1" s="1"/>
  <c r="F1006" i="1" a="1"/>
  <c r="F1006" i="1" s="1"/>
  <c r="F1007" i="1" a="1"/>
  <c r="F1007" i="1" s="1"/>
  <c r="F1008" i="1" a="1"/>
  <c r="F1008" i="1" s="1"/>
  <c r="F1009" i="1" a="1"/>
  <c r="F1009" i="1" s="1"/>
  <c r="F1010" i="1" a="1"/>
  <c r="F1010" i="1" s="1"/>
  <c r="F1011" i="1" a="1"/>
  <c r="F1011" i="1" s="1"/>
  <c r="F1012" i="1" a="1"/>
  <c r="F1012" i="1" s="1"/>
  <c r="F1013" i="1" a="1"/>
  <c r="F1013" i="1" s="1"/>
  <c r="F1014" i="1" a="1"/>
  <c r="F1014" i="1" s="1"/>
  <c r="F1015" i="1" a="1"/>
  <c r="F1015" i="1" s="1"/>
  <c r="F1016" i="1" a="1"/>
  <c r="F1016" i="1" s="1"/>
  <c r="F1017" i="1" a="1"/>
  <c r="F1017" i="1" s="1"/>
  <c r="F1018" i="1" a="1"/>
  <c r="F1018" i="1" s="1"/>
  <c r="F1019" i="1" a="1"/>
  <c r="F1019" i="1" s="1"/>
  <c r="F1020" i="1" a="1"/>
  <c r="F1020" i="1" s="1"/>
  <c r="F1021" i="1" a="1"/>
  <c r="F1021" i="1" s="1"/>
  <c r="F1022" i="1" a="1"/>
  <c r="F1022" i="1" s="1"/>
  <c r="F1023" i="1" a="1"/>
  <c r="F1023" i="1" s="1"/>
  <c r="F1024" i="1" a="1"/>
  <c r="F1024" i="1" s="1"/>
  <c r="F1025" i="1" a="1"/>
  <c r="F1025" i="1" s="1"/>
  <c r="F1026" i="1" a="1"/>
  <c r="F1026" i="1" s="1"/>
  <c r="F1027" i="1" a="1"/>
  <c r="F1027" i="1" s="1"/>
  <c r="F1028" i="1" a="1"/>
  <c r="F1028" i="1" s="1"/>
  <c r="F1029" i="1" a="1"/>
  <c r="F1029" i="1" s="1"/>
  <c r="F1030" i="1" a="1"/>
  <c r="F1030" i="1" s="1"/>
  <c r="F1031" i="1" a="1"/>
  <c r="F1031" i="1" s="1"/>
  <c r="F1032" i="1" a="1"/>
  <c r="F1032" i="1" s="1"/>
  <c r="F1033" i="1" a="1"/>
  <c r="F1033" i="1" s="1"/>
  <c r="F1034" i="1" a="1"/>
  <c r="F1034" i="1" s="1"/>
  <c r="F1035" i="1" a="1"/>
  <c r="F1035" i="1" s="1"/>
  <c r="F1036" i="1" a="1"/>
  <c r="F1036" i="1" s="1"/>
  <c r="F1037" i="1" a="1"/>
  <c r="F1037" i="1" s="1"/>
  <c r="F1038" i="1" a="1"/>
  <c r="F1038" i="1" s="1"/>
  <c r="F1039" i="1" a="1"/>
  <c r="F1039" i="1" s="1"/>
  <c r="F1040" i="1" a="1"/>
  <c r="F1040" i="1" s="1"/>
  <c r="F1041" i="1" a="1"/>
  <c r="F1041" i="1" s="1"/>
  <c r="F1042" i="1" a="1"/>
  <c r="F1042" i="1" s="1"/>
  <c r="F1043" i="1" a="1"/>
  <c r="F1043" i="1" s="1"/>
  <c r="F1044" i="1" a="1"/>
  <c r="F1044" i="1" s="1"/>
  <c r="F1045" i="1" a="1"/>
  <c r="F1045" i="1" s="1"/>
  <c r="F1046" i="1" a="1"/>
  <c r="F1046" i="1" s="1"/>
  <c r="F1047" i="1" a="1"/>
  <c r="F1047" i="1" s="1"/>
  <c r="F1048" i="1" a="1"/>
  <c r="F1048" i="1" s="1"/>
  <c r="F1049" i="1" a="1"/>
  <c r="F1049" i="1" s="1"/>
  <c r="F1050" i="1" a="1"/>
  <c r="F1050" i="1" s="1"/>
  <c r="F1051" i="1" a="1"/>
  <c r="F1051" i="1" s="1"/>
  <c r="F1052" i="1" a="1"/>
  <c r="F1052" i="1" s="1"/>
  <c r="F1053" i="1" a="1"/>
  <c r="F1053" i="1" s="1"/>
  <c r="F1054" i="1" a="1"/>
  <c r="F1054" i="1" s="1"/>
  <c r="F1055" i="1" a="1"/>
  <c r="F1055" i="1" s="1"/>
  <c r="F1056" i="1" a="1"/>
  <c r="F1056" i="1" s="1"/>
  <c r="F1057" i="1" a="1"/>
  <c r="F1057" i="1" s="1"/>
  <c r="F1058" i="1" a="1"/>
  <c r="F1058" i="1" s="1"/>
  <c r="F1059" i="1" a="1"/>
  <c r="F1059" i="1" s="1"/>
  <c r="F1060" i="1" a="1"/>
  <c r="F1060" i="1" s="1"/>
  <c r="F1061" i="1" a="1"/>
  <c r="F1061" i="1" s="1"/>
  <c r="F1062" i="1" a="1"/>
  <c r="F1062" i="1" s="1"/>
  <c r="F1063" i="1" a="1"/>
  <c r="F1063" i="1" s="1"/>
  <c r="F1064" i="1" a="1"/>
  <c r="F1064" i="1" s="1"/>
  <c r="F1065" i="1" a="1"/>
  <c r="F1065" i="1" s="1"/>
  <c r="F1066" i="1" a="1"/>
  <c r="F1066" i="1" s="1"/>
  <c r="F1067" i="1" a="1"/>
  <c r="F1067" i="1" s="1"/>
  <c r="F1068" i="1" a="1"/>
  <c r="F1068" i="1" s="1"/>
  <c r="F1069" i="1" a="1"/>
  <c r="F1069" i="1" s="1"/>
  <c r="F1070" i="1" a="1"/>
  <c r="F1070" i="1" s="1"/>
  <c r="F1071" i="1" a="1"/>
  <c r="F1071" i="1" s="1"/>
  <c r="F1072" i="1" a="1"/>
  <c r="F1072" i="1" s="1"/>
  <c r="F1073" i="1" a="1"/>
  <c r="F1073" i="1" s="1"/>
  <c r="F1074" i="1" a="1"/>
  <c r="F1074" i="1" s="1"/>
  <c r="F1075" i="1" a="1"/>
  <c r="F1075" i="1" s="1"/>
  <c r="F1076" i="1" a="1"/>
  <c r="F1076" i="1" s="1"/>
  <c r="F1077" i="1" a="1"/>
  <c r="F1077" i="1" s="1"/>
  <c r="F1078" i="1" a="1"/>
  <c r="F1078" i="1" s="1"/>
  <c r="F1079" i="1" a="1"/>
  <c r="F1079" i="1" s="1"/>
  <c r="F1080" i="1" a="1"/>
  <c r="F1080" i="1" s="1"/>
  <c r="F1081" i="1" a="1"/>
  <c r="F1081" i="1" s="1"/>
  <c r="F1082" i="1" a="1"/>
  <c r="F1082" i="1" s="1"/>
  <c r="F1083" i="1" a="1"/>
  <c r="F1083" i="1" s="1"/>
  <c r="F1084" i="1" a="1"/>
  <c r="F1084" i="1" s="1"/>
  <c r="F1085" i="1" a="1"/>
  <c r="F1085" i="1" s="1"/>
  <c r="F1086" i="1" a="1"/>
  <c r="F1086" i="1" s="1"/>
  <c r="F1087" i="1" a="1"/>
  <c r="F1087" i="1" s="1"/>
  <c r="F1088" i="1" a="1"/>
  <c r="F1088" i="1" s="1"/>
  <c r="F1089" i="1" a="1"/>
  <c r="F1089" i="1" s="1"/>
  <c r="F1090" i="1" a="1"/>
  <c r="F1090" i="1" s="1"/>
  <c r="F1091" i="1" a="1"/>
  <c r="F1091" i="1" s="1"/>
  <c r="F1092" i="1" a="1"/>
  <c r="F1092" i="1" s="1"/>
  <c r="F1093" i="1" a="1"/>
  <c r="F1093" i="1" s="1"/>
  <c r="F1094" i="1" a="1"/>
  <c r="F1094" i="1" s="1"/>
  <c r="F1095" i="1" a="1"/>
  <c r="F1095" i="1" s="1"/>
  <c r="F1096" i="1" a="1"/>
  <c r="F1096" i="1" s="1"/>
  <c r="H9" i="1" a="1"/>
  <c r="H9" i="1" s="1"/>
  <c r="H10" i="1" a="1"/>
  <c r="H10" i="1" s="1"/>
  <c r="H11" i="1" a="1"/>
  <c r="H11" i="1" s="1"/>
  <c r="H12" i="1" a="1"/>
  <c r="H12" i="1" s="1"/>
  <c r="H13" i="1" a="1"/>
  <c r="H13" i="1" s="1"/>
  <c r="H14" i="1" a="1"/>
  <c r="H14" i="1" s="1"/>
  <c r="H15" i="1" a="1"/>
  <c r="H15" i="1" s="1"/>
  <c r="H16" i="1" a="1"/>
  <c r="H16" i="1" s="1"/>
  <c r="H17" i="1" a="1"/>
  <c r="H17" i="1" s="1"/>
  <c r="H18" i="1" a="1"/>
  <c r="H18" i="1" s="1"/>
  <c r="H19" i="1" a="1"/>
  <c r="H19" i="1" s="1"/>
  <c r="H20" i="1" a="1"/>
  <c r="H20" i="1" s="1"/>
  <c r="H21" i="1" a="1"/>
  <c r="H21" i="1" s="1"/>
  <c r="H22" i="1" a="1"/>
  <c r="H22" i="1" s="1"/>
  <c r="H23" i="1" a="1"/>
  <c r="H23" i="1" s="1"/>
  <c r="H24" i="1" a="1"/>
  <c r="H24" i="1" s="1"/>
  <c r="H25" i="1" a="1"/>
  <c r="H25" i="1" s="1"/>
  <c r="H26" i="1" a="1"/>
  <c r="H26" i="1" s="1"/>
  <c r="H27" i="1" a="1"/>
  <c r="H27" i="1" s="1"/>
  <c r="H28" i="1" a="1"/>
  <c r="H28" i="1" s="1"/>
  <c r="H29" i="1" a="1"/>
  <c r="H29" i="1" s="1"/>
  <c r="H30" i="1" a="1"/>
  <c r="H30" i="1" s="1"/>
  <c r="H31" i="1" a="1"/>
  <c r="H31" i="1" s="1"/>
  <c r="H32" i="1" a="1"/>
  <c r="H32" i="1" s="1"/>
  <c r="H33" i="1" a="1"/>
  <c r="H33" i="1" s="1"/>
  <c r="H34" i="1" a="1"/>
  <c r="H34" i="1" s="1"/>
  <c r="H35" i="1" a="1"/>
  <c r="H35" i="1" s="1"/>
  <c r="H36" i="1" a="1"/>
  <c r="H36" i="1" s="1"/>
  <c r="H37" i="1" a="1"/>
  <c r="H37" i="1" s="1"/>
  <c r="H38" i="1" a="1"/>
  <c r="H38" i="1" s="1"/>
  <c r="H39" i="1" a="1"/>
  <c r="H39" i="1" s="1"/>
  <c r="H40" i="1" a="1"/>
  <c r="H40" i="1" s="1"/>
  <c r="H41" i="1" a="1"/>
  <c r="H41" i="1" s="1"/>
  <c r="H42" i="1" a="1"/>
  <c r="H42" i="1" s="1"/>
  <c r="H43" i="1" a="1"/>
  <c r="H43" i="1" s="1"/>
  <c r="H44" i="1" a="1"/>
  <c r="H44" i="1" s="1"/>
  <c r="H45" i="1" a="1"/>
  <c r="H45" i="1" s="1"/>
  <c r="H46" i="1" a="1"/>
  <c r="H46" i="1" s="1"/>
  <c r="H47" i="1" a="1"/>
  <c r="H47" i="1" s="1"/>
  <c r="H48" i="1" a="1"/>
  <c r="H48" i="1" s="1"/>
  <c r="H49" i="1" a="1"/>
  <c r="H49" i="1" s="1"/>
  <c r="H50" i="1" a="1"/>
  <c r="H50" i="1" s="1"/>
  <c r="H51" i="1" a="1"/>
  <c r="H51" i="1" s="1"/>
  <c r="H52" i="1" a="1"/>
  <c r="H52" i="1" s="1"/>
  <c r="H53" i="1" a="1"/>
  <c r="H53" i="1" s="1"/>
  <c r="H54" i="1" a="1"/>
  <c r="H54" i="1" s="1"/>
  <c r="H55" i="1" a="1"/>
  <c r="H55" i="1" s="1"/>
  <c r="H56" i="1" a="1"/>
  <c r="H56" i="1" s="1"/>
  <c r="H57" i="1" a="1"/>
  <c r="H57" i="1" s="1"/>
  <c r="H58" i="1" a="1"/>
  <c r="H58" i="1" s="1"/>
  <c r="H59" i="1" a="1"/>
  <c r="H59" i="1" s="1"/>
  <c r="H60" i="1" a="1"/>
  <c r="H60" i="1" s="1"/>
  <c r="H61" i="1" a="1"/>
  <c r="H61" i="1" s="1"/>
  <c r="H62" i="1" a="1"/>
  <c r="H62" i="1" s="1"/>
  <c r="H63" i="1" a="1"/>
  <c r="H63" i="1" s="1"/>
  <c r="H64" i="1" a="1"/>
  <c r="H64" i="1" s="1"/>
  <c r="H65" i="1" a="1"/>
  <c r="H65" i="1" s="1"/>
  <c r="H66" i="1" a="1"/>
  <c r="H66" i="1" s="1"/>
  <c r="H67" i="1" a="1"/>
  <c r="H67" i="1" s="1"/>
  <c r="H68" i="1" a="1"/>
  <c r="H68" i="1" s="1"/>
  <c r="H69" i="1" a="1"/>
  <c r="H69" i="1" s="1"/>
  <c r="H70" i="1" a="1"/>
  <c r="H70" i="1" s="1"/>
  <c r="H71" i="1" a="1"/>
  <c r="H71" i="1" s="1"/>
  <c r="H72" i="1" a="1"/>
  <c r="H72" i="1" s="1"/>
  <c r="H73" i="1" a="1"/>
  <c r="H73" i="1" s="1"/>
  <c r="H74" i="1" a="1"/>
  <c r="H74" i="1" s="1"/>
  <c r="H75" i="1" a="1"/>
  <c r="H75" i="1" s="1"/>
  <c r="H76" i="1" a="1"/>
  <c r="H76" i="1" s="1"/>
  <c r="H77" i="1" a="1"/>
  <c r="H77" i="1" s="1"/>
  <c r="H78" i="1" a="1"/>
  <c r="H78" i="1" s="1"/>
  <c r="H79" i="1" a="1"/>
  <c r="H79" i="1" s="1"/>
  <c r="H80" i="1" a="1"/>
  <c r="H80" i="1" s="1"/>
  <c r="H81" i="1" a="1"/>
  <c r="H81" i="1" s="1"/>
  <c r="H82" i="1" a="1"/>
  <c r="H82" i="1" s="1"/>
  <c r="H83" i="1" a="1"/>
  <c r="H83" i="1" s="1"/>
  <c r="H84" i="1" a="1"/>
  <c r="H84" i="1" s="1"/>
  <c r="H85" i="1" a="1"/>
  <c r="H85" i="1" s="1"/>
  <c r="H86" i="1" a="1"/>
  <c r="H86" i="1" s="1"/>
  <c r="H87" i="1" a="1"/>
  <c r="H87" i="1" s="1"/>
  <c r="H88" i="1" a="1"/>
  <c r="H88" i="1" s="1"/>
  <c r="H89" i="1" a="1"/>
  <c r="H89" i="1" s="1"/>
  <c r="H90" i="1" a="1"/>
  <c r="H90" i="1" s="1"/>
  <c r="H91" i="1" a="1"/>
  <c r="H91" i="1" s="1"/>
  <c r="H92" i="1" a="1"/>
  <c r="H92" i="1" s="1"/>
  <c r="H93" i="1" a="1"/>
  <c r="H93" i="1" s="1"/>
  <c r="H94" i="1" a="1"/>
  <c r="H94" i="1" s="1"/>
  <c r="H95" i="1" a="1"/>
  <c r="H95" i="1" s="1"/>
  <c r="H96" i="1" a="1"/>
  <c r="H96" i="1" s="1"/>
  <c r="H97" i="1" a="1"/>
  <c r="H97" i="1" s="1"/>
  <c r="H98" i="1" a="1"/>
  <c r="H98" i="1" s="1"/>
  <c r="H99" i="1" a="1"/>
  <c r="H99" i="1" s="1"/>
  <c r="H100" i="1" a="1"/>
  <c r="H100" i="1" s="1"/>
  <c r="H101" i="1" a="1"/>
  <c r="H101" i="1" s="1"/>
  <c r="H102" i="1" a="1"/>
  <c r="H102" i="1" s="1"/>
  <c r="H103" i="1" a="1"/>
  <c r="H103" i="1" s="1"/>
  <c r="H104" i="1" a="1"/>
  <c r="H104" i="1" s="1"/>
  <c r="H105" i="1" a="1"/>
  <c r="H105" i="1" s="1"/>
  <c r="H106" i="1" a="1"/>
  <c r="H106" i="1" s="1"/>
  <c r="H107" i="1" a="1"/>
  <c r="H107" i="1" s="1"/>
  <c r="H108" i="1" a="1"/>
  <c r="H108" i="1" s="1"/>
  <c r="H109" i="1" a="1"/>
  <c r="H109" i="1" s="1"/>
  <c r="H110" i="1" a="1"/>
  <c r="H110" i="1" s="1"/>
  <c r="H111" i="1" a="1"/>
  <c r="H111" i="1" s="1"/>
  <c r="H112" i="1" a="1"/>
  <c r="H112" i="1" s="1"/>
  <c r="H113" i="1" a="1"/>
  <c r="H113" i="1" s="1"/>
  <c r="H114" i="1" a="1"/>
  <c r="H114" i="1" s="1"/>
  <c r="H115" i="1" a="1"/>
  <c r="H115" i="1" s="1"/>
  <c r="H116" i="1" a="1"/>
  <c r="H116" i="1" s="1"/>
  <c r="H117" i="1" a="1"/>
  <c r="H117" i="1" s="1"/>
  <c r="H118" i="1" a="1"/>
  <c r="H118" i="1" s="1"/>
  <c r="H119" i="1" a="1"/>
  <c r="H119" i="1" s="1"/>
  <c r="H120" i="1" a="1"/>
  <c r="H120" i="1" s="1"/>
  <c r="H121" i="1" a="1"/>
  <c r="H121" i="1" s="1"/>
  <c r="H122" i="1" a="1"/>
  <c r="H122" i="1" s="1"/>
  <c r="H123" i="1" a="1"/>
  <c r="H123" i="1" s="1"/>
  <c r="H124" i="1" a="1"/>
  <c r="H124" i="1" s="1"/>
  <c r="H125" i="1" a="1"/>
  <c r="H125" i="1" s="1"/>
  <c r="H126" i="1" a="1"/>
  <c r="H126" i="1" s="1"/>
  <c r="H127" i="1" a="1"/>
  <c r="H127" i="1" s="1"/>
  <c r="H128" i="1" a="1"/>
  <c r="H128" i="1" s="1"/>
  <c r="H129" i="1" a="1"/>
  <c r="H129" i="1" s="1"/>
  <c r="H130" i="1" a="1"/>
  <c r="H130" i="1" s="1"/>
  <c r="H131" i="1" a="1"/>
  <c r="H131" i="1" s="1"/>
  <c r="H132" i="1" a="1"/>
  <c r="H132" i="1" s="1"/>
  <c r="H133" i="1" a="1"/>
  <c r="H133" i="1" s="1"/>
  <c r="H134" i="1" a="1"/>
  <c r="H134" i="1" s="1"/>
  <c r="H135" i="1" a="1"/>
  <c r="H135" i="1" s="1"/>
  <c r="H136" i="1" a="1"/>
  <c r="H136" i="1" s="1"/>
  <c r="H137" i="1" a="1"/>
  <c r="H137" i="1" s="1"/>
  <c r="H138" i="1" a="1"/>
  <c r="H138" i="1" s="1"/>
  <c r="H139" i="1" a="1"/>
  <c r="H139" i="1" s="1"/>
  <c r="H140" i="1" a="1"/>
  <c r="H140" i="1" s="1"/>
  <c r="H141" i="1" a="1"/>
  <c r="H141" i="1" s="1"/>
  <c r="H142" i="1" a="1"/>
  <c r="H142" i="1" s="1"/>
  <c r="H143" i="1" a="1"/>
  <c r="H143" i="1" s="1"/>
  <c r="H144" i="1" a="1"/>
  <c r="H144" i="1" s="1"/>
  <c r="H145" i="1" a="1"/>
  <c r="H145" i="1" s="1"/>
  <c r="H146" i="1" a="1"/>
  <c r="H146" i="1" s="1"/>
  <c r="H147" i="1" a="1"/>
  <c r="H147" i="1" s="1"/>
  <c r="H148" i="1" a="1"/>
  <c r="H148" i="1" s="1"/>
  <c r="H149" i="1" a="1"/>
  <c r="H149" i="1" s="1"/>
  <c r="H150" i="1" a="1"/>
  <c r="H150" i="1" s="1"/>
  <c r="H151" i="1" a="1"/>
  <c r="H151" i="1" s="1"/>
  <c r="H152" i="1" a="1"/>
  <c r="H152" i="1" s="1"/>
  <c r="H153" i="1" a="1"/>
  <c r="H153" i="1" s="1"/>
  <c r="H154" i="1" a="1"/>
  <c r="H154" i="1" s="1"/>
  <c r="H155" i="1" a="1"/>
  <c r="H155" i="1" s="1"/>
  <c r="H156" i="1" a="1"/>
  <c r="H156" i="1" s="1"/>
  <c r="H157" i="1" a="1"/>
  <c r="H157" i="1" s="1"/>
  <c r="H158" i="1" a="1"/>
  <c r="H158" i="1" s="1"/>
  <c r="H159" i="1" a="1"/>
  <c r="H159" i="1" s="1"/>
  <c r="H160" i="1" a="1"/>
  <c r="H160" i="1" s="1"/>
  <c r="H161" i="1" a="1"/>
  <c r="H161" i="1" s="1"/>
  <c r="H162" i="1" a="1"/>
  <c r="H162" i="1" s="1"/>
  <c r="H163" i="1" a="1"/>
  <c r="H163" i="1" s="1"/>
  <c r="H164" i="1" a="1"/>
  <c r="H164" i="1" s="1"/>
  <c r="H165" i="1" a="1"/>
  <c r="H165" i="1" s="1"/>
  <c r="H166" i="1" a="1"/>
  <c r="H166" i="1" s="1"/>
  <c r="H167" i="1" a="1"/>
  <c r="H167" i="1" s="1"/>
  <c r="H168" i="1" a="1"/>
  <c r="H168" i="1" s="1"/>
  <c r="H169" i="1" a="1"/>
  <c r="H169" i="1" s="1"/>
  <c r="H170" i="1" a="1"/>
  <c r="H170" i="1" s="1"/>
  <c r="H171" i="1" a="1"/>
  <c r="H171" i="1" s="1"/>
  <c r="H172" i="1" a="1"/>
  <c r="H172" i="1" s="1"/>
  <c r="H173" i="1" a="1"/>
  <c r="H173" i="1" s="1"/>
  <c r="H174" i="1" a="1"/>
  <c r="H174" i="1" s="1"/>
  <c r="H175" i="1" a="1"/>
  <c r="H175" i="1" s="1"/>
  <c r="H176" i="1" a="1"/>
  <c r="H176" i="1" s="1"/>
  <c r="H177" i="1" a="1"/>
  <c r="H177" i="1" s="1"/>
  <c r="H178" i="1" a="1"/>
  <c r="H178" i="1" s="1"/>
  <c r="H179" i="1" a="1"/>
  <c r="H179" i="1" s="1"/>
  <c r="H180" i="1" a="1"/>
  <c r="H180" i="1" s="1"/>
  <c r="H181" i="1" a="1"/>
  <c r="H181" i="1" s="1"/>
  <c r="H182" i="1" a="1"/>
  <c r="H182" i="1" s="1"/>
  <c r="H183" i="1" a="1"/>
  <c r="H183" i="1" s="1"/>
  <c r="H184" i="1" a="1"/>
  <c r="H184" i="1" s="1"/>
  <c r="H185" i="1" a="1"/>
  <c r="H185" i="1" s="1"/>
  <c r="H186" i="1" a="1"/>
  <c r="H186" i="1" s="1"/>
  <c r="H187" i="1" a="1"/>
  <c r="H187" i="1" s="1"/>
  <c r="H188" i="1" a="1"/>
  <c r="H188" i="1" s="1"/>
  <c r="H189" i="1" a="1"/>
  <c r="H189" i="1" s="1"/>
  <c r="H190" i="1" a="1"/>
  <c r="H190" i="1" s="1"/>
  <c r="H191" i="1" a="1"/>
  <c r="H191" i="1" s="1"/>
  <c r="H192" i="1" a="1"/>
  <c r="H192" i="1" s="1"/>
  <c r="H193" i="1" a="1"/>
  <c r="H193" i="1" s="1"/>
  <c r="H194" i="1" a="1"/>
  <c r="H194" i="1" s="1"/>
  <c r="H195" i="1" a="1"/>
  <c r="H195" i="1" s="1"/>
  <c r="H196" i="1" a="1"/>
  <c r="H196" i="1" s="1"/>
  <c r="H197" i="1" a="1"/>
  <c r="H197" i="1" s="1"/>
  <c r="H198" i="1" a="1"/>
  <c r="H198" i="1" s="1"/>
  <c r="H199" i="1" a="1"/>
  <c r="H199" i="1" s="1"/>
  <c r="H200" i="1" a="1"/>
  <c r="H200" i="1" s="1"/>
  <c r="H201" i="1" a="1"/>
  <c r="H201" i="1" s="1"/>
  <c r="H202" i="1" a="1"/>
  <c r="H202" i="1" s="1"/>
  <c r="H203" i="1" a="1"/>
  <c r="H203" i="1" s="1"/>
  <c r="H204" i="1" a="1"/>
  <c r="H204" i="1" s="1"/>
  <c r="H205" i="1" a="1"/>
  <c r="H205" i="1" s="1"/>
  <c r="H206" i="1" a="1"/>
  <c r="H206" i="1" s="1"/>
  <c r="H207" i="1" a="1"/>
  <c r="H207" i="1" s="1"/>
  <c r="H208" i="1" a="1"/>
  <c r="H208" i="1" s="1"/>
  <c r="H209" i="1" a="1"/>
  <c r="H209" i="1" s="1"/>
  <c r="H210" i="1" a="1"/>
  <c r="H210" i="1" s="1"/>
  <c r="H211" i="1" a="1"/>
  <c r="H211" i="1" s="1"/>
  <c r="H212" i="1" a="1"/>
  <c r="H212" i="1" s="1"/>
  <c r="H213" i="1" a="1"/>
  <c r="H213" i="1" s="1"/>
  <c r="H214" i="1" a="1"/>
  <c r="H214" i="1" s="1"/>
  <c r="H215" i="1" a="1"/>
  <c r="H215" i="1" s="1"/>
  <c r="H216" i="1" a="1"/>
  <c r="H216" i="1" s="1"/>
  <c r="H217" i="1" a="1"/>
  <c r="H217" i="1" s="1"/>
  <c r="H218" i="1" a="1"/>
  <c r="H218" i="1" s="1"/>
  <c r="H219" i="1" a="1"/>
  <c r="H219" i="1" s="1"/>
  <c r="H220" i="1" a="1"/>
  <c r="H220" i="1" s="1"/>
  <c r="H221" i="1" a="1"/>
  <c r="H221" i="1" s="1"/>
  <c r="H222" i="1" a="1"/>
  <c r="H222" i="1" s="1"/>
  <c r="H223" i="1" a="1"/>
  <c r="H223" i="1" s="1"/>
  <c r="H224" i="1" a="1"/>
  <c r="H224" i="1" s="1"/>
  <c r="H225" i="1" a="1"/>
  <c r="H225" i="1" s="1"/>
  <c r="H226" i="1" a="1"/>
  <c r="H226" i="1" s="1"/>
  <c r="H227" i="1" a="1"/>
  <c r="H227" i="1" s="1"/>
  <c r="H228" i="1" a="1"/>
  <c r="H228" i="1" s="1"/>
  <c r="H229" i="1" a="1"/>
  <c r="H229" i="1" s="1"/>
  <c r="H230" i="1" a="1"/>
  <c r="H230" i="1" s="1"/>
  <c r="H231" i="1" a="1"/>
  <c r="H231" i="1" s="1"/>
  <c r="H232" i="1" a="1"/>
  <c r="H232" i="1" s="1"/>
  <c r="H233" i="1" a="1"/>
  <c r="H233" i="1" s="1"/>
  <c r="H234" i="1" a="1"/>
  <c r="H234" i="1" s="1"/>
  <c r="H235" i="1" a="1"/>
  <c r="H235" i="1" s="1"/>
  <c r="H236" i="1" a="1"/>
  <c r="H236" i="1" s="1"/>
  <c r="H237" i="1" a="1"/>
  <c r="H237" i="1" s="1"/>
  <c r="H238" i="1" a="1"/>
  <c r="H238" i="1" s="1"/>
  <c r="H239" i="1" a="1"/>
  <c r="H239" i="1" s="1"/>
  <c r="H240" i="1" a="1"/>
  <c r="H240" i="1" s="1"/>
  <c r="H241" i="1" a="1"/>
  <c r="H241" i="1" s="1"/>
  <c r="H242" i="1" a="1"/>
  <c r="H242" i="1" s="1"/>
  <c r="H243" i="1" a="1"/>
  <c r="H243" i="1" s="1"/>
  <c r="H244" i="1" a="1"/>
  <c r="H244" i="1" s="1"/>
  <c r="H245" i="1" a="1"/>
  <c r="H245" i="1" s="1"/>
  <c r="H246" i="1" a="1"/>
  <c r="H246" i="1" s="1"/>
  <c r="H247" i="1" a="1"/>
  <c r="H247" i="1" s="1"/>
  <c r="H248" i="1" a="1"/>
  <c r="H248" i="1" s="1"/>
  <c r="H249" i="1" a="1"/>
  <c r="H249" i="1" s="1"/>
  <c r="H250" i="1" a="1"/>
  <c r="H250" i="1" s="1"/>
  <c r="H251" i="1" a="1"/>
  <c r="H251" i="1" s="1"/>
  <c r="H252" i="1" a="1"/>
  <c r="H252" i="1" s="1"/>
  <c r="H253" i="1" a="1"/>
  <c r="H253" i="1" s="1"/>
  <c r="H254" i="1" a="1"/>
  <c r="H254" i="1" s="1"/>
  <c r="H255" i="1" a="1"/>
  <c r="H255" i="1" s="1"/>
  <c r="H256" i="1" a="1"/>
  <c r="H256" i="1" s="1"/>
  <c r="H257" i="1" a="1"/>
  <c r="H257" i="1" s="1"/>
  <c r="H258" i="1" a="1"/>
  <c r="H258" i="1" s="1"/>
  <c r="H259" i="1" a="1"/>
  <c r="H259" i="1" s="1"/>
  <c r="H260" i="1" a="1"/>
  <c r="H260" i="1" s="1"/>
  <c r="H261" i="1" a="1"/>
  <c r="H261" i="1" s="1"/>
  <c r="H262" i="1" a="1"/>
  <c r="H262" i="1" s="1"/>
  <c r="H263" i="1" a="1"/>
  <c r="H263" i="1" s="1"/>
  <c r="H264" i="1" a="1"/>
  <c r="H264" i="1" s="1"/>
  <c r="H265" i="1" a="1"/>
  <c r="H265" i="1" s="1"/>
  <c r="H266" i="1" a="1"/>
  <c r="H266" i="1" s="1"/>
  <c r="H267" i="1" a="1"/>
  <c r="H267" i="1" s="1"/>
  <c r="H268" i="1" a="1"/>
  <c r="H268" i="1" s="1"/>
  <c r="H269" i="1" a="1"/>
  <c r="H269" i="1" s="1"/>
  <c r="H270" i="1" a="1"/>
  <c r="H270" i="1" s="1"/>
  <c r="H271" i="1" a="1"/>
  <c r="H271" i="1" s="1"/>
  <c r="H272" i="1" a="1"/>
  <c r="H272" i="1" s="1"/>
  <c r="H273" i="1" a="1"/>
  <c r="H273" i="1" s="1"/>
  <c r="H274" i="1" a="1"/>
  <c r="H274" i="1" s="1"/>
  <c r="H275" i="1" a="1"/>
  <c r="H275" i="1" s="1"/>
  <c r="H276" i="1" a="1"/>
  <c r="H276" i="1" s="1"/>
  <c r="H277" i="1" a="1"/>
  <c r="H277" i="1" s="1"/>
  <c r="H278" i="1" a="1"/>
  <c r="H278" i="1" s="1"/>
  <c r="H279" i="1" a="1"/>
  <c r="H279" i="1" s="1"/>
  <c r="H280" i="1" a="1"/>
  <c r="H280" i="1" s="1"/>
  <c r="H281" i="1" a="1"/>
  <c r="H281" i="1" s="1"/>
  <c r="H282" i="1" a="1"/>
  <c r="H282" i="1" s="1"/>
  <c r="H283" i="1" a="1"/>
  <c r="H283" i="1" s="1"/>
  <c r="H284" i="1" a="1"/>
  <c r="H284" i="1" s="1"/>
  <c r="H285" i="1" a="1"/>
  <c r="H285" i="1" s="1"/>
  <c r="H286" i="1" a="1"/>
  <c r="H286" i="1" s="1"/>
  <c r="H287" i="1" a="1"/>
  <c r="H287" i="1" s="1"/>
  <c r="H288" i="1" a="1"/>
  <c r="H288" i="1" s="1"/>
  <c r="H289" i="1" a="1"/>
  <c r="H289" i="1" s="1"/>
  <c r="H290" i="1" a="1"/>
  <c r="H290" i="1" s="1"/>
  <c r="H291" i="1" a="1"/>
  <c r="H291" i="1" s="1"/>
  <c r="H292" i="1" a="1"/>
  <c r="H292" i="1" s="1"/>
  <c r="H293" i="1" a="1"/>
  <c r="H293" i="1" s="1"/>
  <c r="H294" i="1" a="1"/>
  <c r="H294" i="1" s="1"/>
  <c r="H295" i="1" a="1"/>
  <c r="H295" i="1" s="1"/>
  <c r="H296" i="1" a="1"/>
  <c r="H296" i="1" s="1"/>
  <c r="H297" i="1" a="1"/>
  <c r="H297" i="1" s="1"/>
  <c r="H298" i="1" a="1"/>
  <c r="H298" i="1" s="1"/>
  <c r="H299" i="1" a="1"/>
  <c r="H299" i="1" s="1"/>
  <c r="H300" i="1" a="1"/>
  <c r="H300" i="1" s="1"/>
  <c r="H301" i="1" a="1"/>
  <c r="H301" i="1" s="1"/>
  <c r="H302" i="1" a="1"/>
  <c r="H302" i="1" s="1"/>
  <c r="H303" i="1" a="1"/>
  <c r="H303" i="1" s="1"/>
  <c r="H304" i="1" a="1"/>
  <c r="H304" i="1" s="1"/>
  <c r="H305" i="1" a="1"/>
  <c r="H305" i="1" s="1"/>
  <c r="H306" i="1" a="1"/>
  <c r="H306" i="1" s="1"/>
  <c r="H307" i="1" a="1"/>
  <c r="H307" i="1" s="1"/>
  <c r="H308" i="1" a="1"/>
  <c r="H308" i="1" s="1"/>
  <c r="H309" i="1" a="1"/>
  <c r="H309" i="1" s="1"/>
  <c r="H310" i="1" a="1"/>
  <c r="H310" i="1" s="1"/>
  <c r="H311" i="1" a="1"/>
  <c r="H311" i="1" s="1"/>
  <c r="H312" i="1" a="1"/>
  <c r="H312" i="1" s="1"/>
  <c r="H313" i="1" a="1"/>
  <c r="H313" i="1" s="1"/>
  <c r="H314" i="1" a="1"/>
  <c r="H314" i="1" s="1"/>
  <c r="H315" i="1" a="1"/>
  <c r="H315" i="1" s="1"/>
  <c r="H316" i="1" a="1"/>
  <c r="H316" i="1" s="1"/>
  <c r="H317" i="1" a="1"/>
  <c r="H317" i="1" s="1"/>
  <c r="H318" i="1" a="1"/>
  <c r="H318" i="1" s="1"/>
  <c r="H319" i="1" a="1"/>
  <c r="H319" i="1" s="1"/>
  <c r="H320" i="1" a="1"/>
  <c r="H320" i="1" s="1"/>
  <c r="H321" i="1" a="1"/>
  <c r="H321" i="1" s="1"/>
  <c r="H322" i="1" a="1"/>
  <c r="H322" i="1" s="1"/>
  <c r="H323" i="1" a="1"/>
  <c r="H323" i="1" s="1"/>
  <c r="H324" i="1" a="1"/>
  <c r="H324" i="1" s="1"/>
  <c r="H325" i="1" a="1"/>
  <c r="H325" i="1" s="1"/>
  <c r="H326" i="1" a="1"/>
  <c r="H326" i="1" s="1"/>
  <c r="H327" i="1" a="1"/>
  <c r="H327" i="1" s="1"/>
  <c r="H328" i="1" a="1"/>
  <c r="H328" i="1" s="1"/>
  <c r="H329" i="1" a="1"/>
  <c r="H329" i="1" s="1"/>
  <c r="H330" i="1" a="1"/>
  <c r="H330" i="1" s="1"/>
  <c r="H331" i="1" a="1"/>
  <c r="H331" i="1" s="1"/>
  <c r="H332" i="1" a="1"/>
  <c r="H332" i="1" s="1"/>
  <c r="H333" i="1" a="1"/>
  <c r="H333" i="1" s="1"/>
  <c r="H334" i="1" a="1"/>
  <c r="H334" i="1" s="1"/>
  <c r="H335" i="1" a="1"/>
  <c r="H335" i="1" s="1"/>
  <c r="H336" i="1" a="1"/>
  <c r="H336" i="1" s="1"/>
  <c r="H337" i="1" a="1"/>
  <c r="H337" i="1" s="1"/>
  <c r="H338" i="1" a="1"/>
  <c r="H338" i="1" s="1"/>
  <c r="H339" i="1" a="1"/>
  <c r="H339" i="1" s="1"/>
  <c r="H340" i="1" a="1"/>
  <c r="H340" i="1" s="1"/>
  <c r="H341" i="1" a="1"/>
  <c r="H341" i="1" s="1"/>
  <c r="H342" i="1" a="1"/>
  <c r="H342" i="1" s="1"/>
  <c r="H343" i="1" a="1"/>
  <c r="H343" i="1" s="1"/>
  <c r="H344" i="1" a="1"/>
  <c r="H344" i="1" s="1"/>
  <c r="H345" i="1" a="1"/>
  <c r="H345" i="1" s="1"/>
  <c r="H346" i="1" a="1"/>
  <c r="H346" i="1" s="1"/>
  <c r="H347" i="1" a="1"/>
  <c r="H347" i="1" s="1"/>
  <c r="H348" i="1" a="1"/>
  <c r="H348" i="1" s="1"/>
  <c r="H349" i="1" a="1"/>
  <c r="H349" i="1" s="1"/>
  <c r="H350" i="1" a="1"/>
  <c r="H350" i="1" s="1"/>
  <c r="H351" i="1" a="1"/>
  <c r="H351" i="1" s="1"/>
  <c r="H352" i="1" a="1"/>
  <c r="H352" i="1" s="1"/>
  <c r="H353" i="1" a="1"/>
  <c r="H353" i="1" s="1"/>
  <c r="H354" i="1" a="1"/>
  <c r="H354" i="1" s="1"/>
  <c r="H355" i="1" a="1"/>
  <c r="H355" i="1" s="1"/>
  <c r="H356" i="1" a="1"/>
  <c r="H356" i="1" s="1"/>
  <c r="H357" i="1" a="1"/>
  <c r="H357" i="1" s="1"/>
  <c r="H358" i="1" a="1"/>
  <c r="H358" i="1" s="1"/>
  <c r="H359" i="1" a="1"/>
  <c r="H359" i="1" s="1"/>
  <c r="H360" i="1" a="1"/>
  <c r="H360" i="1" s="1"/>
  <c r="H361" i="1" a="1"/>
  <c r="H361" i="1" s="1"/>
  <c r="H362" i="1" a="1"/>
  <c r="H362" i="1" s="1"/>
  <c r="H363" i="1" a="1"/>
  <c r="H363" i="1" s="1"/>
  <c r="H364" i="1" a="1"/>
  <c r="H364" i="1" s="1"/>
  <c r="H365" i="1" a="1"/>
  <c r="H365" i="1" s="1"/>
  <c r="H366" i="1" a="1"/>
  <c r="H366" i="1" s="1"/>
  <c r="H367" i="1" a="1"/>
  <c r="H367" i="1" s="1"/>
  <c r="H368" i="1" a="1"/>
  <c r="H368" i="1" s="1"/>
  <c r="H369" i="1" a="1"/>
  <c r="H369" i="1" s="1"/>
  <c r="H370" i="1" a="1"/>
  <c r="H370" i="1" s="1"/>
  <c r="H371" i="1" a="1"/>
  <c r="H371" i="1" s="1"/>
  <c r="H372" i="1" a="1"/>
  <c r="H372" i="1" s="1"/>
  <c r="H373" i="1" a="1"/>
  <c r="H373" i="1" s="1"/>
  <c r="H374" i="1" a="1"/>
  <c r="H374" i="1" s="1"/>
  <c r="H375" i="1" a="1"/>
  <c r="H375" i="1" s="1"/>
  <c r="H376" i="1" a="1"/>
  <c r="H376" i="1" s="1"/>
  <c r="H377" i="1" a="1"/>
  <c r="H377" i="1" s="1"/>
  <c r="H378" i="1" a="1"/>
  <c r="H378" i="1" s="1"/>
  <c r="H379" i="1" a="1"/>
  <c r="H379" i="1" s="1"/>
  <c r="H380" i="1" a="1"/>
  <c r="H380" i="1" s="1"/>
  <c r="H381" i="1" a="1"/>
  <c r="H381" i="1" s="1"/>
  <c r="H382" i="1" a="1"/>
  <c r="H382" i="1" s="1"/>
  <c r="H383" i="1" a="1"/>
  <c r="H383" i="1" s="1"/>
  <c r="H384" i="1" a="1"/>
  <c r="H384" i="1" s="1"/>
  <c r="H385" i="1" a="1"/>
  <c r="H385" i="1" s="1"/>
  <c r="H386" i="1" a="1"/>
  <c r="H386" i="1" s="1"/>
  <c r="H387" i="1" a="1"/>
  <c r="H387" i="1" s="1"/>
  <c r="H388" i="1" a="1"/>
  <c r="H388" i="1" s="1"/>
  <c r="H389" i="1" a="1"/>
  <c r="H389" i="1" s="1"/>
  <c r="H390" i="1" a="1"/>
  <c r="H390" i="1" s="1"/>
  <c r="H391" i="1" a="1"/>
  <c r="H391" i="1" s="1"/>
  <c r="H392" i="1" a="1"/>
  <c r="H392" i="1" s="1"/>
  <c r="H393" i="1" a="1"/>
  <c r="H393" i="1" s="1"/>
  <c r="H394" i="1" a="1"/>
  <c r="H394" i="1" s="1"/>
  <c r="H395" i="1" a="1"/>
  <c r="H395" i="1" s="1"/>
  <c r="H396" i="1" a="1"/>
  <c r="H396" i="1" s="1"/>
  <c r="H397" i="1" a="1"/>
  <c r="H397" i="1" s="1"/>
  <c r="H398" i="1" a="1"/>
  <c r="H398" i="1" s="1"/>
  <c r="H399" i="1" a="1"/>
  <c r="H399" i="1" s="1"/>
  <c r="H400" i="1" a="1"/>
  <c r="H400" i="1" s="1"/>
  <c r="H401" i="1" a="1"/>
  <c r="H401" i="1" s="1"/>
  <c r="H402" i="1" a="1"/>
  <c r="H402" i="1" s="1"/>
  <c r="H403" i="1" a="1"/>
  <c r="H403" i="1" s="1"/>
  <c r="H404" i="1" a="1"/>
  <c r="H404" i="1" s="1"/>
  <c r="H405" i="1" a="1"/>
  <c r="H405" i="1" s="1"/>
  <c r="H406" i="1" a="1"/>
  <c r="H406" i="1" s="1"/>
  <c r="H407" i="1" a="1"/>
  <c r="H407" i="1" s="1"/>
  <c r="H408" i="1" a="1"/>
  <c r="H408" i="1" s="1"/>
  <c r="H409" i="1" a="1"/>
  <c r="H409" i="1" s="1"/>
  <c r="H410" i="1" a="1"/>
  <c r="H410" i="1" s="1"/>
  <c r="H411" i="1" a="1"/>
  <c r="H411" i="1" s="1"/>
  <c r="H412" i="1" a="1"/>
  <c r="H412" i="1" s="1"/>
  <c r="H413" i="1" a="1"/>
  <c r="H413" i="1" s="1"/>
  <c r="H414" i="1" a="1"/>
  <c r="H414" i="1" s="1"/>
  <c r="H415" i="1" a="1"/>
  <c r="H415" i="1" s="1"/>
  <c r="H416" i="1" a="1"/>
  <c r="H416" i="1" s="1"/>
  <c r="H417" i="1" a="1"/>
  <c r="H417" i="1" s="1"/>
  <c r="H418" i="1" a="1"/>
  <c r="H418" i="1" s="1"/>
  <c r="H419" i="1" a="1"/>
  <c r="H419" i="1" s="1"/>
  <c r="H420" i="1" a="1"/>
  <c r="H420" i="1" s="1"/>
  <c r="H421" i="1" a="1"/>
  <c r="H421" i="1" s="1"/>
  <c r="H422" i="1" a="1"/>
  <c r="H422" i="1" s="1"/>
  <c r="H423" i="1" a="1"/>
  <c r="H423" i="1" s="1"/>
  <c r="H424" i="1" a="1"/>
  <c r="H424" i="1" s="1"/>
  <c r="H425" i="1" a="1"/>
  <c r="H425" i="1" s="1"/>
  <c r="H426" i="1" a="1"/>
  <c r="H426" i="1" s="1"/>
  <c r="H427" i="1" a="1"/>
  <c r="H427" i="1" s="1"/>
  <c r="H428" i="1" a="1"/>
  <c r="H428" i="1" s="1"/>
  <c r="H429" i="1" a="1"/>
  <c r="H429" i="1" s="1"/>
  <c r="H430" i="1" a="1"/>
  <c r="H430" i="1" s="1"/>
  <c r="H431" i="1" a="1"/>
  <c r="H431" i="1" s="1"/>
  <c r="H432" i="1" a="1"/>
  <c r="H432" i="1" s="1"/>
  <c r="H433" i="1" a="1"/>
  <c r="H433" i="1" s="1"/>
  <c r="H434" i="1" a="1"/>
  <c r="H434" i="1" s="1"/>
  <c r="H435" i="1" a="1"/>
  <c r="H435" i="1" s="1"/>
  <c r="H436" i="1" a="1"/>
  <c r="H436" i="1" s="1"/>
  <c r="H437" i="1" a="1"/>
  <c r="H437" i="1" s="1"/>
  <c r="H438" i="1" a="1"/>
  <c r="H438" i="1" s="1"/>
  <c r="H439" i="1" a="1"/>
  <c r="H439" i="1" s="1"/>
  <c r="H440" i="1" a="1"/>
  <c r="H440" i="1" s="1"/>
  <c r="H441" i="1" a="1"/>
  <c r="H441" i="1" s="1"/>
  <c r="H442" i="1" a="1"/>
  <c r="H442" i="1" s="1"/>
  <c r="H443" i="1" a="1"/>
  <c r="H443" i="1" s="1"/>
  <c r="H444" i="1" a="1"/>
  <c r="H444" i="1" s="1"/>
  <c r="H445" i="1" a="1"/>
  <c r="H445" i="1" s="1"/>
  <c r="H446" i="1" a="1"/>
  <c r="H446" i="1" s="1"/>
  <c r="H447" i="1" a="1"/>
  <c r="H447" i="1" s="1"/>
  <c r="H448" i="1" a="1"/>
  <c r="H448" i="1" s="1"/>
  <c r="H449" i="1" a="1"/>
  <c r="H449" i="1" s="1"/>
  <c r="H450" i="1" a="1"/>
  <c r="H450" i="1" s="1"/>
  <c r="H451" i="1" a="1"/>
  <c r="H451" i="1" s="1"/>
  <c r="H452" i="1" a="1"/>
  <c r="H452" i="1" s="1"/>
  <c r="H453" i="1" a="1"/>
  <c r="H453" i="1" s="1"/>
  <c r="H454" i="1" a="1"/>
  <c r="H454" i="1" s="1"/>
  <c r="H455" i="1" a="1"/>
  <c r="H455" i="1" s="1"/>
  <c r="H456" i="1" a="1"/>
  <c r="H456" i="1" s="1"/>
  <c r="H457" i="1" a="1"/>
  <c r="H457" i="1" s="1"/>
  <c r="H458" i="1" a="1"/>
  <c r="H458" i="1" s="1"/>
  <c r="H459" i="1" a="1"/>
  <c r="H459" i="1" s="1"/>
  <c r="H460" i="1" a="1"/>
  <c r="H460" i="1" s="1"/>
  <c r="H461" i="1" a="1"/>
  <c r="H461" i="1" s="1"/>
  <c r="H462" i="1" a="1"/>
  <c r="H462" i="1" s="1"/>
  <c r="H463" i="1" a="1"/>
  <c r="H463" i="1" s="1"/>
  <c r="H464" i="1" a="1"/>
  <c r="H464" i="1" s="1"/>
  <c r="H465" i="1" a="1"/>
  <c r="H465" i="1" s="1"/>
  <c r="H466" i="1" a="1"/>
  <c r="H466" i="1" s="1"/>
  <c r="H467" i="1" a="1"/>
  <c r="H467" i="1" s="1"/>
  <c r="H468" i="1" a="1"/>
  <c r="H468" i="1" s="1"/>
  <c r="H469" i="1" a="1"/>
  <c r="H469" i="1" s="1"/>
  <c r="H470" i="1" a="1"/>
  <c r="H470" i="1" s="1"/>
  <c r="H471" i="1" a="1"/>
  <c r="H471" i="1" s="1"/>
  <c r="H472" i="1" a="1"/>
  <c r="H472" i="1" s="1"/>
  <c r="H473" i="1" a="1"/>
  <c r="H473" i="1" s="1"/>
  <c r="H474" i="1" a="1"/>
  <c r="H474" i="1" s="1"/>
  <c r="H475" i="1" a="1"/>
  <c r="H475" i="1" s="1"/>
  <c r="H476" i="1" a="1"/>
  <c r="H476" i="1" s="1"/>
  <c r="H477" i="1" a="1"/>
  <c r="H477" i="1" s="1"/>
  <c r="H478" i="1" a="1"/>
  <c r="H478" i="1" s="1"/>
  <c r="H479" i="1" a="1"/>
  <c r="H479" i="1" s="1"/>
  <c r="H480" i="1" a="1"/>
  <c r="H480" i="1" s="1"/>
  <c r="H481" i="1" a="1"/>
  <c r="H481" i="1" s="1"/>
  <c r="H482" i="1" a="1"/>
  <c r="H482" i="1" s="1"/>
  <c r="H483" i="1" a="1"/>
  <c r="H483" i="1" s="1"/>
  <c r="H484" i="1" a="1"/>
  <c r="H484" i="1" s="1"/>
  <c r="H485" i="1" a="1"/>
  <c r="H485" i="1" s="1"/>
  <c r="H486" i="1" a="1"/>
  <c r="H486" i="1" s="1"/>
  <c r="H487" i="1" a="1"/>
  <c r="H487" i="1" s="1"/>
  <c r="H488" i="1" a="1"/>
  <c r="H488" i="1" s="1"/>
  <c r="H489" i="1" a="1"/>
  <c r="H489" i="1" s="1"/>
  <c r="H490" i="1" a="1"/>
  <c r="H490" i="1" s="1"/>
  <c r="H491" i="1" a="1"/>
  <c r="H491" i="1" s="1"/>
  <c r="H492" i="1" a="1"/>
  <c r="H492" i="1" s="1"/>
  <c r="H493" i="1" a="1"/>
  <c r="H493" i="1" s="1"/>
  <c r="H494" i="1" a="1"/>
  <c r="H494" i="1" s="1"/>
  <c r="H495" i="1" a="1"/>
  <c r="H495" i="1" s="1"/>
  <c r="H496" i="1" a="1"/>
  <c r="H496" i="1" s="1"/>
  <c r="H497" i="1" a="1"/>
  <c r="H497" i="1" s="1"/>
  <c r="H498" i="1" a="1"/>
  <c r="H498" i="1" s="1"/>
  <c r="H499" i="1" a="1"/>
  <c r="H499" i="1" s="1"/>
  <c r="H500" i="1" a="1"/>
  <c r="H500" i="1" s="1"/>
  <c r="H501" i="1" a="1"/>
  <c r="H501" i="1" s="1"/>
  <c r="H502" i="1" a="1"/>
  <c r="H502" i="1" s="1"/>
  <c r="H503" i="1" a="1"/>
  <c r="H503" i="1" s="1"/>
  <c r="H504" i="1" a="1"/>
  <c r="H504" i="1" s="1"/>
  <c r="H505" i="1" a="1"/>
  <c r="H505" i="1" s="1"/>
  <c r="H506" i="1" a="1"/>
  <c r="H506" i="1" s="1"/>
  <c r="H507" i="1" a="1"/>
  <c r="H507" i="1" s="1"/>
  <c r="H508" i="1" a="1"/>
  <c r="H508" i="1" s="1"/>
  <c r="H509" i="1" a="1"/>
  <c r="H509" i="1" s="1"/>
  <c r="H510" i="1" a="1"/>
  <c r="H510" i="1" s="1"/>
  <c r="H511" i="1" a="1"/>
  <c r="H511" i="1" s="1"/>
  <c r="H512" i="1" a="1"/>
  <c r="H512" i="1" s="1"/>
  <c r="H513" i="1" a="1"/>
  <c r="H513" i="1" s="1"/>
  <c r="H514" i="1" a="1"/>
  <c r="H514" i="1" s="1"/>
  <c r="H515" i="1" a="1"/>
  <c r="H515" i="1" s="1"/>
  <c r="H516" i="1" a="1"/>
  <c r="H516" i="1" s="1"/>
  <c r="H517" i="1" a="1"/>
  <c r="H517" i="1" s="1"/>
  <c r="H518" i="1" a="1"/>
  <c r="H518" i="1" s="1"/>
  <c r="H519" i="1" a="1"/>
  <c r="H519" i="1" s="1"/>
  <c r="H520" i="1" a="1"/>
  <c r="H520" i="1" s="1"/>
  <c r="H521" i="1" a="1"/>
  <c r="H521" i="1" s="1"/>
  <c r="H522" i="1" a="1"/>
  <c r="H522" i="1" s="1"/>
  <c r="H523" i="1" a="1"/>
  <c r="H523" i="1" s="1"/>
  <c r="H524" i="1" a="1"/>
  <c r="H524" i="1" s="1"/>
  <c r="H525" i="1" a="1"/>
  <c r="H525" i="1" s="1"/>
  <c r="H526" i="1" a="1"/>
  <c r="H526" i="1" s="1"/>
  <c r="H527" i="1" a="1"/>
  <c r="H527" i="1" s="1"/>
  <c r="H528" i="1" a="1"/>
  <c r="H528" i="1" s="1"/>
  <c r="H529" i="1" a="1"/>
  <c r="H529" i="1" s="1"/>
  <c r="H530" i="1" a="1"/>
  <c r="H530" i="1" s="1"/>
  <c r="H531" i="1" a="1"/>
  <c r="H531" i="1" s="1"/>
  <c r="H532" i="1" a="1"/>
  <c r="H532" i="1" s="1"/>
  <c r="H533" i="1" a="1"/>
  <c r="H533" i="1" s="1"/>
  <c r="H534" i="1" a="1"/>
  <c r="H534" i="1" s="1"/>
  <c r="H535" i="1" a="1"/>
  <c r="H535" i="1" s="1"/>
  <c r="H536" i="1" a="1"/>
  <c r="H536" i="1" s="1"/>
  <c r="H537" i="1" a="1"/>
  <c r="H537" i="1" s="1"/>
  <c r="H538" i="1" a="1"/>
  <c r="H538" i="1" s="1"/>
  <c r="H539" i="1" a="1"/>
  <c r="H539" i="1" s="1"/>
  <c r="H540" i="1" a="1"/>
  <c r="H540" i="1" s="1"/>
  <c r="H541" i="1" a="1"/>
  <c r="H541" i="1" s="1"/>
  <c r="H542" i="1" a="1"/>
  <c r="H542" i="1" s="1"/>
  <c r="H543" i="1" a="1"/>
  <c r="H543" i="1" s="1"/>
  <c r="H544" i="1" a="1"/>
  <c r="H544" i="1" s="1"/>
  <c r="H545" i="1" a="1"/>
  <c r="H545" i="1" s="1"/>
  <c r="H546" i="1" a="1"/>
  <c r="H546" i="1" s="1"/>
  <c r="H547" i="1" a="1"/>
  <c r="H547" i="1" s="1"/>
  <c r="H548" i="1" a="1"/>
  <c r="H548" i="1" s="1"/>
  <c r="H549" i="1" a="1"/>
  <c r="H549" i="1" s="1"/>
  <c r="H550" i="1" a="1"/>
  <c r="H550" i="1" s="1"/>
  <c r="H551" i="1" a="1"/>
  <c r="H551" i="1" s="1"/>
  <c r="H552" i="1" a="1"/>
  <c r="H552" i="1" s="1"/>
  <c r="H553" i="1" a="1"/>
  <c r="H553" i="1" s="1"/>
  <c r="H554" i="1" a="1"/>
  <c r="H554" i="1" s="1"/>
  <c r="H555" i="1" a="1"/>
  <c r="H555" i="1" s="1"/>
  <c r="H556" i="1" a="1"/>
  <c r="H556" i="1" s="1"/>
  <c r="H557" i="1" a="1"/>
  <c r="H557" i="1" s="1"/>
  <c r="H558" i="1" a="1"/>
  <c r="H558" i="1" s="1"/>
  <c r="H559" i="1" a="1"/>
  <c r="H559" i="1" s="1"/>
  <c r="H560" i="1" a="1"/>
  <c r="H560" i="1" s="1"/>
  <c r="H561" i="1" a="1"/>
  <c r="H561" i="1" s="1"/>
  <c r="H562" i="1" a="1"/>
  <c r="H562" i="1" s="1"/>
  <c r="H563" i="1" a="1"/>
  <c r="H563" i="1" s="1"/>
  <c r="H564" i="1" a="1"/>
  <c r="H564" i="1" s="1"/>
  <c r="H565" i="1" a="1"/>
  <c r="H565" i="1" s="1"/>
  <c r="H566" i="1" a="1"/>
  <c r="H566" i="1" s="1"/>
  <c r="H567" i="1" a="1"/>
  <c r="H567" i="1" s="1"/>
  <c r="H568" i="1" a="1"/>
  <c r="H568" i="1" s="1"/>
  <c r="H569" i="1" a="1"/>
  <c r="H569" i="1" s="1"/>
  <c r="H570" i="1" a="1"/>
  <c r="H570" i="1" s="1"/>
  <c r="H571" i="1" a="1"/>
  <c r="H571" i="1" s="1"/>
  <c r="H572" i="1" a="1"/>
  <c r="H572" i="1" s="1"/>
  <c r="H573" i="1" a="1"/>
  <c r="H573" i="1" s="1"/>
  <c r="H574" i="1" a="1"/>
  <c r="H574" i="1" s="1"/>
  <c r="H575" i="1" a="1"/>
  <c r="H575" i="1" s="1"/>
  <c r="H576" i="1" a="1"/>
  <c r="H576" i="1" s="1"/>
  <c r="H577" i="1" a="1"/>
  <c r="H577" i="1" s="1"/>
  <c r="H578" i="1" a="1"/>
  <c r="H578" i="1" s="1"/>
  <c r="H579" i="1" a="1"/>
  <c r="H579" i="1" s="1"/>
  <c r="H580" i="1" a="1"/>
  <c r="H580" i="1" s="1"/>
  <c r="H581" i="1" a="1"/>
  <c r="H581" i="1" s="1"/>
  <c r="H582" i="1" a="1"/>
  <c r="H582" i="1" s="1"/>
  <c r="H583" i="1" a="1"/>
  <c r="H583" i="1" s="1"/>
  <c r="H584" i="1" a="1"/>
  <c r="H584" i="1" s="1"/>
  <c r="H585" i="1" a="1"/>
  <c r="H585" i="1" s="1"/>
  <c r="H586" i="1" a="1"/>
  <c r="H586" i="1" s="1"/>
  <c r="H587" i="1" a="1"/>
  <c r="H587" i="1" s="1"/>
  <c r="H588" i="1" a="1"/>
  <c r="H588" i="1" s="1"/>
  <c r="H589" i="1" a="1"/>
  <c r="H589" i="1" s="1"/>
  <c r="H590" i="1" a="1"/>
  <c r="H590" i="1" s="1"/>
  <c r="H591" i="1" a="1"/>
  <c r="H591" i="1" s="1"/>
  <c r="H592" i="1" a="1"/>
  <c r="H592" i="1" s="1"/>
  <c r="H593" i="1" a="1"/>
  <c r="H593" i="1" s="1"/>
  <c r="H594" i="1" a="1"/>
  <c r="H594" i="1" s="1"/>
  <c r="H595" i="1" a="1"/>
  <c r="H595" i="1" s="1"/>
  <c r="H596" i="1" a="1"/>
  <c r="H596" i="1" s="1"/>
  <c r="H597" i="1" a="1"/>
  <c r="H597" i="1" s="1"/>
  <c r="H598" i="1" a="1"/>
  <c r="H598" i="1" s="1"/>
  <c r="H599" i="1" a="1"/>
  <c r="H599" i="1" s="1"/>
  <c r="H600" i="1" a="1"/>
  <c r="H600" i="1" s="1"/>
  <c r="H601" i="1" a="1"/>
  <c r="H601" i="1" s="1"/>
  <c r="H602" i="1" a="1"/>
  <c r="H602" i="1" s="1"/>
  <c r="H603" i="1" a="1"/>
  <c r="H603" i="1" s="1"/>
  <c r="H604" i="1" a="1"/>
  <c r="H604" i="1" s="1"/>
  <c r="H605" i="1" a="1"/>
  <c r="H605" i="1" s="1"/>
  <c r="H606" i="1" a="1"/>
  <c r="H606" i="1" s="1"/>
  <c r="H607" i="1" a="1"/>
  <c r="H607" i="1" s="1"/>
  <c r="H608" i="1" a="1"/>
  <c r="H608" i="1" s="1"/>
  <c r="H609" i="1" a="1"/>
  <c r="H609" i="1" s="1"/>
  <c r="H610" i="1" a="1"/>
  <c r="H610" i="1" s="1"/>
  <c r="H611" i="1" a="1"/>
  <c r="H611" i="1" s="1"/>
  <c r="H612" i="1" a="1"/>
  <c r="H612" i="1" s="1"/>
  <c r="H613" i="1" a="1"/>
  <c r="H613" i="1" s="1"/>
  <c r="H614" i="1" a="1"/>
  <c r="H614" i="1" s="1"/>
  <c r="H615" i="1" a="1"/>
  <c r="H615" i="1" s="1"/>
  <c r="H616" i="1" a="1"/>
  <c r="H616" i="1" s="1"/>
  <c r="H617" i="1" a="1"/>
  <c r="H617" i="1" s="1"/>
  <c r="H618" i="1" a="1"/>
  <c r="H618" i="1" s="1"/>
  <c r="H619" i="1" a="1"/>
  <c r="H619" i="1" s="1"/>
  <c r="H620" i="1" a="1"/>
  <c r="H620" i="1" s="1"/>
  <c r="H621" i="1" a="1"/>
  <c r="H621" i="1" s="1"/>
  <c r="H622" i="1" a="1"/>
  <c r="H622" i="1" s="1"/>
  <c r="H623" i="1" a="1"/>
  <c r="H623" i="1" s="1"/>
  <c r="H624" i="1" a="1"/>
  <c r="H624" i="1" s="1"/>
  <c r="H625" i="1" a="1"/>
  <c r="H625" i="1" s="1"/>
  <c r="H626" i="1" a="1"/>
  <c r="H626" i="1" s="1"/>
  <c r="H627" i="1" a="1"/>
  <c r="H627" i="1" s="1"/>
  <c r="H628" i="1" a="1"/>
  <c r="H628" i="1" s="1"/>
  <c r="H629" i="1" a="1"/>
  <c r="H629" i="1" s="1"/>
  <c r="H630" i="1" a="1"/>
  <c r="H630" i="1" s="1"/>
  <c r="H631" i="1" a="1"/>
  <c r="H631" i="1" s="1"/>
  <c r="H632" i="1" a="1"/>
  <c r="H632" i="1" s="1"/>
  <c r="H633" i="1" a="1"/>
  <c r="H633" i="1" s="1"/>
  <c r="H634" i="1" a="1"/>
  <c r="H634" i="1" s="1"/>
  <c r="H635" i="1" a="1"/>
  <c r="H635" i="1" s="1"/>
  <c r="H636" i="1" a="1"/>
  <c r="H636" i="1" s="1"/>
  <c r="H637" i="1" a="1"/>
  <c r="H637" i="1" s="1"/>
  <c r="H638" i="1" a="1"/>
  <c r="H638" i="1" s="1"/>
  <c r="H639" i="1" a="1"/>
  <c r="H639" i="1" s="1"/>
  <c r="H640" i="1" a="1"/>
  <c r="H640" i="1" s="1"/>
  <c r="H641" i="1" a="1"/>
  <c r="H641" i="1" s="1"/>
  <c r="H642" i="1" a="1"/>
  <c r="H642" i="1" s="1"/>
  <c r="H643" i="1" a="1"/>
  <c r="H643" i="1" s="1"/>
  <c r="H644" i="1" a="1"/>
  <c r="H644" i="1" s="1"/>
  <c r="H645" i="1" a="1"/>
  <c r="H645" i="1" s="1"/>
  <c r="H646" i="1" a="1"/>
  <c r="H646" i="1" s="1"/>
  <c r="H647" i="1" a="1"/>
  <c r="H647" i="1" s="1"/>
  <c r="H648" i="1" a="1"/>
  <c r="H648" i="1" s="1"/>
  <c r="H649" i="1" a="1"/>
  <c r="H649" i="1" s="1"/>
  <c r="H650" i="1" a="1"/>
  <c r="H650" i="1" s="1"/>
  <c r="H651" i="1" a="1"/>
  <c r="H651" i="1" s="1"/>
  <c r="H652" i="1" a="1"/>
  <c r="H652" i="1" s="1"/>
  <c r="H653" i="1" a="1"/>
  <c r="H653" i="1" s="1"/>
  <c r="H654" i="1" a="1"/>
  <c r="H654" i="1" s="1"/>
  <c r="H655" i="1" a="1"/>
  <c r="H655" i="1" s="1"/>
  <c r="H656" i="1" a="1"/>
  <c r="H656" i="1" s="1"/>
  <c r="H657" i="1" a="1"/>
  <c r="H657" i="1" s="1"/>
  <c r="H658" i="1" a="1"/>
  <c r="H658" i="1" s="1"/>
  <c r="H659" i="1" a="1"/>
  <c r="H659" i="1" s="1"/>
  <c r="H660" i="1" a="1"/>
  <c r="H660" i="1" s="1"/>
  <c r="H661" i="1" a="1"/>
  <c r="H661" i="1" s="1"/>
  <c r="H662" i="1" a="1"/>
  <c r="H662" i="1" s="1"/>
  <c r="H663" i="1" a="1"/>
  <c r="H663" i="1" s="1"/>
  <c r="H664" i="1" a="1"/>
  <c r="H664" i="1" s="1"/>
  <c r="H665" i="1" a="1"/>
  <c r="H665" i="1" s="1"/>
  <c r="H666" i="1" a="1"/>
  <c r="H666" i="1" s="1"/>
  <c r="H667" i="1" a="1"/>
  <c r="H667" i="1" s="1"/>
  <c r="H668" i="1" a="1"/>
  <c r="H668" i="1" s="1"/>
  <c r="H669" i="1" a="1"/>
  <c r="H669" i="1" s="1"/>
  <c r="H670" i="1" a="1"/>
  <c r="H670" i="1" s="1"/>
  <c r="H671" i="1" a="1"/>
  <c r="H671" i="1" s="1"/>
  <c r="H672" i="1" a="1"/>
  <c r="H672" i="1" s="1"/>
  <c r="H673" i="1" a="1"/>
  <c r="H673" i="1" s="1"/>
  <c r="H674" i="1" a="1"/>
  <c r="H674" i="1" s="1"/>
  <c r="H675" i="1" a="1"/>
  <c r="H675" i="1" s="1"/>
  <c r="H676" i="1" a="1"/>
  <c r="H676" i="1" s="1"/>
  <c r="H677" i="1" a="1"/>
  <c r="H677" i="1" s="1"/>
  <c r="H678" i="1" a="1"/>
  <c r="H678" i="1" s="1"/>
  <c r="H679" i="1" a="1"/>
  <c r="H679" i="1" s="1"/>
  <c r="H680" i="1" a="1"/>
  <c r="H680" i="1" s="1"/>
  <c r="H681" i="1" a="1"/>
  <c r="H681" i="1" s="1"/>
  <c r="H682" i="1" a="1"/>
  <c r="H682" i="1" s="1"/>
  <c r="H683" i="1" a="1"/>
  <c r="H683" i="1" s="1"/>
  <c r="H684" i="1" a="1"/>
  <c r="H684" i="1" s="1"/>
  <c r="H685" i="1" a="1"/>
  <c r="H685" i="1" s="1"/>
  <c r="H686" i="1" a="1"/>
  <c r="H686" i="1" s="1"/>
  <c r="H687" i="1" a="1"/>
  <c r="H687" i="1" s="1"/>
  <c r="H688" i="1" a="1"/>
  <c r="H688" i="1" s="1"/>
  <c r="H689" i="1" a="1"/>
  <c r="H689" i="1" s="1"/>
  <c r="H690" i="1" a="1"/>
  <c r="H690" i="1" s="1"/>
  <c r="H691" i="1" a="1"/>
  <c r="H691" i="1" s="1"/>
  <c r="H692" i="1" a="1"/>
  <c r="H692" i="1" s="1"/>
  <c r="H693" i="1" a="1"/>
  <c r="H693" i="1" s="1"/>
  <c r="H694" i="1" a="1"/>
  <c r="H694" i="1" s="1"/>
  <c r="H695" i="1" a="1"/>
  <c r="H695" i="1" s="1"/>
  <c r="H696" i="1" a="1"/>
  <c r="H696" i="1" s="1"/>
  <c r="H697" i="1" a="1"/>
  <c r="H697" i="1" s="1"/>
  <c r="H698" i="1" a="1"/>
  <c r="H698" i="1" s="1"/>
  <c r="H699" i="1" a="1"/>
  <c r="H699" i="1" s="1"/>
  <c r="H700" i="1" a="1"/>
  <c r="H700" i="1" s="1"/>
  <c r="H701" i="1" a="1"/>
  <c r="H701" i="1" s="1"/>
  <c r="H702" i="1" a="1"/>
  <c r="H702" i="1" s="1"/>
  <c r="H703" i="1" a="1"/>
  <c r="H703" i="1" s="1"/>
  <c r="H704" i="1" a="1"/>
  <c r="H704" i="1" s="1"/>
  <c r="H705" i="1" a="1"/>
  <c r="H705" i="1" s="1"/>
  <c r="H706" i="1" a="1"/>
  <c r="H706" i="1" s="1"/>
  <c r="H707" i="1" a="1"/>
  <c r="H707" i="1" s="1"/>
  <c r="H708" i="1" a="1"/>
  <c r="H708" i="1" s="1"/>
  <c r="H709" i="1" a="1"/>
  <c r="H709" i="1" s="1"/>
  <c r="H710" i="1" a="1"/>
  <c r="H710" i="1" s="1"/>
  <c r="H711" i="1" a="1"/>
  <c r="H711" i="1" s="1"/>
  <c r="H712" i="1" a="1"/>
  <c r="H712" i="1" s="1"/>
  <c r="H713" i="1" a="1"/>
  <c r="H713" i="1" s="1"/>
  <c r="H714" i="1" a="1"/>
  <c r="H714" i="1" s="1"/>
  <c r="H715" i="1" a="1"/>
  <c r="H715" i="1" s="1"/>
  <c r="H716" i="1" a="1"/>
  <c r="H716" i="1" s="1"/>
  <c r="H717" i="1" a="1"/>
  <c r="H717" i="1" s="1"/>
  <c r="H718" i="1" a="1"/>
  <c r="H718" i="1" s="1"/>
  <c r="H719" i="1" a="1"/>
  <c r="H719" i="1" s="1"/>
  <c r="H720" i="1" a="1"/>
  <c r="H720" i="1" s="1"/>
  <c r="H721" i="1" a="1"/>
  <c r="H721" i="1" s="1"/>
  <c r="H722" i="1" a="1"/>
  <c r="H722" i="1" s="1"/>
  <c r="H723" i="1" a="1"/>
  <c r="H723" i="1" s="1"/>
  <c r="H724" i="1" a="1"/>
  <c r="H724" i="1" s="1"/>
  <c r="H725" i="1" a="1"/>
  <c r="H725" i="1" s="1"/>
  <c r="H726" i="1" a="1"/>
  <c r="H726" i="1" s="1"/>
  <c r="H727" i="1" a="1"/>
  <c r="H727" i="1" s="1"/>
  <c r="H728" i="1" a="1"/>
  <c r="H728" i="1" s="1"/>
  <c r="H729" i="1" a="1"/>
  <c r="H729" i="1" s="1"/>
  <c r="H730" i="1" a="1"/>
  <c r="H730" i="1" s="1"/>
  <c r="H731" i="1" a="1"/>
  <c r="H731" i="1" s="1"/>
  <c r="H732" i="1" a="1"/>
  <c r="H732" i="1" s="1"/>
  <c r="H733" i="1" a="1"/>
  <c r="H733" i="1" s="1"/>
  <c r="H734" i="1" a="1"/>
  <c r="H734" i="1" s="1"/>
  <c r="H735" i="1" a="1"/>
  <c r="H735" i="1" s="1"/>
  <c r="H736" i="1" a="1"/>
  <c r="H736" i="1" s="1"/>
  <c r="H737" i="1" a="1"/>
  <c r="H737" i="1" s="1"/>
  <c r="H738" i="1" a="1"/>
  <c r="H738" i="1" s="1"/>
  <c r="H739" i="1" a="1"/>
  <c r="H739" i="1" s="1"/>
  <c r="H740" i="1" a="1"/>
  <c r="H740" i="1" s="1"/>
  <c r="H741" i="1" a="1"/>
  <c r="H741" i="1" s="1"/>
  <c r="H742" i="1" a="1"/>
  <c r="H742" i="1" s="1"/>
  <c r="H743" i="1" a="1"/>
  <c r="H743" i="1" s="1"/>
  <c r="H744" i="1" a="1"/>
  <c r="H744" i="1" s="1"/>
  <c r="H745" i="1" a="1"/>
  <c r="H745" i="1" s="1"/>
  <c r="H746" i="1" a="1"/>
  <c r="H746" i="1" s="1"/>
  <c r="H747" i="1" a="1"/>
  <c r="H747" i="1" s="1"/>
  <c r="H748" i="1" a="1"/>
  <c r="H748" i="1" s="1"/>
  <c r="H749" i="1" a="1"/>
  <c r="H749" i="1" s="1"/>
  <c r="H750" i="1" a="1"/>
  <c r="H750" i="1" s="1"/>
  <c r="H751" i="1" a="1"/>
  <c r="H751" i="1" s="1"/>
  <c r="H752" i="1" a="1"/>
  <c r="H752" i="1" s="1"/>
  <c r="H753" i="1" a="1"/>
  <c r="H753" i="1" s="1"/>
  <c r="H754" i="1" a="1"/>
  <c r="H754" i="1" s="1"/>
  <c r="H755" i="1" a="1"/>
  <c r="H755" i="1" s="1"/>
  <c r="H756" i="1" a="1"/>
  <c r="H756" i="1" s="1"/>
  <c r="H757" i="1" a="1"/>
  <c r="H757" i="1" s="1"/>
  <c r="H758" i="1" a="1"/>
  <c r="H758" i="1" s="1"/>
  <c r="H759" i="1" a="1"/>
  <c r="H759" i="1" s="1"/>
  <c r="H760" i="1" a="1"/>
  <c r="H760" i="1" s="1"/>
  <c r="H761" i="1" a="1"/>
  <c r="H761" i="1" s="1"/>
  <c r="H762" i="1" a="1"/>
  <c r="H762" i="1" s="1"/>
  <c r="H763" i="1" a="1"/>
  <c r="H763" i="1" s="1"/>
  <c r="H764" i="1" a="1"/>
  <c r="H764" i="1" s="1"/>
  <c r="H765" i="1" a="1"/>
  <c r="H765" i="1" s="1"/>
  <c r="H766" i="1" a="1"/>
  <c r="H766" i="1" s="1"/>
  <c r="H767" i="1" a="1"/>
  <c r="H767" i="1" s="1"/>
  <c r="H768" i="1" a="1"/>
  <c r="H768" i="1" s="1"/>
  <c r="H769" i="1" a="1"/>
  <c r="H769" i="1" s="1"/>
  <c r="H770" i="1" a="1"/>
  <c r="H770" i="1" s="1"/>
  <c r="H771" i="1" a="1"/>
  <c r="H771" i="1" s="1"/>
  <c r="H772" i="1" a="1"/>
  <c r="H772" i="1" s="1"/>
  <c r="H773" i="1" a="1"/>
  <c r="H773" i="1" s="1"/>
  <c r="H774" i="1" a="1"/>
  <c r="H774" i="1" s="1"/>
  <c r="H775" i="1" a="1"/>
  <c r="H775" i="1" s="1"/>
  <c r="H776" i="1" a="1"/>
  <c r="H776" i="1" s="1"/>
  <c r="H777" i="1" a="1"/>
  <c r="H777" i="1" s="1"/>
  <c r="H778" i="1" a="1"/>
  <c r="H778" i="1" s="1"/>
  <c r="H779" i="1" a="1"/>
  <c r="H779" i="1" s="1"/>
  <c r="H780" i="1" a="1"/>
  <c r="H780" i="1" s="1"/>
  <c r="H781" i="1" a="1"/>
  <c r="H781" i="1" s="1"/>
  <c r="H782" i="1" a="1"/>
  <c r="H782" i="1" s="1"/>
  <c r="H783" i="1" a="1"/>
  <c r="H783" i="1" s="1"/>
  <c r="H784" i="1" a="1"/>
  <c r="H784" i="1" s="1"/>
  <c r="H785" i="1" a="1"/>
  <c r="H785" i="1" s="1"/>
  <c r="H786" i="1" a="1"/>
  <c r="H786" i="1" s="1"/>
  <c r="H787" i="1" a="1"/>
  <c r="H787" i="1" s="1"/>
  <c r="H788" i="1" a="1"/>
  <c r="H788" i="1" s="1"/>
  <c r="H789" i="1" a="1"/>
  <c r="H789" i="1" s="1"/>
  <c r="H790" i="1" a="1"/>
  <c r="H790" i="1" s="1"/>
  <c r="H791" i="1" a="1"/>
  <c r="H791" i="1" s="1"/>
  <c r="H792" i="1" a="1"/>
  <c r="H792" i="1" s="1"/>
  <c r="H793" i="1" a="1"/>
  <c r="H793" i="1" s="1"/>
  <c r="H794" i="1" a="1"/>
  <c r="H794" i="1" s="1"/>
  <c r="H795" i="1" a="1"/>
  <c r="H795" i="1" s="1"/>
  <c r="H796" i="1" a="1"/>
  <c r="H796" i="1" s="1"/>
  <c r="H797" i="1" a="1"/>
  <c r="H797" i="1" s="1"/>
  <c r="H798" i="1" a="1"/>
  <c r="H798" i="1" s="1"/>
  <c r="H799" i="1" a="1"/>
  <c r="H799" i="1" s="1"/>
  <c r="H800" i="1" a="1"/>
  <c r="H800" i="1" s="1"/>
  <c r="H801" i="1" a="1"/>
  <c r="H801" i="1" s="1"/>
  <c r="H802" i="1" a="1"/>
  <c r="H802" i="1" s="1"/>
  <c r="H803" i="1" a="1"/>
  <c r="H803" i="1" s="1"/>
  <c r="H804" i="1" a="1"/>
  <c r="H804" i="1" s="1"/>
  <c r="H805" i="1" a="1"/>
  <c r="H805" i="1" s="1"/>
  <c r="H806" i="1" a="1"/>
  <c r="H806" i="1" s="1"/>
  <c r="H807" i="1" a="1"/>
  <c r="H807" i="1" s="1"/>
  <c r="H808" i="1" a="1"/>
  <c r="H808" i="1" s="1"/>
  <c r="H809" i="1" a="1"/>
  <c r="H809" i="1" s="1"/>
  <c r="H810" i="1" a="1"/>
  <c r="H810" i="1" s="1"/>
  <c r="H811" i="1" a="1"/>
  <c r="H811" i="1" s="1"/>
  <c r="H812" i="1" a="1"/>
  <c r="H812" i="1" s="1"/>
  <c r="H813" i="1" a="1"/>
  <c r="H813" i="1" s="1"/>
  <c r="H814" i="1" a="1"/>
  <c r="H814" i="1" s="1"/>
  <c r="H815" i="1" a="1"/>
  <c r="H815" i="1" s="1"/>
  <c r="H816" i="1" a="1"/>
  <c r="H816" i="1" s="1"/>
  <c r="H817" i="1" a="1"/>
  <c r="H817" i="1" s="1"/>
  <c r="H818" i="1" a="1"/>
  <c r="H818" i="1" s="1"/>
  <c r="H819" i="1" a="1"/>
  <c r="H819" i="1" s="1"/>
  <c r="H820" i="1" a="1"/>
  <c r="H820" i="1" s="1"/>
  <c r="H821" i="1" a="1"/>
  <c r="H821" i="1" s="1"/>
  <c r="H822" i="1" a="1"/>
  <c r="H822" i="1" s="1"/>
  <c r="H823" i="1" a="1"/>
  <c r="H823" i="1" s="1"/>
  <c r="H824" i="1" a="1"/>
  <c r="H824" i="1" s="1"/>
  <c r="H825" i="1" a="1"/>
  <c r="H825" i="1" s="1"/>
  <c r="H826" i="1" a="1"/>
  <c r="H826" i="1" s="1"/>
  <c r="H827" i="1" a="1"/>
  <c r="H827" i="1" s="1"/>
  <c r="H828" i="1" a="1"/>
  <c r="H828" i="1" s="1"/>
  <c r="H829" i="1" a="1"/>
  <c r="H829" i="1" s="1"/>
  <c r="H830" i="1" a="1"/>
  <c r="H830" i="1" s="1"/>
  <c r="H831" i="1" a="1"/>
  <c r="H831" i="1" s="1"/>
  <c r="H832" i="1" a="1"/>
  <c r="H832" i="1" s="1"/>
  <c r="H833" i="1" a="1"/>
  <c r="H833" i="1" s="1"/>
  <c r="H834" i="1" a="1"/>
  <c r="H834" i="1" s="1"/>
  <c r="H835" i="1" a="1"/>
  <c r="H835" i="1" s="1"/>
  <c r="H836" i="1" a="1"/>
  <c r="H836" i="1" s="1"/>
  <c r="H837" i="1" a="1"/>
  <c r="H837" i="1" s="1"/>
  <c r="H838" i="1" a="1"/>
  <c r="H838" i="1" s="1"/>
  <c r="H839" i="1" a="1"/>
  <c r="H839" i="1" s="1"/>
  <c r="H840" i="1" a="1"/>
  <c r="H840" i="1" s="1"/>
  <c r="H841" i="1" a="1"/>
  <c r="H841" i="1" s="1"/>
  <c r="H842" i="1" a="1"/>
  <c r="H842" i="1" s="1"/>
  <c r="H843" i="1" a="1"/>
  <c r="H843" i="1" s="1"/>
  <c r="H844" i="1" a="1"/>
  <c r="H844" i="1" s="1"/>
  <c r="H845" i="1" a="1"/>
  <c r="H845" i="1" s="1"/>
  <c r="H846" i="1" a="1"/>
  <c r="H846" i="1" s="1"/>
  <c r="H847" i="1" a="1"/>
  <c r="H847" i="1" s="1"/>
  <c r="H848" i="1" a="1"/>
  <c r="H848" i="1" s="1"/>
  <c r="H849" i="1" a="1"/>
  <c r="H849" i="1" s="1"/>
  <c r="H850" i="1" a="1"/>
  <c r="H850" i="1" s="1"/>
  <c r="H851" i="1" a="1"/>
  <c r="H851" i="1" s="1"/>
  <c r="H852" i="1" a="1"/>
  <c r="H852" i="1" s="1"/>
  <c r="H853" i="1" a="1"/>
  <c r="H853" i="1" s="1"/>
  <c r="H854" i="1" a="1"/>
  <c r="H854" i="1" s="1"/>
  <c r="H855" i="1" a="1"/>
  <c r="H855" i="1" s="1"/>
  <c r="H856" i="1" a="1"/>
  <c r="H856" i="1" s="1"/>
  <c r="H857" i="1" a="1"/>
  <c r="H857" i="1" s="1"/>
  <c r="H858" i="1" a="1"/>
  <c r="H858" i="1" s="1"/>
  <c r="H859" i="1" a="1"/>
  <c r="H859" i="1" s="1"/>
  <c r="H860" i="1" a="1"/>
  <c r="H860" i="1" s="1"/>
  <c r="H861" i="1" a="1"/>
  <c r="H861" i="1" s="1"/>
  <c r="H862" i="1" a="1"/>
  <c r="H862" i="1" s="1"/>
  <c r="H863" i="1" a="1"/>
  <c r="H863" i="1" s="1"/>
  <c r="H864" i="1" a="1"/>
  <c r="H864" i="1" s="1"/>
  <c r="H865" i="1" a="1"/>
  <c r="H865" i="1" s="1"/>
  <c r="H866" i="1" a="1"/>
  <c r="H866" i="1" s="1"/>
  <c r="H867" i="1" a="1"/>
  <c r="H867" i="1" s="1"/>
  <c r="H868" i="1" a="1"/>
  <c r="H868" i="1" s="1"/>
  <c r="H869" i="1" a="1"/>
  <c r="H869" i="1" s="1"/>
  <c r="H870" i="1" a="1"/>
  <c r="H870" i="1" s="1"/>
  <c r="H871" i="1" a="1"/>
  <c r="H871" i="1" s="1"/>
  <c r="H872" i="1" a="1"/>
  <c r="H872" i="1" s="1"/>
  <c r="H873" i="1" a="1"/>
  <c r="H873" i="1" s="1"/>
  <c r="H874" i="1" a="1"/>
  <c r="H874" i="1" s="1"/>
  <c r="H875" i="1" a="1"/>
  <c r="H875" i="1" s="1"/>
  <c r="H876" i="1" a="1"/>
  <c r="H876" i="1" s="1"/>
  <c r="H877" i="1" a="1"/>
  <c r="H877" i="1" s="1"/>
  <c r="H878" i="1" a="1"/>
  <c r="H878" i="1" s="1"/>
  <c r="H879" i="1" a="1"/>
  <c r="H879" i="1" s="1"/>
  <c r="H880" i="1" a="1"/>
  <c r="H880" i="1" s="1"/>
  <c r="H881" i="1" a="1"/>
  <c r="H881" i="1" s="1"/>
  <c r="H882" i="1" a="1"/>
  <c r="H882" i="1" s="1"/>
  <c r="H883" i="1" a="1"/>
  <c r="H883" i="1" s="1"/>
  <c r="H884" i="1" a="1"/>
  <c r="H884" i="1" s="1"/>
  <c r="H885" i="1" a="1"/>
  <c r="H885" i="1" s="1"/>
  <c r="H886" i="1" a="1"/>
  <c r="H886" i="1" s="1"/>
  <c r="H887" i="1" a="1"/>
  <c r="H887" i="1" s="1"/>
  <c r="H888" i="1" a="1"/>
  <c r="H888" i="1" s="1"/>
  <c r="H889" i="1" a="1"/>
  <c r="H889" i="1" s="1"/>
  <c r="H890" i="1" a="1"/>
  <c r="H890" i="1" s="1"/>
  <c r="H891" i="1" a="1"/>
  <c r="H891" i="1" s="1"/>
  <c r="H892" i="1" a="1"/>
  <c r="H892" i="1" s="1"/>
  <c r="H893" i="1" a="1"/>
  <c r="H893" i="1" s="1"/>
  <c r="H894" i="1" a="1"/>
  <c r="H894" i="1" s="1"/>
  <c r="H895" i="1" a="1"/>
  <c r="H895" i="1" s="1"/>
  <c r="H896" i="1" a="1"/>
  <c r="H896" i="1" s="1"/>
  <c r="H897" i="1" a="1"/>
  <c r="H897" i="1" s="1"/>
  <c r="H898" i="1" a="1"/>
  <c r="H898" i="1" s="1"/>
  <c r="H899" i="1" a="1"/>
  <c r="H899" i="1" s="1"/>
  <c r="H900" i="1" a="1"/>
  <c r="H900" i="1" s="1"/>
  <c r="H901" i="1" a="1"/>
  <c r="H901" i="1" s="1"/>
  <c r="H902" i="1" a="1"/>
  <c r="H902" i="1" s="1"/>
  <c r="H903" i="1" a="1"/>
  <c r="H903" i="1" s="1"/>
  <c r="H904" i="1" a="1"/>
  <c r="H904" i="1" s="1"/>
  <c r="H905" i="1" a="1"/>
  <c r="H905" i="1" s="1"/>
  <c r="H906" i="1" a="1"/>
  <c r="H906" i="1" s="1"/>
  <c r="H907" i="1" a="1"/>
  <c r="H907" i="1" s="1"/>
  <c r="H908" i="1" a="1"/>
  <c r="H908" i="1" s="1"/>
  <c r="H909" i="1" a="1"/>
  <c r="H909" i="1" s="1"/>
  <c r="H910" i="1" a="1"/>
  <c r="H910" i="1" s="1"/>
  <c r="H911" i="1" a="1"/>
  <c r="H911" i="1" s="1"/>
  <c r="H912" i="1" a="1"/>
  <c r="H912" i="1" s="1"/>
  <c r="H913" i="1" a="1"/>
  <c r="H913" i="1" s="1"/>
  <c r="H914" i="1" a="1"/>
  <c r="H914" i="1" s="1"/>
  <c r="H915" i="1" a="1"/>
  <c r="H915" i="1" s="1"/>
  <c r="H916" i="1" a="1"/>
  <c r="H916" i="1" s="1"/>
  <c r="H917" i="1" a="1"/>
  <c r="H917" i="1" s="1"/>
  <c r="H918" i="1" a="1"/>
  <c r="H918" i="1" s="1"/>
  <c r="H919" i="1" a="1"/>
  <c r="H919" i="1" s="1"/>
  <c r="H920" i="1" a="1"/>
  <c r="H920" i="1" s="1"/>
  <c r="H921" i="1" a="1"/>
  <c r="H921" i="1" s="1"/>
  <c r="H922" i="1" a="1"/>
  <c r="H922" i="1" s="1"/>
  <c r="H923" i="1" a="1"/>
  <c r="H923" i="1" s="1"/>
  <c r="H924" i="1" a="1"/>
  <c r="H924" i="1" s="1"/>
  <c r="H925" i="1" a="1"/>
  <c r="H925" i="1" s="1"/>
  <c r="H926" i="1" a="1"/>
  <c r="H926" i="1" s="1"/>
  <c r="H927" i="1" a="1"/>
  <c r="H927" i="1" s="1"/>
  <c r="H928" i="1" a="1"/>
  <c r="H928" i="1" s="1"/>
  <c r="H929" i="1" a="1"/>
  <c r="H929" i="1" s="1"/>
  <c r="H930" i="1" a="1"/>
  <c r="H930" i="1" s="1"/>
  <c r="H931" i="1" a="1"/>
  <c r="H931" i="1" s="1"/>
  <c r="H932" i="1" a="1"/>
  <c r="H932" i="1" s="1"/>
  <c r="H933" i="1" a="1"/>
  <c r="H933" i="1" s="1"/>
  <c r="H934" i="1" a="1"/>
  <c r="H934" i="1" s="1"/>
  <c r="H935" i="1" a="1"/>
  <c r="H935" i="1" s="1"/>
  <c r="H936" i="1" a="1"/>
  <c r="H936" i="1" s="1"/>
  <c r="H937" i="1" a="1"/>
  <c r="H937" i="1" s="1"/>
  <c r="H938" i="1" a="1"/>
  <c r="H938" i="1" s="1"/>
  <c r="H939" i="1" a="1"/>
  <c r="H939" i="1" s="1"/>
  <c r="H940" i="1" a="1"/>
  <c r="H940" i="1" s="1"/>
  <c r="H941" i="1" a="1"/>
  <c r="H941" i="1" s="1"/>
  <c r="H942" i="1" a="1"/>
  <c r="H942" i="1" s="1"/>
  <c r="H943" i="1" a="1"/>
  <c r="H943" i="1" s="1"/>
  <c r="H944" i="1" a="1"/>
  <c r="H944" i="1" s="1"/>
  <c r="H945" i="1" a="1"/>
  <c r="H945" i="1" s="1"/>
  <c r="H946" i="1" a="1"/>
  <c r="H946" i="1" s="1"/>
  <c r="H947" i="1" a="1"/>
  <c r="H947" i="1" s="1"/>
  <c r="H948" i="1" a="1"/>
  <c r="H948" i="1" s="1"/>
  <c r="H949" i="1" a="1"/>
  <c r="H949" i="1" s="1"/>
  <c r="H950" i="1" a="1"/>
  <c r="H950" i="1" s="1"/>
  <c r="H951" i="1" a="1"/>
  <c r="H951" i="1" s="1"/>
  <c r="H952" i="1" a="1"/>
  <c r="H952" i="1" s="1"/>
  <c r="H953" i="1" a="1"/>
  <c r="H953" i="1" s="1"/>
  <c r="H954" i="1" a="1"/>
  <c r="H954" i="1" s="1"/>
  <c r="H955" i="1" a="1"/>
  <c r="H955" i="1" s="1"/>
  <c r="H956" i="1" a="1"/>
  <c r="H956" i="1" s="1"/>
  <c r="H957" i="1" a="1"/>
  <c r="H957" i="1" s="1"/>
  <c r="H958" i="1" a="1"/>
  <c r="H958" i="1" s="1"/>
  <c r="H959" i="1" a="1"/>
  <c r="H959" i="1" s="1"/>
  <c r="H960" i="1" a="1"/>
  <c r="H960" i="1" s="1"/>
  <c r="H961" i="1" a="1"/>
  <c r="H961" i="1" s="1"/>
  <c r="H962" i="1" a="1"/>
  <c r="H962" i="1" s="1"/>
  <c r="H963" i="1" a="1"/>
  <c r="H963" i="1" s="1"/>
  <c r="H964" i="1" a="1"/>
  <c r="H964" i="1" s="1"/>
  <c r="H965" i="1" a="1"/>
  <c r="H965" i="1" s="1"/>
  <c r="H966" i="1" a="1"/>
  <c r="H966" i="1" s="1"/>
  <c r="H967" i="1" a="1"/>
  <c r="H967" i="1" s="1"/>
  <c r="H968" i="1" a="1"/>
  <c r="H968" i="1" s="1"/>
  <c r="H969" i="1" a="1"/>
  <c r="H969" i="1" s="1"/>
  <c r="H970" i="1" a="1"/>
  <c r="H970" i="1" s="1"/>
  <c r="H971" i="1" a="1"/>
  <c r="H971" i="1" s="1"/>
  <c r="H972" i="1" a="1"/>
  <c r="H972" i="1" s="1"/>
  <c r="H973" i="1" a="1"/>
  <c r="H973" i="1" s="1"/>
  <c r="H974" i="1" a="1"/>
  <c r="H974" i="1" s="1"/>
  <c r="H975" i="1" a="1"/>
  <c r="H975" i="1" s="1"/>
  <c r="H976" i="1" a="1"/>
  <c r="H976" i="1" s="1"/>
  <c r="H977" i="1" a="1"/>
  <c r="H977" i="1" s="1"/>
  <c r="H978" i="1" a="1"/>
  <c r="H978" i="1" s="1"/>
  <c r="H979" i="1" a="1"/>
  <c r="H979" i="1" s="1"/>
  <c r="H980" i="1" a="1"/>
  <c r="H980" i="1" s="1"/>
  <c r="H981" i="1" a="1"/>
  <c r="H981" i="1" s="1"/>
  <c r="H982" i="1" a="1"/>
  <c r="H982" i="1" s="1"/>
  <c r="H983" i="1" a="1"/>
  <c r="H983" i="1" s="1"/>
  <c r="H984" i="1" a="1"/>
  <c r="H984" i="1" s="1"/>
  <c r="H985" i="1" a="1"/>
  <c r="H985" i="1" s="1"/>
  <c r="H986" i="1" a="1"/>
  <c r="H986" i="1" s="1"/>
  <c r="H987" i="1" a="1"/>
  <c r="H987" i="1" s="1"/>
  <c r="H988" i="1" a="1"/>
  <c r="H988" i="1" s="1"/>
  <c r="H989" i="1" a="1"/>
  <c r="H989" i="1" s="1"/>
  <c r="H990" i="1" a="1"/>
  <c r="H990" i="1" s="1"/>
  <c r="H991" i="1" a="1"/>
  <c r="H991" i="1" s="1"/>
  <c r="H992" i="1" a="1"/>
  <c r="H992" i="1" s="1"/>
  <c r="H993" i="1" a="1"/>
  <c r="H993" i="1" s="1"/>
  <c r="H994" i="1" a="1"/>
  <c r="H994" i="1" s="1"/>
  <c r="H995" i="1" a="1"/>
  <c r="H995" i="1" s="1"/>
  <c r="H996" i="1" a="1"/>
  <c r="H996" i="1" s="1"/>
  <c r="H997" i="1" a="1"/>
  <c r="H997" i="1" s="1"/>
  <c r="H998" i="1" a="1"/>
  <c r="H998" i="1" s="1"/>
  <c r="H999" i="1" a="1"/>
  <c r="H999" i="1" s="1"/>
  <c r="H1000" i="1" a="1"/>
  <c r="H1000" i="1" s="1"/>
  <c r="H1001" i="1" a="1"/>
  <c r="H1001" i="1" s="1"/>
  <c r="H1002" i="1" a="1"/>
  <c r="H1002" i="1" s="1"/>
  <c r="H1003" i="1" a="1"/>
  <c r="H1003" i="1" s="1"/>
  <c r="H1004" i="1" a="1"/>
  <c r="H1004" i="1" s="1"/>
  <c r="H1005" i="1" a="1"/>
  <c r="H1005" i="1" s="1"/>
  <c r="H1006" i="1" a="1"/>
  <c r="H1006" i="1" s="1"/>
  <c r="H1007" i="1" a="1"/>
  <c r="H1007" i="1" s="1"/>
  <c r="H1008" i="1" a="1"/>
  <c r="H1008" i="1" s="1"/>
  <c r="H1009" i="1" a="1"/>
  <c r="H1009" i="1" s="1"/>
  <c r="H1010" i="1" a="1"/>
  <c r="H1010" i="1" s="1"/>
  <c r="H1011" i="1" a="1"/>
  <c r="H1011" i="1" s="1"/>
  <c r="H1012" i="1" a="1"/>
  <c r="H1012" i="1" s="1"/>
  <c r="H1013" i="1" a="1"/>
  <c r="H1013" i="1" s="1"/>
  <c r="H1014" i="1" a="1"/>
  <c r="H1014" i="1" s="1"/>
  <c r="H1015" i="1" a="1"/>
  <c r="H1015" i="1" s="1"/>
  <c r="H1016" i="1" a="1"/>
  <c r="H1016" i="1" s="1"/>
  <c r="H1017" i="1" a="1"/>
  <c r="H1017" i="1" s="1"/>
  <c r="H1018" i="1" a="1"/>
  <c r="H1018" i="1" s="1"/>
  <c r="H1019" i="1" a="1"/>
  <c r="H1019" i="1" s="1"/>
  <c r="H1020" i="1" a="1"/>
  <c r="H1020" i="1" s="1"/>
  <c r="H1021" i="1" a="1"/>
  <c r="H1021" i="1" s="1"/>
  <c r="H1022" i="1" a="1"/>
  <c r="H1022" i="1" s="1"/>
  <c r="H1023" i="1" a="1"/>
  <c r="H1023" i="1" s="1"/>
  <c r="H1024" i="1" a="1"/>
  <c r="H1024" i="1" s="1"/>
  <c r="H1025" i="1" a="1"/>
  <c r="H1025" i="1" s="1"/>
  <c r="H1026" i="1" a="1"/>
  <c r="H1026" i="1" s="1"/>
  <c r="H1027" i="1" a="1"/>
  <c r="H1027" i="1" s="1"/>
  <c r="H1028" i="1" a="1"/>
  <c r="H1028" i="1" s="1"/>
  <c r="H1029" i="1" a="1"/>
  <c r="H1029" i="1" s="1"/>
  <c r="H1030" i="1" a="1"/>
  <c r="H1030" i="1" s="1"/>
  <c r="H1031" i="1" a="1"/>
  <c r="H1031" i="1" s="1"/>
  <c r="H1032" i="1" a="1"/>
  <c r="H1032" i="1" s="1"/>
  <c r="H1033" i="1" a="1"/>
  <c r="H1033" i="1" s="1"/>
  <c r="H1034" i="1" a="1"/>
  <c r="H1034" i="1" s="1"/>
  <c r="H1035" i="1" a="1"/>
  <c r="H1035" i="1" s="1"/>
  <c r="H1036" i="1" a="1"/>
  <c r="H1036" i="1" s="1"/>
  <c r="H1037" i="1" a="1"/>
  <c r="H1037" i="1" s="1"/>
  <c r="H1038" i="1" a="1"/>
  <c r="H1038" i="1" s="1"/>
  <c r="H1039" i="1" a="1"/>
  <c r="H1039" i="1" s="1"/>
  <c r="H1040" i="1" a="1"/>
  <c r="H1040" i="1" s="1"/>
  <c r="H1041" i="1" a="1"/>
  <c r="H1041" i="1" s="1"/>
  <c r="H1042" i="1" a="1"/>
  <c r="H1042" i="1" s="1"/>
  <c r="H1043" i="1" a="1"/>
  <c r="H1043" i="1" s="1"/>
  <c r="H1044" i="1" a="1"/>
  <c r="H1044" i="1" s="1"/>
  <c r="H1045" i="1" a="1"/>
  <c r="H1045" i="1" s="1"/>
  <c r="H1046" i="1" a="1"/>
  <c r="H1046" i="1" s="1"/>
  <c r="H1047" i="1" a="1"/>
  <c r="H1047" i="1" s="1"/>
  <c r="H1048" i="1" a="1"/>
  <c r="H1048" i="1" s="1"/>
  <c r="H1049" i="1" a="1"/>
  <c r="H1049" i="1" s="1"/>
  <c r="H1050" i="1" a="1"/>
  <c r="H1050" i="1" s="1"/>
  <c r="H1051" i="1" a="1"/>
  <c r="H1051" i="1" s="1"/>
  <c r="H1052" i="1" a="1"/>
  <c r="H1052" i="1" s="1"/>
  <c r="H1053" i="1" a="1"/>
  <c r="H1053" i="1" s="1"/>
  <c r="H1054" i="1" a="1"/>
  <c r="H1054" i="1" s="1"/>
  <c r="H1055" i="1" a="1"/>
  <c r="H1055" i="1" s="1"/>
  <c r="H1056" i="1" a="1"/>
  <c r="H1056" i="1" s="1"/>
  <c r="H1057" i="1" a="1"/>
  <c r="H1057" i="1" s="1"/>
  <c r="H1058" i="1" a="1"/>
  <c r="H1058" i="1" s="1"/>
  <c r="H1059" i="1" a="1"/>
  <c r="H1059" i="1" s="1"/>
  <c r="H1060" i="1" a="1"/>
  <c r="H1060" i="1" s="1"/>
  <c r="H1061" i="1" a="1"/>
  <c r="H1061" i="1" s="1"/>
  <c r="H1062" i="1" a="1"/>
  <c r="H1062" i="1" s="1"/>
  <c r="H1063" i="1" a="1"/>
  <c r="H1063" i="1" s="1"/>
  <c r="H1064" i="1" a="1"/>
  <c r="H1064" i="1" s="1"/>
  <c r="H1065" i="1" a="1"/>
  <c r="H1065" i="1" s="1"/>
  <c r="H1066" i="1" a="1"/>
  <c r="H1066" i="1" s="1"/>
  <c r="H1067" i="1" a="1"/>
  <c r="H1067" i="1" s="1"/>
  <c r="H1068" i="1" a="1"/>
  <c r="H1068" i="1" s="1"/>
  <c r="H1069" i="1" a="1"/>
  <c r="H1069" i="1" s="1"/>
  <c r="H1070" i="1" a="1"/>
  <c r="H1070" i="1" s="1"/>
  <c r="H1071" i="1" a="1"/>
  <c r="H1071" i="1" s="1"/>
  <c r="H1072" i="1" a="1"/>
  <c r="H1072" i="1" s="1"/>
  <c r="H1073" i="1" a="1"/>
  <c r="H1073" i="1" s="1"/>
  <c r="H1074" i="1" a="1"/>
  <c r="H1074" i="1" s="1"/>
  <c r="H1075" i="1" a="1"/>
  <c r="H1075" i="1" s="1"/>
  <c r="H1076" i="1" a="1"/>
  <c r="H1076" i="1" s="1"/>
  <c r="H1077" i="1" a="1"/>
  <c r="H1077" i="1" s="1"/>
  <c r="H1078" i="1" a="1"/>
  <c r="H1078" i="1" s="1"/>
  <c r="H1079" i="1" a="1"/>
  <c r="H1079" i="1" s="1"/>
  <c r="H1080" i="1" a="1"/>
  <c r="H1080" i="1" s="1"/>
  <c r="H1081" i="1" a="1"/>
  <c r="H1081" i="1" s="1"/>
  <c r="H1082" i="1" a="1"/>
  <c r="H1082" i="1" s="1"/>
  <c r="H1083" i="1" a="1"/>
  <c r="H1083" i="1" s="1"/>
  <c r="H1084" i="1" a="1"/>
  <c r="H1084" i="1" s="1"/>
  <c r="H1085" i="1" a="1"/>
  <c r="H1085" i="1" s="1"/>
  <c r="H1086" i="1" a="1"/>
  <c r="H1086" i="1" s="1"/>
  <c r="H1087" i="1" a="1"/>
  <c r="H1087" i="1" s="1"/>
  <c r="H1088" i="1" a="1"/>
  <c r="H1088" i="1" s="1"/>
  <c r="H1089" i="1" a="1"/>
  <c r="H1089" i="1" s="1"/>
  <c r="H1090" i="1" a="1"/>
  <c r="H1090" i="1" s="1"/>
  <c r="H1091" i="1" a="1"/>
  <c r="H1091" i="1" s="1"/>
  <c r="H1092" i="1" a="1"/>
  <c r="H1092" i="1" s="1"/>
  <c r="H1093" i="1" a="1"/>
  <c r="H1093" i="1" s="1"/>
  <c r="H1094" i="1" a="1"/>
  <c r="H1094" i="1" s="1"/>
  <c r="H1095" i="1" a="1"/>
  <c r="H1095" i="1" s="1"/>
  <c r="H1096" i="1" a="1"/>
  <c r="H1096" i="1" s="1"/>
  <c r="I9" i="1" a="1"/>
  <c r="I9" i="1" s="1"/>
  <c r="I10" i="1" a="1"/>
  <c r="I10" i="1" s="1"/>
  <c r="I11" i="1" a="1"/>
  <c r="I11" i="1" s="1"/>
  <c r="I12" i="1" a="1"/>
  <c r="I12" i="1" s="1"/>
  <c r="I13" i="1" a="1"/>
  <c r="I13" i="1" s="1"/>
  <c r="I14" i="1" a="1"/>
  <c r="I14" i="1" s="1"/>
  <c r="I15" i="1" a="1"/>
  <c r="I15" i="1" s="1"/>
  <c r="I16" i="1" a="1"/>
  <c r="I16" i="1" s="1"/>
  <c r="I17" i="1" a="1"/>
  <c r="I17" i="1" s="1"/>
  <c r="I18" i="1" a="1"/>
  <c r="I18" i="1" s="1"/>
  <c r="I19" i="1" a="1"/>
  <c r="I19" i="1" s="1"/>
  <c r="I20" i="1" a="1"/>
  <c r="I20" i="1" s="1"/>
  <c r="I21" i="1" a="1"/>
  <c r="I21" i="1" s="1"/>
  <c r="I22" i="1" a="1"/>
  <c r="I22" i="1" s="1"/>
  <c r="I23" i="1" a="1"/>
  <c r="I23" i="1" s="1"/>
  <c r="I24" i="1" a="1"/>
  <c r="I24" i="1" s="1"/>
  <c r="I25" i="1" a="1"/>
  <c r="I25" i="1" s="1"/>
  <c r="I26" i="1" a="1"/>
  <c r="I26" i="1" s="1"/>
  <c r="I27" i="1" a="1"/>
  <c r="I27" i="1" s="1"/>
  <c r="I28" i="1" a="1"/>
  <c r="I28" i="1" s="1"/>
  <c r="I29" i="1" a="1"/>
  <c r="I29" i="1" s="1"/>
  <c r="I30" i="1" a="1"/>
  <c r="I30" i="1" s="1"/>
  <c r="I31" i="1" a="1"/>
  <c r="I31" i="1" s="1"/>
  <c r="I32" i="1" a="1"/>
  <c r="I32" i="1" s="1"/>
  <c r="I33" i="1" a="1"/>
  <c r="I33" i="1" s="1"/>
  <c r="I34" i="1" a="1"/>
  <c r="I34" i="1" s="1"/>
  <c r="I35" i="1" a="1"/>
  <c r="I35" i="1" s="1"/>
  <c r="I36" i="1" a="1"/>
  <c r="I36" i="1" s="1"/>
  <c r="I37" i="1" a="1"/>
  <c r="I37" i="1" s="1"/>
  <c r="I38" i="1" a="1"/>
  <c r="I38" i="1" s="1"/>
  <c r="I39" i="1" a="1"/>
  <c r="I39" i="1" s="1"/>
  <c r="I40" i="1" a="1"/>
  <c r="I40" i="1" s="1"/>
  <c r="I41" i="1" a="1"/>
  <c r="I41" i="1" s="1"/>
  <c r="I42" i="1" a="1"/>
  <c r="I42" i="1" s="1"/>
  <c r="I43" i="1" a="1"/>
  <c r="I43" i="1" s="1"/>
  <c r="I44" i="1" a="1"/>
  <c r="I44" i="1" s="1"/>
  <c r="I45" i="1" a="1"/>
  <c r="I45" i="1" s="1"/>
  <c r="I46" i="1" a="1"/>
  <c r="I46" i="1" s="1"/>
  <c r="I47" i="1" a="1"/>
  <c r="I47" i="1" s="1"/>
  <c r="I48" i="1" a="1"/>
  <c r="I48" i="1" s="1"/>
  <c r="I49" i="1" a="1"/>
  <c r="I49" i="1" s="1"/>
  <c r="I50" i="1" a="1"/>
  <c r="I50" i="1" s="1"/>
  <c r="I51" i="1" a="1"/>
  <c r="I51" i="1" s="1"/>
  <c r="I52" i="1" a="1"/>
  <c r="I52" i="1" s="1"/>
  <c r="I53" i="1" a="1"/>
  <c r="I53" i="1" s="1"/>
  <c r="I54" i="1" a="1"/>
  <c r="I54" i="1" s="1"/>
  <c r="I55" i="1" a="1"/>
  <c r="I55" i="1" s="1"/>
  <c r="I56" i="1" a="1"/>
  <c r="I56" i="1" s="1"/>
  <c r="I57" i="1" a="1"/>
  <c r="I57" i="1" s="1"/>
  <c r="I58" i="1" a="1"/>
  <c r="I58" i="1" s="1"/>
  <c r="I59" i="1" a="1"/>
  <c r="I59" i="1" s="1"/>
  <c r="I60" i="1" a="1"/>
  <c r="I60" i="1" s="1"/>
  <c r="I61" i="1" a="1"/>
  <c r="I61" i="1" s="1"/>
  <c r="I62" i="1" a="1"/>
  <c r="I62" i="1" s="1"/>
  <c r="I63" i="1" a="1"/>
  <c r="I63" i="1" s="1"/>
  <c r="I64" i="1" a="1"/>
  <c r="I64" i="1" s="1"/>
  <c r="I65" i="1" a="1"/>
  <c r="I65" i="1" s="1"/>
  <c r="I66" i="1" a="1"/>
  <c r="I66" i="1" s="1"/>
  <c r="I67" i="1" a="1"/>
  <c r="I67" i="1" s="1"/>
  <c r="I68" i="1" a="1"/>
  <c r="I68" i="1" s="1"/>
  <c r="I69" i="1" a="1"/>
  <c r="I69" i="1" s="1"/>
  <c r="I70" i="1" a="1"/>
  <c r="I70" i="1" s="1"/>
  <c r="I71" i="1" a="1"/>
  <c r="I71" i="1" s="1"/>
  <c r="I72" i="1" a="1"/>
  <c r="I72" i="1" s="1"/>
  <c r="I73" i="1" a="1"/>
  <c r="I73" i="1" s="1"/>
  <c r="I74" i="1" a="1"/>
  <c r="I74" i="1" s="1"/>
  <c r="I75" i="1" a="1"/>
  <c r="I75" i="1" s="1"/>
  <c r="I76" i="1" a="1"/>
  <c r="I76" i="1" s="1"/>
  <c r="I77" i="1" a="1"/>
  <c r="I77" i="1" s="1"/>
  <c r="I78" i="1" a="1"/>
  <c r="I78" i="1" s="1"/>
  <c r="I79" i="1" a="1"/>
  <c r="I79" i="1" s="1"/>
  <c r="I80" i="1" a="1"/>
  <c r="I80" i="1" s="1"/>
  <c r="I81" i="1" a="1"/>
  <c r="I81" i="1" s="1"/>
  <c r="I82" i="1" a="1"/>
  <c r="I82" i="1" s="1"/>
  <c r="I83" i="1" a="1"/>
  <c r="I83" i="1" s="1"/>
  <c r="I84" i="1" a="1"/>
  <c r="I84" i="1" s="1"/>
  <c r="I85" i="1" a="1"/>
  <c r="I85" i="1" s="1"/>
  <c r="I86" i="1" a="1"/>
  <c r="I86" i="1" s="1"/>
  <c r="I87" i="1" a="1"/>
  <c r="I87" i="1" s="1"/>
  <c r="I88" i="1" a="1"/>
  <c r="I88" i="1" s="1"/>
  <c r="I89" i="1" a="1"/>
  <c r="I89" i="1" s="1"/>
  <c r="I90" i="1" a="1"/>
  <c r="I90" i="1" s="1"/>
  <c r="I91" i="1" a="1"/>
  <c r="I91" i="1" s="1"/>
  <c r="I92" i="1" a="1"/>
  <c r="I92" i="1" s="1"/>
  <c r="I93" i="1" a="1"/>
  <c r="I93" i="1" s="1"/>
  <c r="I94" i="1" a="1"/>
  <c r="I94" i="1" s="1"/>
  <c r="I95" i="1" a="1"/>
  <c r="I95" i="1" s="1"/>
  <c r="I96" i="1" a="1"/>
  <c r="I96" i="1" s="1"/>
  <c r="I97" i="1" a="1"/>
  <c r="I97" i="1" s="1"/>
  <c r="I98" i="1" a="1"/>
  <c r="I98" i="1" s="1"/>
  <c r="I99" i="1" a="1"/>
  <c r="I99" i="1" s="1"/>
  <c r="I100" i="1" a="1"/>
  <c r="I100" i="1" s="1"/>
  <c r="I101" i="1" a="1"/>
  <c r="I101" i="1" s="1"/>
  <c r="I102" i="1" a="1"/>
  <c r="I102" i="1" s="1"/>
  <c r="I103" i="1" a="1"/>
  <c r="I103" i="1" s="1"/>
  <c r="I104" i="1" a="1"/>
  <c r="I104" i="1" s="1"/>
  <c r="I105" i="1" a="1"/>
  <c r="I105" i="1" s="1"/>
  <c r="I106" i="1" a="1"/>
  <c r="I106" i="1" s="1"/>
  <c r="I107" i="1" a="1"/>
  <c r="I107" i="1" s="1"/>
  <c r="I108" i="1" a="1"/>
  <c r="I108" i="1" s="1"/>
  <c r="I109" i="1" a="1"/>
  <c r="I109" i="1" s="1"/>
  <c r="I110" i="1" a="1"/>
  <c r="I110" i="1" s="1"/>
  <c r="I111" i="1" a="1"/>
  <c r="I111" i="1" s="1"/>
  <c r="I112" i="1" a="1"/>
  <c r="I112" i="1" s="1"/>
  <c r="I113" i="1" a="1"/>
  <c r="I113" i="1" s="1"/>
  <c r="I114" i="1" a="1"/>
  <c r="I114" i="1" s="1"/>
  <c r="I115" i="1" a="1"/>
  <c r="I115" i="1" s="1"/>
  <c r="I116" i="1" a="1"/>
  <c r="I116" i="1" s="1"/>
  <c r="I117" i="1" a="1"/>
  <c r="I117" i="1" s="1"/>
  <c r="I118" i="1" a="1"/>
  <c r="I118" i="1" s="1"/>
  <c r="I119" i="1" a="1"/>
  <c r="I119" i="1" s="1"/>
  <c r="I120" i="1" a="1"/>
  <c r="I120" i="1" s="1"/>
  <c r="I121" i="1" a="1"/>
  <c r="I121" i="1" s="1"/>
  <c r="I122" i="1" a="1"/>
  <c r="I122" i="1" s="1"/>
  <c r="I123" i="1" a="1"/>
  <c r="I123" i="1" s="1"/>
  <c r="I124" i="1" a="1"/>
  <c r="I124" i="1" s="1"/>
  <c r="I125" i="1" a="1"/>
  <c r="I125" i="1" s="1"/>
  <c r="I126" i="1" a="1"/>
  <c r="I126" i="1" s="1"/>
  <c r="I127" i="1" a="1"/>
  <c r="I127" i="1" s="1"/>
  <c r="I128" i="1" a="1"/>
  <c r="I128" i="1" s="1"/>
  <c r="I129" i="1" a="1"/>
  <c r="I129" i="1" s="1"/>
  <c r="I130" i="1" a="1"/>
  <c r="I130" i="1" s="1"/>
  <c r="I131" i="1" a="1"/>
  <c r="I131" i="1" s="1"/>
  <c r="I132" i="1" a="1"/>
  <c r="I132" i="1" s="1"/>
  <c r="I133" i="1" a="1"/>
  <c r="I133" i="1" s="1"/>
  <c r="I134" i="1" a="1"/>
  <c r="I134" i="1" s="1"/>
  <c r="I135" i="1" a="1"/>
  <c r="I135" i="1" s="1"/>
  <c r="I136" i="1" a="1"/>
  <c r="I136" i="1" s="1"/>
  <c r="I137" i="1" a="1"/>
  <c r="I137" i="1" s="1"/>
  <c r="I138" i="1" a="1"/>
  <c r="I138" i="1" s="1"/>
  <c r="I139" i="1" a="1"/>
  <c r="I139" i="1" s="1"/>
  <c r="I140" i="1" a="1"/>
  <c r="I140" i="1" s="1"/>
  <c r="I141" i="1" a="1"/>
  <c r="I141" i="1" s="1"/>
  <c r="I142" i="1" a="1"/>
  <c r="I142" i="1" s="1"/>
  <c r="I143" i="1" a="1"/>
  <c r="I143" i="1" s="1"/>
  <c r="I144" i="1" a="1"/>
  <c r="I144" i="1" s="1"/>
  <c r="I145" i="1" a="1"/>
  <c r="I145" i="1" s="1"/>
  <c r="I146" i="1" a="1"/>
  <c r="I146" i="1" s="1"/>
  <c r="I147" i="1" a="1"/>
  <c r="I147" i="1" s="1"/>
  <c r="I148" i="1" a="1"/>
  <c r="I148" i="1" s="1"/>
  <c r="I149" i="1" a="1"/>
  <c r="I149" i="1" s="1"/>
  <c r="I150" i="1" a="1"/>
  <c r="I150" i="1" s="1"/>
  <c r="I151" i="1" a="1"/>
  <c r="I151" i="1" s="1"/>
  <c r="I152" i="1" a="1"/>
  <c r="I152" i="1" s="1"/>
  <c r="I153" i="1" a="1"/>
  <c r="I153" i="1" s="1"/>
  <c r="I154" i="1" a="1"/>
  <c r="I154" i="1" s="1"/>
  <c r="I155" i="1" a="1"/>
  <c r="I155" i="1" s="1"/>
  <c r="I156" i="1" a="1"/>
  <c r="I156" i="1" s="1"/>
  <c r="I157" i="1" a="1"/>
  <c r="I157" i="1" s="1"/>
  <c r="I158" i="1" a="1"/>
  <c r="I158" i="1" s="1"/>
  <c r="I159" i="1" a="1"/>
  <c r="I159" i="1" s="1"/>
  <c r="I160" i="1" a="1"/>
  <c r="I160" i="1" s="1"/>
  <c r="I161" i="1" a="1"/>
  <c r="I161" i="1" s="1"/>
  <c r="I162" i="1" a="1"/>
  <c r="I162" i="1" s="1"/>
  <c r="I163" i="1" a="1"/>
  <c r="I163" i="1" s="1"/>
  <c r="I164" i="1" a="1"/>
  <c r="I164" i="1" s="1"/>
  <c r="I165" i="1" a="1"/>
  <c r="I165" i="1" s="1"/>
  <c r="I166" i="1" a="1"/>
  <c r="I166" i="1" s="1"/>
  <c r="I167" i="1" a="1"/>
  <c r="I167" i="1" s="1"/>
  <c r="I168" i="1" a="1"/>
  <c r="I168" i="1" s="1"/>
  <c r="I169" i="1" a="1"/>
  <c r="I169" i="1" s="1"/>
  <c r="I170" i="1" a="1"/>
  <c r="I170" i="1" s="1"/>
  <c r="I171" i="1" a="1"/>
  <c r="I171" i="1" s="1"/>
  <c r="I172" i="1" a="1"/>
  <c r="I172" i="1" s="1"/>
  <c r="I173" i="1" a="1"/>
  <c r="I173" i="1" s="1"/>
  <c r="I174" i="1" a="1"/>
  <c r="I174" i="1" s="1"/>
  <c r="I175" i="1" a="1"/>
  <c r="I175" i="1" s="1"/>
  <c r="I176" i="1" a="1"/>
  <c r="I176" i="1" s="1"/>
  <c r="I177" i="1" a="1"/>
  <c r="I177" i="1" s="1"/>
  <c r="I178" i="1" a="1"/>
  <c r="I178" i="1" s="1"/>
  <c r="I179" i="1" a="1"/>
  <c r="I179" i="1" s="1"/>
  <c r="I180" i="1" a="1"/>
  <c r="I180" i="1" s="1"/>
  <c r="I181" i="1" a="1"/>
  <c r="I181" i="1" s="1"/>
  <c r="I182" i="1" a="1"/>
  <c r="I182" i="1" s="1"/>
  <c r="I183" i="1" a="1"/>
  <c r="I183" i="1" s="1"/>
  <c r="I184" i="1" a="1"/>
  <c r="I184" i="1" s="1"/>
  <c r="I185" i="1" a="1"/>
  <c r="I185" i="1" s="1"/>
  <c r="I186" i="1" a="1"/>
  <c r="I186" i="1" s="1"/>
  <c r="I187" i="1" a="1"/>
  <c r="I187" i="1" s="1"/>
  <c r="I188" i="1" a="1"/>
  <c r="I188" i="1" s="1"/>
  <c r="I189" i="1" a="1"/>
  <c r="I189" i="1" s="1"/>
  <c r="I190" i="1" a="1"/>
  <c r="I190" i="1" s="1"/>
  <c r="I191" i="1" a="1"/>
  <c r="I191" i="1" s="1"/>
  <c r="I192" i="1" a="1"/>
  <c r="I192" i="1" s="1"/>
  <c r="I193" i="1" a="1"/>
  <c r="I193" i="1" s="1"/>
  <c r="I194" i="1" a="1"/>
  <c r="I194" i="1" s="1"/>
  <c r="I195" i="1" a="1"/>
  <c r="I195" i="1" s="1"/>
  <c r="I196" i="1" a="1"/>
  <c r="I196" i="1" s="1"/>
  <c r="I197" i="1" a="1"/>
  <c r="I197" i="1" s="1"/>
  <c r="I198" i="1" a="1"/>
  <c r="I198" i="1" s="1"/>
  <c r="I199" i="1" a="1"/>
  <c r="I199" i="1" s="1"/>
  <c r="I200" i="1" a="1"/>
  <c r="I200" i="1" s="1"/>
  <c r="I201" i="1" a="1"/>
  <c r="I201" i="1" s="1"/>
  <c r="I202" i="1" a="1"/>
  <c r="I202" i="1" s="1"/>
  <c r="I203" i="1" a="1"/>
  <c r="I203" i="1" s="1"/>
  <c r="I204" i="1" a="1"/>
  <c r="I204" i="1" s="1"/>
  <c r="I205" i="1" a="1"/>
  <c r="I205" i="1" s="1"/>
  <c r="I206" i="1" a="1"/>
  <c r="I206" i="1" s="1"/>
  <c r="I207" i="1" a="1"/>
  <c r="I207" i="1" s="1"/>
  <c r="I208" i="1" a="1"/>
  <c r="I208" i="1" s="1"/>
  <c r="I209" i="1" a="1"/>
  <c r="I209" i="1" s="1"/>
  <c r="I210" i="1" a="1"/>
  <c r="I210" i="1" s="1"/>
  <c r="I211" i="1" a="1"/>
  <c r="I211" i="1" s="1"/>
  <c r="I212" i="1" a="1"/>
  <c r="I212" i="1" s="1"/>
  <c r="I213" i="1" a="1"/>
  <c r="I213" i="1" s="1"/>
  <c r="I214" i="1" a="1"/>
  <c r="I214" i="1" s="1"/>
  <c r="I215" i="1" a="1"/>
  <c r="I215" i="1" s="1"/>
  <c r="I216" i="1" a="1"/>
  <c r="I216" i="1" s="1"/>
  <c r="I217" i="1" a="1"/>
  <c r="I217" i="1" s="1"/>
  <c r="I218" i="1" a="1"/>
  <c r="I218" i="1" s="1"/>
  <c r="I219" i="1" a="1"/>
  <c r="I219" i="1" s="1"/>
  <c r="I220" i="1" a="1"/>
  <c r="I220" i="1" s="1"/>
  <c r="I221" i="1" a="1"/>
  <c r="I221" i="1" s="1"/>
  <c r="I222" i="1" a="1"/>
  <c r="I222" i="1" s="1"/>
  <c r="I223" i="1" a="1"/>
  <c r="I223" i="1" s="1"/>
  <c r="I224" i="1" a="1"/>
  <c r="I224" i="1" s="1"/>
  <c r="I225" i="1" a="1"/>
  <c r="I225" i="1" s="1"/>
  <c r="I226" i="1" a="1"/>
  <c r="I226" i="1" s="1"/>
  <c r="I227" i="1" a="1"/>
  <c r="I227" i="1" s="1"/>
  <c r="I228" i="1" a="1"/>
  <c r="I228" i="1" s="1"/>
  <c r="I229" i="1" a="1"/>
  <c r="I229" i="1" s="1"/>
  <c r="I230" i="1" a="1"/>
  <c r="I230" i="1" s="1"/>
  <c r="I231" i="1" a="1"/>
  <c r="I231" i="1" s="1"/>
  <c r="I232" i="1" a="1"/>
  <c r="I232" i="1" s="1"/>
  <c r="I233" i="1" a="1"/>
  <c r="I233" i="1" s="1"/>
  <c r="I234" i="1" a="1"/>
  <c r="I234" i="1" s="1"/>
  <c r="I235" i="1" a="1"/>
  <c r="I235" i="1" s="1"/>
  <c r="I236" i="1" a="1"/>
  <c r="I236" i="1" s="1"/>
  <c r="I237" i="1" a="1"/>
  <c r="I237" i="1" s="1"/>
  <c r="I238" i="1" a="1"/>
  <c r="I238" i="1" s="1"/>
  <c r="I239" i="1" a="1"/>
  <c r="I239" i="1" s="1"/>
  <c r="I240" i="1" a="1"/>
  <c r="I240" i="1" s="1"/>
  <c r="I241" i="1" a="1"/>
  <c r="I241" i="1" s="1"/>
  <c r="I242" i="1" a="1"/>
  <c r="I242" i="1" s="1"/>
  <c r="I243" i="1" a="1"/>
  <c r="I243" i="1" s="1"/>
  <c r="I244" i="1" a="1"/>
  <c r="I244" i="1" s="1"/>
  <c r="I245" i="1" a="1"/>
  <c r="I245" i="1" s="1"/>
  <c r="I246" i="1" a="1"/>
  <c r="I246" i="1" s="1"/>
  <c r="I247" i="1" a="1"/>
  <c r="I247" i="1" s="1"/>
  <c r="I248" i="1" a="1"/>
  <c r="I248" i="1" s="1"/>
  <c r="I249" i="1" a="1"/>
  <c r="I249" i="1" s="1"/>
  <c r="I250" i="1" a="1"/>
  <c r="I250" i="1" s="1"/>
  <c r="I251" i="1" a="1"/>
  <c r="I251" i="1" s="1"/>
  <c r="I252" i="1" a="1"/>
  <c r="I252" i="1" s="1"/>
  <c r="I253" i="1" a="1"/>
  <c r="I253" i="1" s="1"/>
  <c r="I254" i="1" a="1"/>
  <c r="I254" i="1" s="1"/>
  <c r="I255" i="1" a="1"/>
  <c r="I255" i="1" s="1"/>
  <c r="I256" i="1" a="1"/>
  <c r="I256" i="1" s="1"/>
  <c r="I257" i="1" a="1"/>
  <c r="I257" i="1" s="1"/>
  <c r="I258" i="1" a="1"/>
  <c r="I258" i="1" s="1"/>
  <c r="I259" i="1" a="1"/>
  <c r="I259" i="1" s="1"/>
  <c r="I260" i="1" a="1"/>
  <c r="I260" i="1" s="1"/>
  <c r="I261" i="1" a="1"/>
  <c r="I261" i="1" s="1"/>
  <c r="I262" i="1" a="1"/>
  <c r="I262" i="1" s="1"/>
  <c r="I263" i="1" a="1"/>
  <c r="I263" i="1" s="1"/>
  <c r="I264" i="1" a="1"/>
  <c r="I264" i="1" s="1"/>
  <c r="I265" i="1" a="1"/>
  <c r="I265" i="1" s="1"/>
  <c r="I266" i="1" a="1"/>
  <c r="I266" i="1" s="1"/>
  <c r="I267" i="1" a="1"/>
  <c r="I267" i="1" s="1"/>
  <c r="I268" i="1" a="1"/>
  <c r="I268" i="1" s="1"/>
  <c r="I269" i="1" a="1"/>
  <c r="I269" i="1" s="1"/>
  <c r="I270" i="1" a="1"/>
  <c r="I270" i="1" s="1"/>
  <c r="I271" i="1" a="1"/>
  <c r="I271" i="1" s="1"/>
  <c r="I272" i="1" a="1"/>
  <c r="I272" i="1" s="1"/>
  <c r="I273" i="1" a="1"/>
  <c r="I273" i="1" s="1"/>
  <c r="I274" i="1" a="1"/>
  <c r="I274" i="1" s="1"/>
  <c r="I275" i="1" a="1"/>
  <c r="I275" i="1" s="1"/>
  <c r="I276" i="1" a="1"/>
  <c r="I276" i="1" s="1"/>
  <c r="I277" i="1" a="1"/>
  <c r="I277" i="1" s="1"/>
  <c r="I278" i="1" a="1"/>
  <c r="I278" i="1" s="1"/>
  <c r="I279" i="1" a="1"/>
  <c r="I279" i="1" s="1"/>
  <c r="I280" i="1" a="1"/>
  <c r="I280" i="1" s="1"/>
  <c r="I281" i="1" a="1"/>
  <c r="I281" i="1" s="1"/>
  <c r="I282" i="1" a="1"/>
  <c r="I282" i="1" s="1"/>
  <c r="I283" i="1" a="1"/>
  <c r="I283" i="1" s="1"/>
  <c r="I284" i="1" a="1"/>
  <c r="I284" i="1" s="1"/>
  <c r="I285" i="1" a="1"/>
  <c r="I285" i="1" s="1"/>
  <c r="I286" i="1" a="1"/>
  <c r="I286" i="1" s="1"/>
  <c r="I287" i="1" a="1"/>
  <c r="I287" i="1" s="1"/>
  <c r="I288" i="1" a="1"/>
  <c r="I288" i="1" s="1"/>
  <c r="I289" i="1" a="1"/>
  <c r="I289" i="1" s="1"/>
  <c r="I290" i="1" a="1"/>
  <c r="I290" i="1" s="1"/>
  <c r="I291" i="1" a="1"/>
  <c r="I291" i="1" s="1"/>
  <c r="I292" i="1" a="1"/>
  <c r="I292" i="1" s="1"/>
  <c r="I293" i="1" a="1"/>
  <c r="I293" i="1" s="1"/>
  <c r="I294" i="1" a="1"/>
  <c r="I294" i="1" s="1"/>
  <c r="I295" i="1" a="1"/>
  <c r="I295" i="1" s="1"/>
  <c r="I296" i="1" a="1"/>
  <c r="I296" i="1" s="1"/>
  <c r="I297" i="1" a="1"/>
  <c r="I297" i="1" s="1"/>
  <c r="I298" i="1" a="1"/>
  <c r="I298" i="1" s="1"/>
  <c r="I299" i="1" a="1"/>
  <c r="I299" i="1" s="1"/>
  <c r="I300" i="1" a="1"/>
  <c r="I300" i="1" s="1"/>
  <c r="I301" i="1" a="1"/>
  <c r="I301" i="1" s="1"/>
  <c r="I302" i="1" a="1"/>
  <c r="I302" i="1" s="1"/>
  <c r="I303" i="1" a="1"/>
  <c r="I303" i="1" s="1"/>
  <c r="I304" i="1" a="1"/>
  <c r="I304" i="1" s="1"/>
  <c r="I305" i="1" a="1"/>
  <c r="I305" i="1" s="1"/>
  <c r="I306" i="1" a="1"/>
  <c r="I306" i="1" s="1"/>
  <c r="I307" i="1" a="1"/>
  <c r="I307" i="1" s="1"/>
  <c r="I308" i="1" a="1"/>
  <c r="I308" i="1" s="1"/>
  <c r="I309" i="1" a="1"/>
  <c r="I309" i="1" s="1"/>
  <c r="I310" i="1" a="1"/>
  <c r="I310" i="1" s="1"/>
  <c r="I311" i="1" a="1"/>
  <c r="I311" i="1" s="1"/>
  <c r="I312" i="1" a="1"/>
  <c r="I312" i="1" s="1"/>
  <c r="I313" i="1" a="1"/>
  <c r="I313" i="1" s="1"/>
  <c r="I314" i="1" a="1"/>
  <c r="I314" i="1" s="1"/>
  <c r="I315" i="1" a="1"/>
  <c r="I315" i="1" s="1"/>
  <c r="I316" i="1" a="1"/>
  <c r="I316" i="1" s="1"/>
  <c r="I317" i="1" a="1"/>
  <c r="I317" i="1" s="1"/>
  <c r="I318" i="1" a="1"/>
  <c r="I318" i="1" s="1"/>
  <c r="I319" i="1" a="1"/>
  <c r="I319" i="1" s="1"/>
  <c r="I320" i="1" a="1"/>
  <c r="I320" i="1" s="1"/>
  <c r="I321" i="1" a="1"/>
  <c r="I321" i="1" s="1"/>
  <c r="I322" i="1" a="1"/>
  <c r="I322" i="1" s="1"/>
  <c r="I323" i="1" a="1"/>
  <c r="I323" i="1" s="1"/>
  <c r="I324" i="1" a="1"/>
  <c r="I324" i="1" s="1"/>
  <c r="I325" i="1" a="1"/>
  <c r="I325" i="1" s="1"/>
  <c r="I326" i="1" a="1"/>
  <c r="I326" i="1" s="1"/>
  <c r="I327" i="1" a="1"/>
  <c r="I327" i="1" s="1"/>
  <c r="I328" i="1" a="1"/>
  <c r="I328" i="1" s="1"/>
  <c r="I329" i="1" a="1"/>
  <c r="I329" i="1" s="1"/>
  <c r="I330" i="1" a="1"/>
  <c r="I330" i="1" s="1"/>
  <c r="I331" i="1" a="1"/>
  <c r="I331" i="1" s="1"/>
  <c r="I332" i="1" a="1"/>
  <c r="I332" i="1" s="1"/>
  <c r="I333" i="1" a="1"/>
  <c r="I333" i="1" s="1"/>
  <c r="I334" i="1" a="1"/>
  <c r="I334" i="1" s="1"/>
  <c r="I335" i="1" a="1"/>
  <c r="I335" i="1" s="1"/>
  <c r="I336" i="1" a="1"/>
  <c r="I336" i="1" s="1"/>
  <c r="I337" i="1" a="1"/>
  <c r="I337" i="1" s="1"/>
  <c r="I338" i="1" a="1"/>
  <c r="I338" i="1" s="1"/>
  <c r="I339" i="1" a="1"/>
  <c r="I339" i="1" s="1"/>
  <c r="I340" i="1" a="1"/>
  <c r="I340" i="1" s="1"/>
  <c r="I341" i="1" a="1"/>
  <c r="I341" i="1" s="1"/>
  <c r="I342" i="1" a="1"/>
  <c r="I342" i="1" s="1"/>
  <c r="I343" i="1" a="1"/>
  <c r="I343" i="1" s="1"/>
  <c r="I344" i="1" a="1"/>
  <c r="I344" i="1" s="1"/>
  <c r="I345" i="1" a="1"/>
  <c r="I345" i="1" s="1"/>
  <c r="I346" i="1" a="1"/>
  <c r="I346" i="1" s="1"/>
  <c r="I347" i="1" a="1"/>
  <c r="I347" i="1" s="1"/>
  <c r="I348" i="1" a="1"/>
  <c r="I348" i="1" s="1"/>
  <c r="I349" i="1" a="1"/>
  <c r="I349" i="1" s="1"/>
  <c r="I350" i="1" a="1"/>
  <c r="I350" i="1" s="1"/>
  <c r="I351" i="1" a="1"/>
  <c r="I351" i="1" s="1"/>
  <c r="I352" i="1" a="1"/>
  <c r="I352" i="1" s="1"/>
  <c r="I353" i="1" a="1"/>
  <c r="I353" i="1" s="1"/>
  <c r="I354" i="1" a="1"/>
  <c r="I354" i="1" s="1"/>
  <c r="I355" i="1" a="1"/>
  <c r="I355" i="1" s="1"/>
  <c r="I356" i="1" a="1"/>
  <c r="I356" i="1" s="1"/>
  <c r="I357" i="1" a="1"/>
  <c r="I357" i="1" s="1"/>
  <c r="I358" i="1" a="1"/>
  <c r="I358" i="1" s="1"/>
  <c r="I359" i="1" a="1"/>
  <c r="I359" i="1" s="1"/>
  <c r="I360" i="1" a="1"/>
  <c r="I360" i="1" s="1"/>
  <c r="I361" i="1" a="1"/>
  <c r="I361" i="1" s="1"/>
  <c r="I362" i="1" a="1"/>
  <c r="I362" i="1" s="1"/>
  <c r="I363" i="1" a="1"/>
  <c r="I363" i="1" s="1"/>
  <c r="I364" i="1" a="1"/>
  <c r="I364" i="1" s="1"/>
  <c r="I365" i="1" a="1"/>
  <c r="I365" i="1" s="1"/>
  <c r="I366" i="1" a="1"/>
  <c r="I366" i="1" s="1"/>
  <c r="I367" i="1" a="1"/>
  <c r="I367" i="1" s="1"/>
  <c r="I368" i="1" a="1"/>
  <c r="I368" i="1" s="1"/>
  <c r="I369" i="1" a="1"/>
  <c r="I369" i="1" s="1"/>
  <c r="I370" i="1" a="1"/>
  <c r="I370" i="1" s="1"/>
  <c r="I371" i="1" a="1"/>
  <c r="I371" i="1" s="1"/>
  <c r="I372" i="1" a="1"/>
  <c r="I372" i="1" s="1"/>
  <c r="I373" i="1" a="1"/>
  <c r="I373" i="1" s="1"/>
  <c r="I374" i="1" a="1"/>
  <c r="I374" i="1" s="1"/>
  <c r="I375" i="1" a="1"/>
  <c r="I375" i="1" s="1"/>
  <c r="I376" i="1" a="1"/>
  <c r="I376" i="1" s="1"/>
  <c r="I377" i="1" a="1"/>
  <c r="I377" i="1" s="1"/>
  <c r="I378" i="1" a="1"/>
  <c r="I378" i="1" s="1"/>
  <c r="I379" i="1" a="1"/>
  <c r="I379" i="1" s="1"/>
  <c r="I380" i="1" a="1"/>
  <c r="I380" i="1" s="1"/>
  <c r="I381" i="1" a="1"/>
  <c r="I381" i="1" s="1"/>
  <c r="I382" i="1" a="1"/>
  <c r="I382" i="1" s="1"/>
  <c r="I383" i="1" a="1"/>
  <c r="I383" i="1" s="1"/>
  <c r="I384" i="1" a="1"/>
  <c r="I384" i="1" s="1"/>
  <c r="I385" i="1" a="1"/>
  <c r="I385" i="1" s="1"/>
  <c r="I386" i="1" a="1"/>
  <c r="I386" i="1" s="1"/>
  <c r="I387" i="1" a="1"/>
  <c r="I387" i="1" s="1"/>
  <c r="I388" i="1" a="1"/>
  <c r="I388" i="1" s="1"/>
  <c r="I389" i="1" a="1"/>
  <c r="I389" i="1" s="1"/>
  <c r="I390" i="1" a="1"/>
  <c r="I390" i="1" s="1"/>
  <c r="I391" i="1" a="1"/>
  <c r="I391" i="1" s="1"/>
  <c r="I392" i="1" a="1"/>
  <c r="I392" i="1" s="1"/>
  <c r="I393" i="1" a="1"/>
  <c r="I393" i="1" s="1"/>
  <c r="I394" i="1" a="1"/>
  <c r="I394" i="1" s="1"/>
  <c r="I395" i="1" a="1"/>
  <c r="I395" i="1" s="1"/>
  <c r="I396" i="1" a="1"/>
  <c r="I396" i="1" s="1"/>
  <c r="I397" i="1" a="1"/>
  <c r="I397" i="1" s="1"/>
  <c r="I398" i="1" a="1"/>
  <c r="I398" i="1" s="1"/>
  <c r="I399" i="1" a="1"/>
  <c r="I399" i="1" s="1"/>
  <c r="I400" i="1" a="1"/>
  <c r="I400" i="1" s="1"/>
  <c r="I401" i="1" a="1"/>
  <c r="I401" i="1" s="1"/>
  <c r="I402" i="1" a="1"/>
  <c r="I402" i="1" s="1"/>
  <c r="I403" i="1" a="1"/>
  <c r="I403" i="1" s="1"/>
  <c r="I404" i="1" a="1"/>
  <c r="I404" i="1" s="1"/>
  <c r="I405" i="1" a="1"/>
  <c r="I405" i="1" s="1"/>
  <c r="I406" i="1" a="1"/>
  <c r="I406" i="1" s="1"/>
  <c r="I407" i="1" a="1"/>
  <c r="I407" i="1" s="1"/>
  <c r="I408" i="1" a="1"/>
  <c r="I408" i="1" s="1"/>
  <c r="I409" i="1" a="1"/>
  <c r="I409" i="1" s="1"/>
  <c r="I410" i="1" a="1"/>
  <c r="I410" i="1" s="1"/>
  <c r="I411" i="1" a="1"/>
  <c r="I411" i="1" s="1"/>
  <c r="I412" i="1" a="1"/>
  <c r="I412" i="1" s="1"/>
  <c r="I413" i="1" a="1"/>
  <c r="I413" i="1" s="1"/>
  <c r="I414" i="1" a="1"/>
  <c r="I414" i="1" s="1"/>
  <c r="I415" i="1" a="1"/>
  <c r="I415" i="1" s="1"/>
  <c r="I416" i="1" a="1"/>
  <c r="I416" i="1" s="1"/>
  <c r="I417" i="1" a="1"/>
  <c r="I417" i="1" s="1"/>
  <c r="I418" i="1" a="1"/>
  <c r="I418" i="1" s="1"/>
  <c r="I419" i="1" a="1"/>
  <c r="I419" i="1" s="1"/>
  <c r="I420" i="1" a="1"/>
  <c r="I420" i="1" s="1"/>
  <c r="I421" i="1" a="1"/>
  <c r="I421" i="1" s="1"/>
  <c r="I422" i="1" a="1"/>
  <c r="I422" i="1" s="1"/>
  <c r="I423" i="1" a="1"/>
  <c r="I423" i="1" s="1"/>
  <c r="I424" i="1" a="1"/>
  <c r="I424" i="1" s="1"/>
  <c r="I425" i="1" a="1"/>
  <c r="I425" i="1" s="1"/>
  <c r="I426" i="1" a="1"/>
  <c r="I426" i="1" s="1"/>
  <c r="I427" i="1" a="1"/>
  <c r="I427" i="1" s="1"/>
  <c r="I428" i="1" a="1"/>
  <c r="I428" i="1" s="1"/>
  <c r="I429" i="1" a="1"/>
  <c r="I429" i="1" s="1"/>
  <c r="I430" i="1" a="1"/>
  <c r="I430" i="1" s="1"/>
  <c r="I431" i="1" a="1"/>
  <c r="I431" i="1" s="1"/>
  <c r="I432" i="1" a="1"/>
  <c r="I432" i="1" s="1"/>
  <c r="I433" i="1" a="1"/>
  <c r="I433" i="1" s="1"/>
  <c r="I434" i="1" a="1"/>
  <c r="I434" i="1" s="1"/>
  <c r="I435" i="1" a="1"/>
  <c r="I435" i="1" s="1"/>
  <c r="I436" i="1" a="1"/>
  <c r="I436" i="1" s="1"/>
  <c r="I437" i="1" a="1"/>
  <c r="I437" i="1" s="1"/>
  <c r="I438" i="1" a="1"/>
  <c r="I438" i="1" s="1"/>
  <c r="I439" i="1" a="1"/>
  <c r="I439" i="1" s="1"/>
  <c r="I440" i="1" a="1"/>
  <c r="I440" i="1" s="1"/>
  <c r="I441" i="1" a="1"/>
  <c r="I441" i="1" s="1"/>
  <c r="I442" i="1" a="1"/>
  <c r="I442" i="1" s="1"/>
  <c r="I443" i="1" a="1"/>
  <c r="I443" i="1" s="1"/>
  <c r="I444" i="1" a="1"/>
  <c r="I444" i="1" s="1"/>
  <c r="I445" i="1" a="1"/>
  <c r="I445" i="1" s="1"/>
  <c r="I446" i="1" a="1"/>
  <c r="I446" i="1" s="1"/>
  <c r="I447" i="1" a="1"/>
  <c r="I447" i="1" s="1"/>
  <c r="I448" i="1" a="1"/>
  <c r="I448" i="1" s="1"/>
  <c r="I449" i="1" a="1"/>
  <c r="I449" i="1" s="1"/>
  <c r="I450" i="1" a="1"/>
  <c r="I450" i="1" s="1"/>
  <c r="I451" i="1" a="1"/>
  <c r="I451" i="1" s="1"/>
  <c r="I452" i="1" a="1"/>
  <c r="I452" i="1" s="1"/>
  <c r="I453" i="1" a="1"/>
  <c r="I453" i="1" s="1"/>
  <c r="I454" i="1" a="1"/>
  <c r="I454" i="1" s="1"/>
  <c r="I455" i="1" a="1"/>
  <c r="I455" i="1" s="1"/>
  <c r="I456" i="1" a="1"/>
  <c r="I456" i="1" s="1"/>
  <c r="I457" i="1" a="1"/>
  <c r="I457" i="1" s="1"/>
  <c r="I458" i="1" a="1"/>
  <c r="I458" i="1" s="1"/>
  <c r="I459" i="1" a="1"/>
  <c r="I459" i="1" s="1"/>
  <c r="I460" i="1" a="1"/>
  <c r="I460" i="1" s="1"/>
  <c r="I461" i="1" a="1"/>
  <c r="I461" i="1" s="1"/>
  <c r="I462" i="1" a="1"/>
  <c r="I462" i="1" s="1"/>
  <c r="I463" i="1" a="1"/>
  <c r="I463" i="1" s="1"/>
  <c r="I464" i="1" a="1"/>
  <c r="I464" i="1" s="1"/>
  <c r="I465" i="1" a="1"/>
  <c r="I465" i="1" s="1"/>
  <c r="I466" i="1" a="1"/>
  <c r="I466" i="1" s="1"/>
  <c r="I467" i="1" a="1"/>
  <c r="I467" i="1" s="1"/>
  <c r="I468" i="1" a="1"/>
  <c r="I468" i="1" s="1"/>
  <c r="I469" i="1" a="1"/>
  <c r="I469" i="1" s="1"/>
  <c r="I470" i="1" a="1"/>
  <c r="I470" i="1" s="1"/>
  <c r="I471" i="1" a="1"/>
  <c r="I471" i="1" s="1"/>
  <c r="I472" i="1" a="1"/>
  <c r="I472" i="1" s="1"/>
  <c r="I473" i="1" a="1"/>
  <c r="I473" i="1" s="1"/>
  <c r="I474" i="1" a="1"/>
  <c r="I474" i="1" s="1"/>
  <c r="I475" i="1" a="1"/>
  <c r="I475" i="1" s="1"/>
  <c r="I476" i="1" a="1"/>
  <c r="I476" i="1" s="1"/>
  <c r="I477" i="1" a="1"/>
  <c r="I477" i="1" s="1"/>
  <c r="I478" i="1" a="1"/>
  <c r="I478" i="1" s="1"/>
  <c r="I479" i="1" a="1"/>
  <c r="I479" i="1" s="1"/>
  <c r="I480" i="1" a="1"/>
  <c r="I480" i="1" s="1"/>
  <c r="I481" i="1" a="1"/>
  <c r="I481" i="1" s="1"/>
  <c r="I482" i="1" a="1"/>
  <c r="I482" i="1" s="1"/>
  <c r="I483" i="1" a="1"/>
  <c r="I483" i="1" s="1"/>
  <c r="I484" i="1" a="1"/>
  <c r="I484" i="1" s="1"/>
  <c r="I485" i="1" a="1"/>
  <c r="I485" i="1" s="1"/>
  <c r="I486" i="1" a="1"/>
  <c r="I486" i="1" s="1"/>
  <c r="I487" i="1" a="1"/>
  <c r="I487" i="1" s="1"/>
  <c r="I488" i="1" a="1"/>
  <c r="I488" i="1" s="1"/>
  <c r="I489" i="1" a="1"/>
  <c r="I489" i="1" s="1"/>
  <c r="I490" i="1" a="1"/>
  <c r="I490" i="1" s="1"/>
  <c r="I491" i="1" a="1"/>
  <c r="I491" i="1" s="1"/>
  <c r="I492" i="1" a="1"/>
  <c r="I492" i="1" s="1"/>
  <c r="I493" i="1" a="1"/>
  <c r="I493" i="1" s="1"/>
  <c r="I494" i="1" a="1"/>
  <c r="I494" i="1" s="1"/>
  <c r="I495" i="1" a="1"/>
  <c r="I495" i="1" s="1"/>
  <c r="I496" i="1" a="1"/>
  <c r="I496" i="1" s="1"/>
  <c r="I497" i="1" a="1"/>
  <c r="I497" i="1" s="1"/>
  <c r="I498" i="1" a="1"/>
  <c r="I498" i="1" s="1"/>
  <c r="I499" i="1" a="1"/>
  <c r="I499" i="1" s="1"/>
  <c r="I500" i="1" a="1"/>
  <c r="I500" i="1" s="1"/>
  <c r="I501" i="1" a="1"/>
  <c r="I501" i="1" s="1"/>
  <c r="I502" i="1" a="1"/>
  <c r="I502" i="1" s="1"/>
  <c r="I503" i="1" a="1"/>
  <c r="I503" i="1" s="1"/>
  <c r="I504" i="1" a="1"/>
  <c r="I504" i="1" s="1"/>
  <c r="I505" i="1" a="1"/>
  <c r="I505" i="1" s="1"/>
  <c r="I506" i="1" a="1"/>
  <c r="I506" i="1" s="1"/>
  <c r="I507" i="1" a="1"/>
  <c r="I507" i="1" s="1"/>
  <c r="I508" i="1" a="1"/>
  <c r="I508" i="1" s="1"/>
  <c r="I509" i="1" a="1"/>
  <c r="I509" i="1" s="1"/>
  <c r="I510" i="1" a="1"/>
  <c r="I510" i="1" s="1"/>
  <c r="I511" i="1" a="1"/>
  <c r="I511" i="1" s="1"/>
  <c r="I512" i="1" a="1"/>
  <c r="I512" i="1" s="1"/>
  <c r="I513" i="1" a="1"/>
  <c r="I513" i="1" s="1"/>
  <c r="I514" i="1" a="1"/>
  <c r="I514" i="1" s="1"/>
  <c r="I515" i="1" a="1"/>
  <c r="I515" i="1" s="1"/>
  <c r="I516" i="1" a="1"/>
  <c r="I516" i="1" s="1"/>
  <c r="I517" i="1" a="1"/>
  <c r="I517" i="1" s="1"/>
  <c r="I518" i="1" a="1"/>
  <c r="I518" i="1" s="1"/>
  <c r="I519" i="1" a="1"/>
  <c r="I519" i="1" s="1"/>
  <c r="I520" i="1" a="1"/>
  <c r="I520" i="1" s="1"/>
  <c r="I521" i="1" a="1"/>
  <c r="I521" i="1" s="1"/>
  <c r="I522" i="1" a="1"/>
  <c r="I522" i="1" s="1"/>
  <c r="I523" i="1" a="1"/>
  <c r="I523" i="1" s="1"/>
  <c r="I524" i="1" a="1"/>
  <c r="I524" i="1" s="1"/>
  <c r="I525" i="1" a="1"/>
  <c r="I525" i="1" s="1"/>
  <c r="I526" i="1" a="1"/>
  <c r="I526" i="1" s="1"/>
  <c r="I527" i="1" a="1"/>
  <c r="I527" i="1" s="1"/>
  <c r="I528" i="1" a="1"/>
  <c r="I528" i="1" s="1"/>
  <c r="I529" i="1" a="1"/>
  <c r="I529" i="1" s="1"/>
  <c r="I530" i="1" a="1"/>
  <c r="I530" i="1" s="1"/>
  <c r="I531" i="1" a="1"/>
  <c r="I531" i="1" s="1"/>
  <c r="I532" i="1" a="1"/>
  <c r="I532" i="1" s="1"/>
  <c r="I533" i="1" a="1"/>
  <c r="I533" i="1" s="1"/>
  <c r="I534" i="1" a="1"/>
  <c r="I534" i="1" s="1"/>
  <c r="I535" i="1" a="1"/>
  <c r="I535" i="1" s="1"/>
  <c r="I536" i="1" a="1"/>
  <c r="I536" i="1" s="1"/>
  <c r="I537" i="1" a="1"/>
  <c r="I537" i="1" s="1"/>
  <c r="I538" i="1" a="1"/>
  <c r="I538" i="1" s="1"/>
  <c r="I539" i="1" a="1"/>
  <c r="I539" i="1" s="1"/>
  <c r="I540" i="1" a="1"/>
  <c r="I540" i="1" s="1"/>
  <c r="I541" i="1" a="1"/>
  <c r="I541" i="1" s="1"/>
  <c r="I542" i="1" a="1"/>
  <c r="I542" i="1" s="1"/>
  <c r="I543" i="1" a="1"/>
  <c r="I543" i="1" s="1"/>
  <c r="I544" i="1" a="1"/>
  <c r="I544" i="1" s="1"/>
  <c r="I545" i="1" a="1"/>
  <c r="I545" i="1" s="1"/>
  <c r="I546" i="1" a="1"/>
  <c r="I546" i="1" s="1"/>
  <c r="I547" i="1" a="1"/>
  <c r="I547" i="1" s="1"/>
  <c r="I548" i="1" a="1"/>
  <c r="I548" i="1" s="1"/>
  <c r="I549" i="1" a="1"/>
  <c r="I549" i="1" s="1"/>
  <c r="I550" i="1" a="1"/>
  <c r="I550" i="1" s="1"/>
  <c r="I551" i="1" a="1"/>
  <c r="I551" i="1" s="1"/>
  <c r="I552" i="1" a="1"/>
  <c r="I552" i="1" s="1"/>
  <c r="I553" i="1" a="1"/>
  <c r="I553" i="1" s="1"/>
  <c r="I554" i="1" a="1"/>
  <c r="I554" i="1" s="1"/>
  <c r="I555" i="1" a="1"/>
  <c r="I555" i="1" s="1"/>
  <c r="I556" i="1" a="1"/>
  <c r="I556" i="1" s="1"/>
  <c r="I557" i="1" a="1"/>
  <c r="I557" i="1" s="1"/>
  <c r="I558" i="1" a="1"/>
  <c r="I558" i="1" s="1"/>
  <c r="I559" i="1" a="1"/>
  <c r="I559" i="1" s="1"/>
  <c r="I560" i="1" a="1"/>
  <c r="I560" i="1" s="1"/>
  <c r="I561" i="1" a="1"/>
  <c r="I561" i="1" s="1"/>
  <c r="I562" i="1" a="1"/>
  <c r="I562" i="1" s="1"/>
  <c r="I563" i="1" a="1"/>
  <c r="I563" i="1" s="1"/>
  <c r="I564" i="1" a="1"/>
  <c r="I564" i="1" s="1"/>
  <c r="I565" i="1" a="1"/>
  <c r="I565" i="1" s="1"/>
  <c r="I566" i="1" a="1"/>
  <c r="I566" i="1" s="1"/>
  <c r="I567" i="1" a="1"/>
  <c r="I567" i="1" s="1"/>
  <c r="I568" i="1" a="1"/>
  <c r="I568" i="1" s="1"/>
  <c r="I569" i="1" a="1"/>
  <c r="I569" i="1" s="1"/>
  <c r="I570" i="1" a="1"/>
  <c r="I570" i="1" s="1"/>
  <c r="I571" i="1" a="1"/>
  <c r="I571" i="1" s="1"/>
  <c r="I572" i="1" a="1"/>
  <c r="I572" i="1" s="1"/>
  <c r="I573" i="1" a="1"/>
  <c r="I573" i="1" s="1"/>
  <c r="I574" i="1" a="1"/>
  <c r="I574" i="1" s="1"/>
  <c r="I575" i="1" a="1"/>
  <c r="I575" i="1" s="1"/>
  <c r="I576" i="1" a="1"/>
  <c r="I576" i="1" s="1"/>
  <c r="I577" i="1" a="1"/>
  <c r="I577" i="1" s="1"/>
  <c r="I578" i="1" a="1"/>
  <c r="I578" i="1" s="1"/>
  <c r="I579" i="1" a="1"/>
  <c r="I579" i="1" s="1"/>
  <c r="I580" i="1" a="1"/>
  <c r="I580" i="1" s="1"/>
  <c r="I581" i="1" a="1"/>
  <c r="I581" i="1" s="1"/>
  <c r="I582" i="1" a="1"/>
  <c r="I582" i="1" s="1"/>
  <c r="I583" i="1" a="1"/>
  <c r="I583" i="1" s="1"/>
  <c r="I584" i="1" a="1"/>
  <c r="I584" i="1" s="1"/>
  <c r="I585" i="1" a="1"/>
  <c r="I585" i="1" s="1"/>
  <c r="I586" i="1" a="1"/>
  <c r="I586" i="1" s="1"/>
  <c r="I587" i="1" a="1"/>
  <c r="I587" i="1" s="1"/>
  <c r="I588" i="1" a="1"/>
  <c r="I588" i="1" s="1"/>
  <c r="I589" i="1" a="1"/>
  <c r="I589" i="1" s="1"/>
  <c r="I590" i="1" a="1"/>
  <c r="I590" i="1" s="1"/>
  <c r="I591" i="1" a="1"/>
  <c r="I591" i="1" s="1"/>
  <c r="I592" i="1" a="1"/>
  <c r="I592" i="1" s="1"/>
  <c r="I593" i="1" a="1"/>
  <c r="I593" i="1" s="1"/>
  <c r="I594" i="1" a="1"/>
  <c r="I594" i="1" s="1"/>
  <c r="I595" i="1" a="1"/>
  <c r="I595" i="1" s="1"/>
  <c r="I596" i="1" a="1"/>
  <c r="I596" i="1" s="1"/>
  <c r="I597" i="1" a="1"/>
  <c r="I597" i="1" s="1"/>
  <c r="I598" i="1" a="1"/>
  <c r="I598" i="1" s="1"/>
  <c r="I599" i="1" a="1"/>
  <c r="I599" i="1" s="1"/>
  <c r="I600" i="1" a="1"/>
  <c r="I600" i="1" s="1"/>
  <c r="I601" i="1" a="1"/>
  <c r="I601" i="1" s="1"/>
  <c r="I602" i="1" a="1"/>
  <c r="I602" i="1" s="1"/>
  <c r="I603" i="1" a="1"/>
  <c r="I603" i="1" s="1"/>
  <c r="I604" i="1" a="1"/>
  <c r="I604" i="1" s="1"/>
  <c r="I605" i="1" a="1"/>
  <c r="I605" i="1" s="1"/>
  <c r="I606" i="1" a="1"/>
  <c r="I606" i="1" s="1"/>
  <c r="I607" i="1" a="1"/>
  <c r="I607" i="1" s="1"/>
  <c r="I608" i="1" a="1"/>
  <c r="I608" i="1" s="1"/>
  <c r="I609" i="1" a="1"/>
  <c r="I609" i="1" s="1"/>
  <c r="I610" i="1" a="1"/>
  <c r="I610" i="1" s="1"/>
  <c r="I611" i="1" a="1"/>
  <c r="I611" i="1" s="1"/>
  <c r="I612" i="1" a="1"/>
  <c r="I612" i="1" s="1"/>
  <c r="I613" i="1" a="1"/>
  <c r="I613" i="1" s="1"/>
  <c r="I614" i="1" a="1"/>
  <c r="I614" i="1" s="1"/>
  <c r="I615" i="1" a="1"/>
  <c r="I615" i="1" s="1"/>
  <c r="I616" i="1" a="1"/>
  <c r="I616" i="1" s="1"/>
  <c r="I617" i="1" a="1"/>
  <c r="I617" i="1" s="1"/>
  <c r="I618" i="1" a="1"/>
  <c r="I618" i="1" s="1"/>
  <c r="I619" i="1" a="1"/>
  <c r="I619" i="1" s="1"/>
  <c r="I620" i="1" a="1"/>
  <c r="I620" i="1" s="1"/>
  <c r="I621" i="1" a="1"/>
  <c r="I621" i="1" s="1"/>
  <c r="I622" i="1" a="1"/>
  <c r="I622" i="1" s="1"/>
  <c r="I623" i="1" a="1"/>
  <c r="I623" i="1" s="1"/>
  <c r="I624" i="1" a="1"/>
  <c r="I624" i="1" s="1"/>
  <c r="I625" i="1" a="1"/>
  <c r="I625" i="1" s="1"/>
  <c r="I626" i="1" a="1"/>
  <c r="I626" i="1" s="1"/>
  <c r="I627" i="1" a="1"/>
  <c r="I627" i="1" s="1"/>
  <c r="I628" i="1" a="1"/>
  <c r="I628" i="1" s="1"/>
  <c r="I629" i="1" a="1"/>
  <c r="I629" i="1" s="1"/>
  <c r="I630" i="1" a="1"/>
  <c r="I630" i="1" s="1"/>
  <c r="I631" i="1" a="1"/>
  <c r="I631" i="1" s="1"/>
  <c r="I632" i="1" a="1"/>
  <c r="I632" i="1" s="1"/>
  <c r="I633" i="1" a="1"/>
  <c r="I633" i="1" s="1"/>
  <c r="I634" i="1" a="1"/>
  <c r="I634" i="1" s="1"/>
  <c r="I635" i="1" a="1"/>
  <c r="I635" i="1" s="1"/>
  <c r="I636" i="1" a="1"/>
  <c r="I636" i="1" s="1"/>
  <c r="I637" i="1" a="1"/>
  <c r="I637" i="1" s="1"/>
  <c r="I638" i="1" a="1"/>
  <c r="I638" i="1" s="1"/>
  <c r="I639" i="1" a="1"/>
  <c r="I639" i="1" s="1"/>
  <c r="I640" i="1" a="1"/>
  <c r="I640" i="1" s="1"/>
  <c r="I641" i="1" a="1"/>
  <c r="I641" i="1" s="1"/>
  <c r="I642" i="1" a="1"/>
  <c r="I642" i="1" s="1"/>
  <c r="I643" i="1" a="1"/>
  <c r="I643" i="1" s="1"/>
  <c r="I644" i="1" a="1"/>
  <c r="I644" i="1" s="1"/>
  <c r="I645" i="1" a="1"/>
  <c r="I645" i="1" s="1"/>
  <c r="I646" i="1" a="1"/>
  <c r="I646" i="1" s="1"/>
  <c r="I647" i="1" a="1"/>
  <c r="I647" i="1" s="1"/>
  <c r="I648" i="1" a="1"/>
  <c r="I648" i="1" s="1"/>
  <c r="I649" i="1" a="1"/>
  <c r="I649" i="1" s="1"/>
  <c r="I650" i="1" a="1"/>
  <c r="I650" i="1" s="1"/>
  <c r="I651" i="1" a="1"/>
  <c r="I651" i="1" s="1"/>
  <c r="I652" i="1" a="1"/>
  <c r="I652" i="1" s="1"/>
  <c r="I653" i="1" a="1"/>
  <c r="I653" i="1" s="1"/>
  <c r="I654" i="1" a="1"/>
  <c r="I654" i="1" s="1"/>
  <c r="I655" i="1" a="1"/>
  <c r="I655" i="1" s="1"/>
  <c r="I656" i="1" a="1"/>
  <c r="I656" i="1" s="1"/>
  <c r="I657" i="1" a="1"/>
  <c r="I657" i="1" s="1"/>
  <c r="I658" i="1" a="1"/>
  <c r="I658" i="1" s="1"/>
  <c r="I659" i="1" a="1"/>
  <c r="I659" i="1" s="1"/>
  <c r="I660" i="1" a="1"/>
  <c r="I660" i="1" s="1"/>
  <c r="I661" i="1" a="1"/>
  <c r="I661" i="1" s="1"/>
  <c r="I662" i="1" a="1"/>
  <c r="I662" i="1" s="1"/>
  <c r="I663" i="1" a="1"/>
  <c r="I663" i="1" s="1"/>
  <c r="I664" i="1" a="1"/>
  <c r="I664" i="1" s="1"/>
  <c r="I665" i="1" a="1"/>
  <c r="I665" i="1" s="1"/>
  <c r="I666" i="1" a="1"/>
  <c r="I666" i="1" s="1"/>
  <c r="I667" i="1" a="1"/>
  <c r="I667" i="1" s="1"/>
  <c r="I668" i="1" a="1"/>
  <c r="I668" i="1" s="1"/>
  <c r="I669" i="1" a="1"/>
  <c r="I669" i="1" s="1"/>
  <c r="I670" i="1" a="1"/>
  <c r="I670" i="1" s="1"/>
  <c r="I671" i="1" a="1"/>
  <c r="I671" i="1" s="1"/>
  <c r="I672" i="1" a="1"/>
  <c r="I672" i="1" s="1"/>
  <c r="I673" i="1" a="1"/>
  <c r="I673" i="1" s="1"/>
  <c r="I674" i="1" a="1"/>
  <c r="I674" i="1" s="1"/>
  <c r="I675" i="1" a="1"/>
  <c r="I675" i="1" s="1"/>
  <c r="I676" i="1" a="1"/>
  <c r="I676" i="1" s="1"/>
  <c r="I677" i="1" a="1"/>
  <c r="I677" i="1" s="1"/>
  <c r="I678" i="1" a="1"/>
  <c r="I678" i="1" s="1"/>
  <c r="I679" i="1" a="1"/>
  <c r="I679" i="1" s="1"/>
  <c r="I680" i="1" a="1"/>
  <c r="I680" i="1" s="1"/>
  <c r="I681" i="1" a="1"/>
  <c r="I681" i="1" s="1"/>
  <c r="I682" i="1" a="1"/>
  <c r="I682" i="1" s="1"/>
  <c r="I683" i="1" a="1"/>
  <c r="I683" i="1" s="1"/>
  <c r="I684" i="1" a="1"/>
  <c r="I684" i="1" s="1"/>
  <c r="I685" i="1" a="1"/>
  <c r="I685" i="1" s="1"/>
  <c r="I686" i="1" a="1"/>
  <c r="I686" i="1" s="1"/>
  <c r="I687" i="1" a="1"/>
  <c r="I687" i="1" s="1"/>
  <c r="I688" i="1" a="1"/>
  <c r="I688" i="1" s="1"/>
  <c r="I689" i="1" a="1"/>
  <c r="I689" i="1" s="1"/>
  <c r="I690" i="1" a="1"/>
  <c r="I690" i="1" s="1"/>
  <c r="I691" i="1" a="1"/>
  <c r="I691" i="1" s="1"/>
  <c r="I692" i="1" a="1"/>
  <c r="I692" i="1" s="1"/>
  <c r="I693" i="1" a="1"/>
  <c r="I693" i="1" s="1"/>
  <c r="I694" i="1" a="1"/>
  <c r="I694" i="1" s="1"/>
  <c r="I695" i="1" a="1"/>
  <c r="I695" i="1" s="1"/>
  <c r="I696" i="1" a="1"/>
  <c r="I696" i="1" s="1"/>
  <c r="I697" i="1" a="1"/>
  <c r="I697" i="1" s="1"/>
  <c r="I698" i="1" a="1"/>
  <c r="I698" i="1" s="1"/>
  <c r="I699" i="1" a="1"/>
  <c r="I699" i="1" s="1"/>
  <c r="I700" i="1" a="1"/>
  <c r="I700" i="1" s="1"/>
  <c r="I701" i="1" a="1"/>
  <c r="I701" i="1" s="1"/>
  <c r="I702" i="1" a="1"/>
  <c r="I702" i="1" s="1"/>
  <c r="I703" i="1" a="1"/>
  <c r="I703" i="1" s="1"/>
  <c r="I704" i="1" a="1"/>
  <c r="I704" i="1" s="1"/>
  <c r="I705" i="1" a="1"/>
  <c r="I705" i="1" s="1"/>
  <c r="I706" i="1" a="1"/>
  <c r="I706" i="1" s="1"/>
  <c r="I707" i="1" a="1"/>
  <c r="I707" i="1" s="1"/>
  <c r="I708" i="1" a="1"/>
  <c r="I708" i="1" s="1"/>
  <c r="I709" i="1" a="1"/>
  <c r="I709" i="1" s="1"/>
  <c r="I710" i="1" a="1"/>
  <c r="I710" i="1" s="1"/>
  <c r="I711" i="1" a="1"/>
  <c r="I711" i="1" s="1"/>
  <c r="I712" i="1" a="1"/>
  <c r="I712" i="1" s="1"/>
  <c r="I713" i="1" a="1"/>
  <c r="I713" i="1" s="1"/>
  <c r="I714" i="1" a="1"/>
  <c r="I714" i="1" s="1"/>
  <c r="I715" i="1" a="1"/>
  <c r="I715" i="1" s="1"/>
  <c r="I716" i="1" a="1"/>
  <c r="I716" i="1" s="1"/>
  <c r="I717" i="1" a="1"/>
  <c r="I717" i="1" s="1"/>
  <c r="I718" i="1" a="1"/>
  <c r="I718" i="1" s="1"/>
  <c r="I719" i="1" a="1"/>
  <c r="I719" i="1" s="1"/>
  <c r="I720" i="1" a="1"/>
  <c r="I720" i="1" s="1"/>
  <c r="I721" i="1" a="1"/>
  <c r="I721" i="1" s="1"/>
  <c r="I722" i="1" a="1"/>
  <c r="I722" i="1" s="1"/>
  <c r="I723" i="1" a="1"/>
  <c r="I723" i="1" s="1"/>
  <c r="I724" i="1" a="1"/>
  <c r="I724" i="1" s="1"/>
  <c r="I725" i="1" a="1"/>
  <c r="I725" i="1" s="1"/>
  <c r="I726" i="1" a="1"/>
  <c r="I726" i="1" s="1"/>
  <c r="I727" i="1" a="1"/>
  <c r="I727" i="1" s="1"/>
  <c r="I728" i="1" a="1"/>
  <c r="I728" i="1" s="1"/>
  <c r="I729" i="1" a="1"/>
  <c r="I729" i="1" s="1"/>
  <c r="I730" i="1" a="1"/>
  <c r="I730" i="1" s="1"/>
  <c r="I731" i="1" a="1"/>
  <c r="I731" i="1" s="1"/>
  <c r="I732" i="1" a="1"/>
  <c r="I732" i="1" s="1"/>
  <c r="I733" i="1" a="1"/>
  <c r="I733" i="1" s="1"/>
  <c r="I734" i="1" a="1"/>
  <c r="I734" i="1" s="1"/>
  <c r="I735" i="1" a="1"/>
  <c r="I735" i="1" s="1"/>
  <c r="I736" i="1" a="1"/>
  <c r="I736" i="1" s="1"/>
  <c r="I737" i="1" a="1"/>
  <c r="I737" i="1" s="1"/>
  <c r="I738" i="1" a="1"/>
  <c r="I738" i="1" s="1"/>
  <c r="I739" i="1" a="1"/>
  <c r="I739" i="1" s="1"/>
  <c r="I740" i="1" a="1"/>
  <c r="I740" i="1" s="1"/>
  <c r="I741" i="1" a="1"/>
  <c r="I741" i="1" s="1"/>
  <c r="I742" i="1" a="1"/>
  <c r="I742" i="1" s="1"/>
  <c r="I743" i="1" a="1"/>
  <c r="I743" i="1" s="1"/>
  <c r="I744" i="1" a="1"/>
  <c r="I744" i="1" s="1"/>
  <c r="I745" i="1" a="1"/>
  <c r="I745" i="1" s="1"/>
  <c r="I746" i="1" a="1"/>
  <c r="I746" i="1" s="1"/>
  <c r="I747" i="1" a="1"/>
  <c r="I747" i="1" s="1"/>
  <c r="I748" i="1" a="1"/>
  <c r="I748" i="1" s="1"/>
  <c r="I749" i="1" a="1"/>
  <c r="I749" i="1" s="1"/>
  <c r="I750" i="1" a="1"/>
  <c r="I750" i="1" s="1"/>
  <c r="I751" i="1" a="1"/>
  <c r="I751" i="1" s="1"/>
  <c r="I752" i="1" a="1"/>
  <c r="I752" i="1" s="1"/>
  <c r="I753" i="1" a="1"/>
  <c r="I753" i="1" s="1"/>
  <c r="I754" i="1" a="1"/>
  <c r="I754" i="1" s="1"/>
  <c r="I755" i="1" a="1"/>
  <c r="I755" i="1" s="1"/>
  <c r="I756" i="1" a="1"/>
  <c r="I756" i="1" s="1"/>
  <c r="I757" i="1" a="1"/>
  <c r="I757" i="1" s="1"/>
  <c r="I758" i="1" a="1"/>
  <c r="I758" i="1" s="1"/>
  <c r="I759" i="1" a="1"/>
  <c r="I759" i="1" s="1"/>
  <c r="I760" i="1" a="1"/>
  <c r="I760" i="1" s="1"/>
  <c r="I761" i="1" a="1"/>
  <c r="I761" i="1" s="1"/>
  <c r="I762" i="1" a="1"/>
  <c r="I762" i="1" s="1"/>
  <c r="I763" i="1" a="1"/>
  <c r="I763" i="1" s="1"/>
  <c r="I764" i="1" a="1"/>
  <c r="I764" i="1" s="1"/>
  <c r="I765" i="1" a="1"/>
  <c r="I765" i="1" s="1"/>
  <c r="I766" i="1" a="1"/>
  <c r="I766" i="1" s="1"/>
  <c r="I767" i="1" a="1"/>
  <c r="I767" i="1" s="1"/>
  <c r="I768" i="1" a="1"/>
  <c r="I768" i="1" s="1"/>
  <c r="I769" i="1" a="1"/>
  <c r="I769" i="1" s="1"/>
  <c r="I770" i="1" a="1"/>
  <c r="I770" i="1" s="1"/>
  <c r="I771" i="1" a="1"/>
  <c r="I771" i="1" s="1"/>
  <c r="I772" i="1" a="1"/>
  <c r="I772" i="1" s="1"/>
  <c r="I773" i="1" a="1"/>
  <c r="I773" i="1" s="1"/>
  <c r="I774" i="1" a="1"/>
  <c r="I774" i="1" s="1"/>
  <c r="I775" i="1" a="1"/>
  <c r="I775" i="1" s="1"/>
  <c r="I776" i="1" a="1"/>
  <c r="I776" i="1" s="1"/>
  <c r="I777" i="1" a="1"/>
  <c r="I777" i="1" s="1"/>
  <c r="I778" i="1" a="1"/>
  <c r="I778" i="1" s="1"/>
  <c r="I779" i="1" a="1"/>
  <c r="I779" i="1" s="1"/>
  <c r="I780" i="1" a="1"/>
  <c r="I780" i="1" s="1"/>
  <c r="I781" i="1" a="1"/>
  <c r="I781" i="1" s="1"/>
  <c r="I782" i="1" a="1"/>
  <c r="I782" i="1" s="1"/>
  <c r="I783" i="1" a="1"/>
  <c r="I783" i="1" s="1"/>
  <c r="I784" i="1" a="1"/>
  <c r="I784" i="1" s="1"/>
  <c r="I785" i="1" a="1"/>
  <c r="I785" i="1" s="1"/>
  <c r="I786" i="1" a="1"/>
  <c r="I786" i="1" s="1"/>
  <c r="I787" i="1" a="1"/>
  <c r="I787" i="1" s="1"/>
  <c r="I788" i="1" a="1"/>
  <c r="I788" i="1" s="1"/>
  <c r="I789" i="1" a="1"/>
  <c r="I789" i="1" s="1"/>
  <c r="I790" i="1" a="1"/>
  <c r="I790" i="1" s="1"/>
  <c r="I791" i="1" a="1"/>
  <c r="I791" i="1" s="1"/>
  <c r="I792" i="1" a="1"/>
  <c r="I792" i="1" s="1"/>
  <c r="I793" i="1" a="1"/>
  <c r="I793" i="1" s="1"/>
  <c r="I794" i="1" a="1"/>
  <c r="I794" i="1" s="1"/>
  <c r="I795" i="1" a="1"/>
  <c r="I795" i="1" s="1"/>
  <c r="I796" i="1" a="1"/>
  <c r="I796" i="1" s="1"/>
  <c r="I797" i="1" a="1"/>
  <c r="I797" i="1" s="1"/>
  <c r="I798" i="1" a="1"/>
  <c r="I798" i="1" s="1"/>
  <c r="I799" i="1" a="1"/>
  <c r="I799" i="1" s="1"/>
  <c r="I800" i="1" a="1"/>
  <c r="I800" i="1" s="1"/>
  <c r="I801" i="1" a="1"/>
  <c r="I801" i="1" s="1"/>
  <c r="I802" i="1" a="1"/>
  <c r="I802" i="1" s="1"/>
  <c r="I803" i="1" a="1"/>
  <c r="I803" i="1" s="1"/>
  <c r="I804" i="1" a="1"/>
  <c r="I804" i="1" s="1"/>
  <c r="I805" i="1" a="1"/>
  <c r="I805" i="1" s="1"/>
  <c r="I806" i="1" a="1"/>
  <c r="I806" i="1" s="1"/>
  <c r="I807" i="1" a="1"/>
  <c r="I807" i="1" s="1"/>
  <c r="I808" i="1" a="1"/>
  <c r="I808" i="1" s="1"/>
  <c r="I809" i="1" a="1"/>
  <c r="I809" i="1" s="1"/>
  <c r="I810" i="1" a="1"/>
  <c r="I810" i="1" s="1"/>
  <c r="I811" i="1" a="1"/>
  <c r="I811" i="1" s="1"/>
  <c r="I812" i="1" a="1"/>
  <c r="I812" i="1" s="1"/>
  <c r="I813" i="1" a="1"/>
  <c r="I813" i="1" s="1"/>
  <c r="I814" i="1" a="1"/>
  <c r="I814" i="1" s="1"/>
  <c r="I815" i="1" a="1"/>
  <c r="I815" i="1" s="1"/>
  <c r="I816" i="1" a="1"/>
  <c r="I816" i="1" s="1"/>
  <c r="I817" i="1" a="1"/>
  <c r="I817" i="1" s="1"/>
  <c r="I818" i="1" a="1"/>
  <c r="I818" i="1" s="1"/>
  <c r="I819" i="1" a="1"/>
  <c r="I819" i="1" s="1"/>
  <c r="I820" i="1" a="1"/>
  <c r="I820" i="1" s="1"/>
  <c r="I821" i="1" a="1"/>
  <c r="I821" i="1" s="1"/>
  <c r="I822" i="1" a="1"/>
  <c r="I822" i="1" s="1"/>
  <c r="I823" i="1" a="1"/>
  <c r="I823" i="1" s="1"/>
  <c r="I824" i="1" a="1"/>
  <c r="I824" i="1" s="1"/>
  <c r="I825" i="1" a="1"/>
  <c r="I825" i="1" s="1"/>
  <c r="I826" i="1" a="1"/>
  <c r="I826" i="1" s="1"/>
  <c r="I827" i="1" a="1"/>
  <c r="I827" i="1" s="1"/>
  <c r="I828" i="1" a="1"/>
  <c r="I828" i="1" s="1"/>
  <c r="I829" i="1" a="1"/>
  <c r="I829" i="1" s="1"/>
  <c r="I830" i="1" a="1"/>
  <c r="I830" i="1" s="1"/>
  <c r="I831" i="1" a="1"/>
  <c r="I831" i="1" s="1"/>
  <c r="I832" i="1" a="1"/>
  <c r="I832" i="1" s="1"/>
  <c r="I833" i="1" a="1"/>
  <c r="I833" i="1" s="1"/>
  <c r="I834" i="1" a="1"/>
  <c r="I834" i="1" s="1"/>
  <c r="I835" i="1" a="1"/>
  <c r="I835" i="1" s="1"/>
  <c r="I836" i="1" a="1"/>
  <c r="I836" i="1" s="1"/>
  <c r="I837" i="1" a="1"/>
  <c r="I837" i="1" s="1"/>
  <c r="I838" i="1" a="1"/>
  <c r="I838" i="1" s="1"/>
  <c r="I839" i="1" a="1"/>
  <c r="I839" i="1" s="1"/>
  <c r="I840" i="1" a="1"/>
  <c r="I840" i="1" s="1"/>
  <c r="I841" i="1" a="1"/>
  <c r="I841" i="1" s="1"/>
  <c r="I842" i="1" a="1"/>
  <c r="I842" i="1" s="1"/>
  <c r="I843" i="1" a="1"/>
  <c r="I843" i="1" s="1"/>
  <c r="I844" i="1" a="1"/>
  <c r="I844" i="1" s="1"/>
  <c r="I845" i="1" a="1"/>
  <c r="I845" i="1" s="1"/>
  <c r="I846" i="1" a="1"/>
  <c r="I846" i="1" s="1"/>
  <c r="I847" i="1" a="1"/>
  <c r="I847" i="1" s="1"/>
  <c r="I848" i="1" a="1"/>
  <c r="I848" i="1" s="1"/>
  <c r="I849" i="1" a="1"/>
  <c r="I849" i="1" s="1"/>
  <c r="I850" i="1" a="1"/>
  <c r="I850" i="1" s="1"/>
  <c r="I851" i="1" a="1"/>
  <c r="I851" i="1" s="1"/>
  <c r="I852" i="1" a="1"/>
  <c r="I852" i="1" s="1"/>
  <c r="I853" i="1" a="1"/>
  <c r="I853" i="1" s="1"/>
  <c r="I854" i="1" a="1"/>
  <c r="I854" i="1" s="1"/>
  <c r="I855" i="1" a="1"/>
  <c r="I855" i="1" s="1"/>
  <c r="I856" i="1" a="1"/>
  <c r="I856" i="1" s="1"/>
  <c r="I857" i="1" a="1"/>
  <c r="I857" i="1" s="1"/>
  <c r="I858" i="1" a="1"/>
  <c r="I858" i="1" s="1"/>
  <c r="I859" i="1" a="1"/>
  <c r="I859" i="1" s="1"/>
  <c r="I860" i="1" a="1"/>
  <c r="I860" i="1" s="1"/>
  <c r="I861" i="1" a="1"/>
  <c r="I861" i="1" s="1"/>
  <c r="I862" i="1" a="1"/>
  <c r="I862" i="1" s="1"/>
  <c r="I863" i="1" a="1"/>
  <c r="I863" i="1" s="1"/>
  <c r="I864" i="1" a="1"/>
  <c r="I864" i="1" s="1"/>
  <c r="I865" i="1" a="1"/>
  <c r="I865" i="1" s="1"/>
  <c r="I866" i="1" a="1"/>
  <c r="I866" i="1" s="1"/>
  <c r="I867" i="1" a="1"/>
  <c r="I867" i="1" s="1"/>
  <c r="I868" i="1" a="1"/>
  <c r="I868" i="1" s="1"/>
  <c r="I869" i="1" a="1"/>
  <c r="I869" i="1" s="1"/>
  <c r="I870" i="1" a="1"/>
  <c r="I870" i="1" s="1"/>
  <c r="I871" i="1" a="1"/>
  <c r="I871" i="1" s="1"/>
  <c r="I872" i="1" a="1"/>
  <c r="I872" i="1" s="1"/>
  <c r="I873" i="1" a="1"/>
  <c r="I873" i="1" s="1"/>
  <c r="I874" i="1" a="1"/>
  <c r="I874" i="1" s="1"/>
  <c r="I875" i="1" a="1"/>
  <c r="I875" i="1" s="1"/>
  <c r="I876" i="1" a="1"/>
  <c r="I876" i="1" s="1"/>
  <c r="I877" i="1" a="1"/>
  <c r="I877" i="1" s="1"/>
  <c r="I878" i="1" a="1"/>
  <c r="I878" i="1" s="1"/>
  <c r="I879" i="1" a="1"/>
  <c r="I879" i="1" s="1"/>
  <c r="I880" i="1" a="1"/>
  <c r="I880" i="1" s="1"/>
  <c r="I881" i="1" a="1"/>
  <c r="I881" i="1" s="1"/>
  <c r="I882" i="1" a="1"/>
  <c r="I882" i="1" s="1"/>
  <c r="I883" i="1" a="1"/>
  <c r="I883" i="1" s="1"/>
  <c r="I884" i="1" a="1"/>
  <c r="I884" i="1" s="1"/>
  <c r="I885" i="1" a="1"/>
  <c r="I885" i="1" s="1"/>
  <c r="I886" i="1" a="1"/>
  <c r="I886" i="1" s="1"/>
  <c r="I887" i="1" a="1"/>
  <c r="I887" i="1" s="1"/>
  <c r="I888" i="1" a="1"/>
  <c r="I888" i="1" s="1"/>
  <c r="I889" i="1" a="1"/>
  <c r="I889" i="1" s="1"/>
  <c r="I890" i="1" a="1"/>
  <c r="I890" i="1" s="1"/>
  <c r="I891" i="1" a="1"/>
  <c r="I891" i="1" s="1"/>
  <c r="I892" i="1" a="1"/>
  <c r="I892" i="1" s="1"/>
  <c r="I893" i="1" a="1"/>
  <c r="I893" i="1" s="1"/>
  <c r="I894" i="1" a="1"/>
  <c r="I894" i="1" s="1"/>
  <c r="I895" i="1" a="1"/>
  <c r="I895" i="1" s="1"/>
  <c r="I896" i="1" a="1"/>
  <c r="I896" i="1" s="1"/>
  <c r="I897" i="1" a="1"/>
  <c r="I897" i="1" s="1"/>
  <c r="I898" i="1" a="1"/>
  <c r="I898" i="1" s="1"/>
  <c r="I899" i="1" a="1"/>
  <c r="I899" i="1" s="1"/>
  <c r="I900" i="1" a="1"/>
  <c r="I900" i="1" s="1"/>
  <c r="I901" i="1" a="1"/>
  <c r="I901" i="1" s="1"/>
  <c r="I902" i="1" a="1"/>
  <c r="I902" i="1" s="1"/>
  <c r="I903" i="1" a="1"/>
  <c r="I903" i="1" s="1"/>
  <c r="I904" i="1" a="1"/>
  <c r="I904" i="1" s="1"/>
  <c r="I905" i="1" a="1"/>
  <c r="I905" i="1" s="1"/>
  <c r="I906" i="1" a="1"/>
  <c r="I906" i="1" s="1"/>
  <c r="I907" i="1" a="1"/>
  <c r="I907" i="1" s="1"/>
  <c r="I908" i="1" a="1"/>
  <c r="I908" i="1" s="1"/>
  <c r="I909" i="1" a="1"/>
  <c r="I909" i="1" s="1"/>
  <c r="I910" i="1" a="1"/>
  <c r="I910" i="1" s="1"/>
  <c r="I911" i="1" a="1"/>
  <c r="I911" i="1" s="1"/>
  <c r="I912" i="1" a="1"/>
  <c r="I912" i="1" s="1"/>
  <c r="I913" i="1" a="1"/>
  <c r="I913" i="1" s="1"/>
  <c r="I914" i="1" a="1"/>
  <c r="I914" i="1" s="1"/>
  <c r="I915" i="1" a="1"/>
  <c r="I915" i="1" s="1"/>
  <c r="I916" i="1" a="1"/>
  <c r="I916" i="1" s="1"/>
  <c r="I917" i="1" a="1"/>
  <c r="I917" i="1" s="1"/>
  <c r="I918" i="1" a="1"/>
  <c r="I918" i="1" s="1"/>
  <c r="I919" i="1" a="1"/>
  <c r="I919" i="1" s="1"/>
  <c r="I920" i="1" a="1"/>
  <c r="I920" i="1" s="1"/>
  <c r="I921" i="1" a="1"/>
  <c r="I921" i="1" s="1"/>
  <c r="I922" i="1" a="1"/>
  <c r="I922" i="1" s="1"/>
  <c r="I923" i="1" a="1"/>
  <c r="I923" i="1" s="1"/>
  <c r="I924" i="1" a="1"/>
  <c r="I924" i="1" s="1"/>
  <c r="I925" i="1" a="1"/>
  <c r="I925" i="1" s="1"/>
  <c r="I926" i="1" a="1"/>
  <c r="I926" i="1" s="1"/>
  <c r="I927" i="1" a="1"/>
  <c r="I927" i="1" s="1"/>
  <c r="I928" i="1" a="1"/>
  <c r="I928" i="1" s="1"/>
  <c r="I929" i="1" a="1"/>
  <c r="I929" i="1" s="1"/>
  <c r="I930" i="1" a="1"/>
  <c r="I930" i="1" s="1"/>
  <c r="I931" i="1" a="1"/>
  <c r="I931" i="1" s="1"/>
  <c r="I932" i="1" a="1"/>
  <c r="I932" i="1" s="1"/>
  <c r="I933" i="1" a="1"/>
  <c r="I933" i="1" s="1"/>
  <c r="I934" i="1" a="1"/>
  <c r="I934" i="1" s="1"/>
  <c r="I935" i="1" a="1"/>
  <c r="I935" i="1" s="1"/>
  <c r="I936" i="1" a="1"/>
  <c r="I936" i="1" s="1"/>
  <c r="I937" i="1" a="1"/>
  <c r="I937" i="1" s="1"/>
  <c r="I938" i="1" a="1"/>
  <c r="I938" i="1" s="1"/>
  <c r="I939" i="1" a="1"/>
  <c r="I939" i="1" s="1"/>
  <c r="I940" i="1" a="1"/>
  <c r="I940" i="1" s="1"/>
  <c r="I941" i="1" a="1"/>
  <c r="I941" i="1" s="1"/>
  <c r="I942" i="1" a="1"/>
  <c r="I942" i="1" s="1"/>
  <c r="I943" i="1" a="1"/>
  <c r="I943" i="1" s="1"/>
  <c r="I944" i="1" a="1"/>
  <c r="I944" i="1" s="1"/>
  <c r="I945" i="1" a="1"/>
  <c r="I945" i="1" s="1"/>
  <c r="I946" i="1" a="1"/>
  <c r="I946" i="1" s="1"/>
  <c r="I947" i="1" a="1"/>
  <c r="I947" i="1" s="1"/>
  <c r="I948" i="1" a="1"/>
  <c r="I948" i="1" s="1"/>
  <c r="I949" i="1" a="1"/>
  <c r="I949" i="1" s="1"/>
  <c r="I950" i="1" a="1"/>
  <c r="I950" i="1" s="1"/>
  <c r="I951" i="1" a="1"/>
  <c r="I951" i="1" s="1"/>
  <c r="I952" i="1" a="1"/>
  <c r="I952" i="1" s="1"/>
  <c r="I953" i="1" a="1"/>
  <c r="I953" i="1" s="1"/>
  <c r="I954" i="1" a="1"/>
  <c r="I954" i="1" s="1"/>
  <c r="I955" i="1" a="1"/>
  <c r="I955" i="1" s="1"/>
  <c r="I956" i="1" a="1"/>
  <c r="I956" i="1" s="1"/>
  <c r="I957" i="1" a="1"/>
  <c r="I957" i="1" s="1"/>
  <c r="I958" i="1" a="1"/>
  <c r="I958" i="1" s="1"/>
  <c r="I959" i="1" a="1"/>
  <c r="I959" i="1" s="1"/>
  <c r="I960" i="1" a="1"/>
  <c r="I960" i="1" s="1"/>
  <c r="I961" i="1" a="1"/>
  <c r="I961" i="1" s="1"/>
  <c r="I962" i="1" a="1"/>
  <c r="I962" i="1" s="1"/>
  <c r="I963" i="1" a="1"/>
  <c r="I963" i="1" s="1"/>
  <c r="I964" i="1" a="1"/>
  <c r="I964" i="1" s="1"/>
  <c r="I965" i="1" a="1"/>
  <c r="I965" i="1" s="1"/>
  <c r="I966" i="1" a="1"/>
  <c r="I966" i="1" s="1"/>
  <c r="I967" i="1" a="1"/>
  <c r="I967" i="1" s="1"/>
  <c r="I968" i="1" a="1"/>
  <c r="I968" i="1" s="1"/>
  <c r="I969" i="1" a="1"/>
  <c r="I969" i="1" s="1"/>
  <c r="I970" i="1" a="1"/>
  <c r="I970" i="1" s="1"/>
  <c r="I971" i="1" a="1"/>
  <c r="I971" i="1" s="1"/>
  <c r="I972" i="1" a="1"/>
  <c r="I972" i="1" s="1"/>
  <c r="I973" i="1" a="1"/>
  <c r="I973" i="1" s="1"/>
  <c r="I974" i="1" a="1"/>
  <c r="I974" i="1" s="1"/>
  <c r="I975" i="1" a="1"/>
  <c r="I975" i="1" s="1"/>
  <c r="I976" i="1" a="1"/>
  <c r="I976" i="1" s="1"/>
  <c r="I977" i="1" a="1"/>
  <c r="I977" i="1" s="1"/>
  <c r="I978" i="1" a="1"/>
  <c r="I978" i="1" s="1"/>
  <c r="I979" i="1" a="1"/>
  <c r="I979" i="1" s="1"/>
  <c r="I980" i="1" a="1"/>
  <c r="I980" i="1" s="1"/>
  <c r="I981" i="1" a="1"/>
  <c r="I981" i="1" s="1"/>
  <c r="I982" i="1" a="1"/>
  <c r="I982" i="1" s="1"/>
  <c r="I983" i="1" a="1"/>
  <c r="I983" i="1" s="1"/>
  <c r="I984" i="1" a="1"/>
  <c r="I984" i="1" s="1"/>
  <c r="I985" i="1" a="1"/>
  <c r="I985" i="1" s="1"/>
  <c r="I986" i="1" a="1"/>
  <c r="I986" i="1" s="1"/>
  <c r="I987" i="1" a="1"/>
  <c r="I987" i="1" s="1"/>
  <c r="I988" i="1" a="1"/>
  <c r="I988" i="1" s="1"/>
  <c r="I989" i="1" a="1"/>
  <c r="I989" i="1" s="1"/>
  <c r="I990" i="1" a="1"/>
  <c r="I990" i="1" s="1"/>
  <c r="I991" i="1" a="1"/>
  <c r="I991" i="1" s="1"/>
  <c r="I992" i="1" a="1"/>
  <c r="I992" i="1" s="1"/>
  <c r="I993" i="1" a="1"/>
  <c r="I993" i="1" s="1"/>
  <c r="I994" i="1" a="1"/>
  <c r="I994" i="1" s="1"/>
  <c r="I995" i="1" a="1"/>
  <c r="I995" i="1" s="1"/>
  <c r="I996" i="1" a="1"/>
  <c r="I996" i="1" s="1"/>
  <c r="I997" i="1" a="1"/>
  <c r="I997" i="1" s="1"/>
  <c r="I998" i="1" a="1"/>
  <c r="I998" i="1" s="1"/>
  <c r="I999" i="1" a="1"/>
  <c r="I999" i="1" s="1"/>
  <c r="I1000" i="1" a="1"/>
  <c r="I1000" i="1" s="1"/>
  <c r="I1001" i="1" a="1"/>
  <c r="I1001" i="1" s="1"/>
  <c r="I1002" i="1" a="1"/>
  <c r="I1002" i="1" s="1"/>
  <c r="I1003" i="1" a="1"/>
  <c r="I1003" i="1" s="1"/>
  <c r="I1004" i="1" a="1"/>
  <c r="I1004" i="1" s="1"/>
  <c r="I1005" i="1" a="1"/>
  <c r="I1005" i="1" s="1"/>
  <c r="I1006" i="1" a="1"/>
  <c r="I1006" i="1" s="1"/>
  <c r="I1007" i="1" a="1"/>
  <c r="I1007" i="1" s="1"/>
  <c r="I1008" i="1" a="1"/>
  <c r="I1008" i="1" s="1"/>
  <c r="I1009" i="1" a="1"/>
  <c r="I1009" i="1" s="1"/>
  <c r="I1010" i="1" a="1"/>
  <c r="I1010" i="1" s="1"/>
  <c r="I1011" i="1" a="1"/>
  <c r="I1011" i="1" s="1"/>
  <c r="I1012" i="1" a="1"/>
  <c r="I1012" i="1" s="1"/>
  <c r="I1013" i="1" a="1"/>
  <c r="I1013" i="1" s="1"/>
  <c r="I1014" i="1" a="1"/>
  <c r="I1014" i="1" s="1"/>
  <c r="I1015" i="1" a="1"/>
  <c r="I1015" i="1" s="1"/>
  <c r="I1016" i="1" a="1"/>
  <c r="I1016" i="1" s="1"/>
  <c r="I1017" i="1" a="1"/>
  <c r="I1017" i="1" s="1"/>
  <c r="I1018" i="1" a="1"/>
  <c r="I1018" i="1" s="1"/>
  <c r="I1019" i="1" a="1"/>
  <c r="I1019" i="1" s="1"/>
  <c r="I1020" i="1" a="1"/>
  <c r="I1020" i="1" s="1"/>
  <c r="I1021" i="1" a="1"/>
  <c r="I1021" i="1" s="1"/>
  <c r="I1022" i="1" a="1"/>
  <c r="I1022" i="1" s="1"/>
  <c r="I1023" i="1" a="1"/>
  <c r="I1023" i="1" s="1"/>
  <c r="I1024" i="1" a="1"/>
  <c r="I1024" i="1" s="1"/>
  <c r="I1025" i="1" a="1"/>
  <c r="I1025" i="1" s="1"/>
  <c r="I1026" i="1" a="1"/>
  <c r="I1026" i="1" s="1"/>
  <c r="I1027" i="1" a="1"/>
  <c r="I1027" i="1" s="1"/>
  <c r="I1028" i="1" a="1"/>
  <c r="I1028" i="1" s="1"/>
  <c r="I1029" i="1" a="1"/>
  <c r="I1029" i="1" s="1"/>
  <c r="I1030" i="1" a="1"/>
  <c r="I1030" i="1" s="1"/>
  <c r="I1031" i="1" a="1"/>
  <c r="I1031" i="1" s="1"/>
  <c r="I1032" i="1" a="1"/>
  <c r="I1032" i="1" s="1"/>
  <c r="I1033" i="1" a="1"/>
  <c r="I1033" i="1" s="1"/>
  <c r="I1034" i="1" a="1"/>
  <c r="I1034" i="1" s="1"/>
  <c r="I1035" i="1" a="1"/>
  <c r="I1035" i="1" s="1"/>
  <c r="I1036" i="1" a="1"/>
  <c r="I1036" i="1" s="1"/>
  <c r="I1037" i="1" a="1"/>
  <c r="I1037" i="1" s="1"/>
  <c r="I1038" i="1" a="1"/>
  <c r="I1038" i="1" s="1"/>
  <c r="I1039" i="1" a="1"/>
  <c r="I1039" i="1" s="1"/>
  <c r="I1040" i="1" a="1"/>
  <c r="I1040" i="1" s="1"/>
  <c r="I1041" i="1" a="1"/>
  <c r="I1041" i="1" s="1"/>
  <c r="I1042" i="1" a="1"/>
  <c r="I1042" i="1" s="1"/>
  <c r="I1043" i="1" a="1"/>
  <c r="I1043" i="1" s="1"/>
  <c r="I1044" i="1" a="1"/>
  <c r="I1044" i="1" s="1"/>
  <c r="I1045" i="1" a="1"/>
  <c r="I1045" i="1" s="1"/>
  <c r="I1046" i="1" a="1"/>
  <c r="I1046" i="1" s="1"/>
  <c r="I1047" i="1" a="1"/>
  <c r="I1047" i="1" s="1"/>
  <c r="I1048" i="1" a="1"/>
  <c r="I1048" i="1" s="1"/>
  <c r="I1049" i="1" a="1"/>
  <c r="I1049" i="1" s="1"/>
  <c r="I1050" i="1" a="1"/>
  <c r="I1050" i="1" s="1"/>
  <c r="I1051" i="1" a="1"/>
  <c r="I1051" i="1" s="1"/>
  <c r="I1052" i="1" a="1"/>
  <c r="I1052" i="1" s="1"/>
  <c r="I1053" i="1" a="1"/>
  <c r="I1053" i="1" s="1"/>
  <c r="I1054" i="1" a="1"/>
  <c r="I1054" i="1" s="1"/>
  <c r="I1055" i="1" a="1"/>
  <c r="I1055" i="1" s="1"/>
  <c r="I1056" i="1" a="1"/>
  <c r="I1056" i="1" s="1"/>
  <c r="I1057" i="1" a="1"/>
  <c r="I1057" i="1" s="1"/>
  <c r="I1058" i="1" a="1"/>
  <c r="I1058" i="1" s="1"/>
  <c r="I1059" i="1" a="1"/>
  <c r="I1059" i="1" s="1"/>
  <c r="I1060" i="1" a="1"/>
  <c r="I1060" i="1" s="1"/>
  <c r="I1061" i="1" a="1"/>
  <c r="I1061" i="1" s="1"/>
  <c r="I1062" i="1" a="1"/>
  <c r="I1062" i="1" s="1"/>
  <c r="I1063" i="1" a="1"/>
  <c r="I1063" i="1" s="1"/>
  <c r="I1064" i="1" a="1"/>
  <c r="I1064" i="1" s="1"/>
  <c r="I1065" i="1" a="1"/>
  <c r="I1065" i="1" s="1"/>
  <c r="I1066" i="1" a="1"/>
  <c r="I1066" i="1" s="1"/>
  <c r="I1067" i="1" a="1"/>
  <c r="I1067" i="1" s="1"/>
  <c r="I1068" i="1" a="1"/>
  <c r="I1068" i="1" s="1"/>
  <c r="I1069" i="1" a="1"/>
  <c r="I1069" i="1" s="1"/>
  <c r="I1070" i="1" a="1"/>
  <c r="I1070" i="1" s="1"/>
  <c r="I1071" i="1" a="1"/>
  <c r="I1071" i="1" s="1"/>
  <c r="I1072" i="1" a="1"/>
  <c r="I1072" i="1" s="1"/>
  <c r="I1073" i="1" a="1"/>
  <c r="I1073" i="1" s="1"/>
  <c r="I1074" i="1" a="1"/>
  <c r="I1074" i="1" s="1"/>
  <c r="I1075" i="1" a="1"/>
  <c r="I1075" i="1" s="1"/>
  <c r="I1076" i="1" a="1"/>
  <c r="I1076" i="1" s="1"/>
  <c r="I1077" i="1" a="1"/>
  <c r="I1077" i="1" s="1"/>
  <c r="I1078" i="1" a="1"/>
  <c r="I1078" i="1" s="1"/>
  <c r="I1079" i="1" a="1"/>
  <c r="I1079" i="1" s="1"/>
  <c r="I1080" i="1" a="1"/>
  <c r="I1080" i="1" s="1"/>
  <c r="I1081" i="1" a="1"/>
  <c r="I1081" i="1" s="1"/>
  <c r="I1082" i="1" a="1"/>
  <c r="I1082" i="1" s="1"/>
  <c r="I1083" i="1" a="1"/>
  <c r="I1083" i="1" s="1"/>
  <c r="I1084" i="1" a="1"/>
  <c r="I1084" i="1" s="1"/>
  <c r="I1085" i="1" a="1"/>
  <c r="I1085" i="1" s="1"/>
  <c r="I1086" i="1" a="1"/>
  <c r="I1086" i="1" s="1"/>
  <c r="I1087" i="1" a="1"/>
  <c r="I1087" i="1" s="1"/>
  <c r="I1088" i="1" a="1"/>
  <c r="I1088" i="1" s="1"/>
  <c r="I1089" i="1" a="1"/>
  <c r="I1089" i="1" s="1"/>
  <c r="I1090" i="1" a="1"/>
  <c r="I1090" i="1" s="1"/>
  <c r="I1091" i="1" a="1"/>
  <c r="I1091" i="1" s="1"/>
  <c r="I1092" i="1" a="1"/>
  <c r="I1092" i="1" s="1"/>
  <c r="I1093" i="1" a="1"/>
  <c r="I1093" i="1" s="1"/>
  <c r="I1094" i="1" a="1"/>
  <c r="I1094" i="1" s="1"/>
  <c r="I1095" i="1" a="1"/>
  <c r="I1095" i="1" s="1"/>
  <c r="I1096" i="1" a="1"/>
  <c r="I1096" i="1" s="1"/>
  <c r="J9" i="1" a="1"/>
  <c r="J9" i="1" s="1"/>
  <c r="J10" i="1" a="1"/>
  <c r="J10" i="1" s="1"/>
  <c r="J11" i="1" a="1"/>
  <c r="J11" i="1" s="1"/>
  <c r="J12" i="1" a="1"/>
  <c r="J12" i="1" s="1"/>
  <c r="J13" i="1" a="1"/>
  <c r="J13" i="1" s="1"/>
  <c r="J14" i="1" a="1"/>
  <c r="J14" i="1" s="1"/>
  <c r="J15" i="1" a="1"/>
  <c r="J15" i="1" s="1"/>
  <c r="J16" i="1" a="1"/>
  <c r="J16" i="1" s="1"/>
  <c r="J17" i="1" a="1"/>
  <c r="J17" i="1" s="1"/>
  <c r="J18" i="1" a="1"/>
  <c r="J18" i="1" s="1"/>
  <c r="J19" i="1" a="1"/>
  <c r="J19" i="1" s="1"/>
  <c r="J20" i="1" a="1"/>
  <c r="J20" i="1" s="1"/>
  <c r="J21" i="1" a="1"/>
  <c r="J21" i="1" s="1"/>
  <c r="J22" i="1" a="1"/>
  <c r="J22" i="1" s="1"/>
  <c r="J23" i="1" a="1"/>
  <c r="J23" i="1" s="1"/>
  <c r="J24" i="1" a="1"/>
  <c r="J24" i="1" s="1"/>
  <c r="J25" i="1" a="1"/>
  <c r="J25" i="1" s="1"/>
  <c r="J26" i="1" a="1"/>
  <c r="J26" i="1" s="1"/>
  <c r="J27" i="1" a="1"/>
  <c r="J27" i="1" s="1"/>
  <c r="J28" i="1" a="1"/>
  <c r="J28" i="1" s="1"/>
  <c r="J29" i="1" a="1"/>
  <c r="J29" i="1" s="1"/>
  <c r="J30" i="1" a="1"/>
  <c r="J30" i="1" s="1"/>
  <c r="J31" i="1" a="1"/>
  <c r="J31" i="1" s="1"/>
  <c r="J32" i="1" a="1"/>
  <c r="J32" i="1" s="1"/>
  <c r="J33" i="1" a="1"/>
  <c r="J33" i="1" s="1"/>
  <c r="J34" i="1" a="1"/>
  <c r="J34" i="1" s="1"/>
  <c r="J35" i="1" a="1"/>
  <c r="J35" i="1" s="1"/>
  <c r="J36" i="1" a="1"/>
  <c r="J36" i="1" s="1"/>
  <c r="J37" i="1" a="1"/>
  <c r="J37" i="1" s="1"/>
  <c r="J38" i="1" a="1"/>
  <c r="J38" i="1" s="1"/>
  <c r="J39" i="1" a="1"/>
  <c r="J39" i="1" s="1"/>
  <c r="J40" i="1" a="1"/>
  <c r="J40" i="1" s="1"/>
  <c r="J41" i="1" a="1"/>
  <c r="J41" i="1" s="1"/>
  <c r="J42" i="1" a="1"/>
  <c r="J42" i="1" s="1"/>
  <c r="J43" i="1" a="1"/>
  <c r="J43" i="1" s="1"/>
  <c r="J44" i="1" a="1"/>
  <c r="J44" i="1" s="1"/>
  <c r="J45" i="1" a="1"/>
  <c r="J45" i="1" s="1"/>
  <c r="J46" i="1" a="1"/>
  <c r="J46" i="1" s="1"/>
  <c r="J47" i="1" a="1"/>
  <c r="J47" i="1" s="1"/>
  <c r="J48" i="1" a="1"/>
  <c r="J48" i="1" s="1"/>
  <c r="J49" i="1" a="1"/>
  <c r="J49" i="1" s="1"/>
  <c r="J50" i="1" a="1"/>
  <c r="J50" i="1" s="1"/>
  <c r="J51" i="1" a="1"/>
  <c r="J51" i="1" s="1"/>
  <c r="J52" i="1" a="1"/>
  <c r="J52" i="1" s="1"/>
  <c r="J53" i="1" a="1"/>
  <c r="J53" i="1" s="1"/>
  <c r="J54" i="1" a="1"/>
  <c r="J54" i="1" s="1"/>
  <c r="J55" i="1" a="1"/>
  <c r="J55" i="1" s="1"/>
  <c r="J56" i="1" a="1"/>
  <c r="J56" i="1" s="1"/>
  <c r="J57" i="1" a="1"/>
  <c r="J57" i="1" s="1"/>
  <c r="J58" i="1" a="1"/>
  <c r="J58" i="1" s="1"/>
  <c r="J59" i="1" a="1"/>
  <c r="J59" i="1" s="1"/>
  <c r="J60" i="1" a="1"/>
  <c r="J60" i="1" s="1"/>
  <c r="J61" i="1" a="1"/>
  <c r="J61" i="1" s="1"/>
  <c r="J62" i="1" a="1"/>
  <c r="J62" i="1" s="1"/>
  <c r="J63" i="1" a="1"/>
  <c r="J63" i="1" s="1"/>
  <c r="J64" i="1" a="1"/>
  <c r="J64" i="1" s="1"/>
  <c r="J65" i="1" a="1"/>
  <c r="J65" i="1" s="1"/>
  <c r="J66" i="1" a="1"/>
  <c r="J66" i="1" s="1"/>
  <c r="J67" i="1" a="1"/>
  <c r="J67" i="1" s="1"/>
  <c r="J68" i="1" a="1"/>
  <c r="J68" i="1" s="1"/>
  <c r="J69" i="1" a="1"/>
  <c r="J69" i="1" s="1"/>
  <c r="J70" i="1" a="1"/>
  <c r="J70" i="1" s="1"/>
  <c r="J71" i="1" a="1"/>
  <c r="J71" i="1" s="1"/>
  <c r="J72" i="1" a="1"/>
  <c r="J72" i="1" s="1"/>
  <c r="J73" i="1" a="1"/>
  <c r="J73" i="1" s="1"/>
  <c r="J74" i="1" a="1"/>
  <c r="J74" i="1" s="1"/>
  <c r="J75" i="1" a="1"/>
  <c r="J75" i="1" s="1"/>
  <c r="J76" i="1" a="1"/>
  <c r="J76" i="1" s="1"/>
  <c r="J77" i="1" a="1"/>
  <c r="J77" i="1" s="1"/>
  <c r="J78" i="1" a="1"/>
  <c r="J78" i="1" s="1"/>
  <c r="J79" i="1" a="1"/>
  <c r="J79" i="1" s="1"/>
  <c r="J80" i="1" a="1"/>
  <c r="J80" i="1" s="1"/>
  <c r="J81" i="1" a="1"/>
  <c r="J81" i="1" s="1"/>
  <c r="J82" i="1" a="1"/>
  <c r="J82" i="1" s="1"/>
  <c r="J83" i="1" a="1"/>
  <c r="J83" i="1" s="1"/>
  <c r="J84" i="1" a="1"/>
  <c r="J84" i="1" s="1"/>
  <c r="J85" i="1" a="1"/>
  <c r="J85" i="1" s="1"/>
  <c r="J86" i="1" a="1"/>
  <c r="J86" i="1" s="1"/>
  <c r="J87" i="1" a="1"/>
  <c r="J87" i="1" s="1"/>
  <c r="J88" i="1" a="1"/>
  <c r="J88" i="1" s="1"/>
  <c r="J89" i="1" a="1"/>
  <c r="J89" i="1" s="1"/>
  <c r="J90" i="1" a="1"/>
  <c r="J90" i="1" s="1"/>
  <c r="J91" i="1" a="1"/>
  <c r="J91" i="1" s="1"/>
  <c r="J92" i="1" a="1"/>
  <c r="J92" i="1" s="1"/>
  <c r="J93" i="1" a="1"/>
  <c r="J93" i="1" s="1"/>
  <c r="J94" i="1" a="1"/>
  <c r="J94" i="1" s="1"/>
  <c r="J95" i="1" a="1"/>
  <c r="J95" i="1" s="1"/>
  <c r="J96" i="1" a="1"/>
  <c r="J96" i="1" s="1"/>
  <c r="J97" i="1" a="1"/>
  <c r="J97" i="1" s="1"/>
  <c r="J98" i="1" a="1"/>
  <c r="J98" i="1" s="1"/>
  <c r="J99" i="1" a="1"/>
  <c r="J99" i="1" s="1"/>
  <c r="J100" i="1" a="1"/>
  <c r="J100" i="1" s="1"/>
  <c r="J101" i="1" a="1"/>
  <c r="J101" i="1" s="1"/>
  <c r="J102" i="1" a="1"/>
  <c r="J102" i="1" s="1"/>
  <c r="J103" i="1" a="1"/>
  <c r="J103" i="1" s="1"/>
  <c r="J104" i="1" a="1"/>
  <c r="J104" i="1" s="1"/>
  <c r="J105" i="1" a="1"/>
  <c r="J105" i="1" s="1"/>
  <c r="J106" i="1" a="1"/>
  <c r="J106" i="1" s="1"/>
  <c r="J107" i="1" a="1"/>
  <c r="J107" i="1" s="1"/>
  <c r="J108" i="1" a="1"/>
  <c r="J108" i="1" s="1"/>
  <c r="J109" i="1" a="1"/>
  <c r="J109" i="1" s="1"/>
  <c r="J110" i="1" a="1"/>
  <c r="J110" i="1" s="1"/>
  <c r="J111" i="1" a="1"/>
  <c r="J111" i="1" s="1"/>
  <c r="J112" i="1" a="1"/>
  <c r="J112" i="1" s="1"/>
  <c r="J113" i="1" a="1"/>
  <c r="J113" i="1" s="1"/>
  <c r="J114" i="1" a="1"/>
  <c r="J114" i="1" s="1"/>
  <c r="J115" i="1" a="1"/>
  <c r="J115" i="1" s="1"/>
  <c r="J116" i="1" a="1"/>
  <c r="J116" i="1" s="1"/>
  <c r="J117" i="1" a="1"/>
  <c r="J117" i="1" s="1"/>
  <c r="J118" i="1" a="1"/>
  <c r="J118" i="1" s="1"/>
  <c r="J119" i="1" a="1"/>
  <c r="J119" i="1" s="1"/>
  <c r="J120" i="1" a="1"/>
  <c r="J120" i="1" s="1"/>
  <c r="J121" i="1" a="1"/>
  <c r="J121" i="1" s="1"/>
  <c r="J122" i="1" a="1"/>
  <c r="J122" i="1" s="1"/>
  <c r="J123" i="1" a="1"/>
  <c r="J123" i="1" s="1"/>
  <c r="J124" i="1" a="1"/>
  <c r="J124" i="1" s="1"/>
  <c r="J125" i="1" a="1"/>
  <c r="J125" i="1" s="1"/>
  <c r="J126" i="1" a="1"/>
  <c r="J126" i="1" s="1"/>
  <c r="J127" i="1" a="1"/>
  <c r="J127" i="1" s="1"/>
  <c r="J128" i="1" a="1"/>
  <c r="J128" i="1" s="1"/>
  <c r="J129" i="1" a="1"/>
  <c r="J129" i="1" s="1"/>
  <c r="J130" i="1" a="1"/>
  <c r="J130" i="1" s="1"/>
  <c r="J131" i="1" a="1"/>
  <c r="J131" i="1" s="1"/>
  <c r="J132" i="1" a="1"/>
  <c r="J132" i="1" s="1"/>
  <c r="J133" i="1" a="1"/>
  <c r="J133" i="1" s="1"/>
  <c r="J134" i="1" a="1"/>
  <c r="J134" i="1" s="1"/>
  <c r="J135" i="1" a="1"/>
  <c r="J135" i="1" s="1"/>
  <c r="J136" i="1" a="1"/>
  <c r="J136" i="1" s="1"/>
  <c r="J137" i="1" a="1"/>
  <c r="J137" i="1" s="1"/>
  <c r="J138" i="1" a="1"/>
  <c r="J138" i="1" s="1"/>
  <c r="J139" i="1" a="1"/>
  <c r="J139" i="1" s="1"/>
  <c r="J140" i="1" a="1"/>
  <c r="J140" i="1" s="1"/>
  <c r="J141" i="1" a="1"/>
  <c r="J141" i="1" s="1"/>
  <c r="J142" i="1" a="1"/>
  <c r="J142" i="1" s="1"/>
  <c r="J143" i="1" a="1"/>
  <c r="J143" i="1" s="1"/>
  <c r="J144" i="1" a="1"/>
  <c r="J144" i="1" s="1"/>
  <c r="J145" i="1" a="1"/>
  <c r="J145" i="1" s="1"/>
  <c r="J146" i="1" a="1"/>
  <c r="J146" i="1" s="1"/>
  <c r="J147" i="1" a="1"/>
  <c r="J147" i="1" s="1"/>
  <c r="J148" i="1" a="1"/>
  <c r="J148" i="1" s="1"/>
  <c r="J149" i="1" a="1"/>
  <c r="J149" i="1" s="1"/>
  <c r="J150" i="1" a="1"/>
  <c r="J150" i="1" s="1"/>
  <c r="J151" i="1" a="1"/>
  <c r="J151" i="1" s="1"/>
  <c r="J152" i="1" a="1"/>
  <c r="J152" i="1" s="1"/>
  <c r="J153" i="1" a="1"/>
  <c r="J153" i="1" s="1"/>
  <c r="J154" i="1" a="1"/>
  <c r="J154" i="1" s="1"/>
  <c r="J155" i="1" a="1"/>
  <c r="J155" i="1" s="1"/>
  <c r="J156" i="1" a="1"/>
  <c r="J156" i="1" s="1"/>
  <c r="J157" i="1" a="1"/>
  <c r="J157" i="1" s="1"/>
  <c r="J158" i="1" a="1"/>
  <c r="J158" i="1" s="1"/>
  <c r="J159" i="1" a="1"/>
  <c r="J159" i="1" s="1"/>
  <c r="J160" i="1" a="1"/>
  <c r="J160" i="1" s="1"/>
  <c r="J161" i="1" a="1"/>
  <c r="J161" i="1" s="1"/>
  <c r="J162" i="1" a="1"/>
  <c r="J162" i="1" s="1"/>
  <c r="J163" i="1" a="1"/>
  <c r="J163" i="1" s="1"/>
  <c r="J164" i="1" a="1"/>
  <c r="J164" i="1" s="1"/>
  <c r="J165" i="1" a="1"/>
  <c r="J165" i="1" s="1"/>
  <c r="J166" i="1" a="1"/>
  <c r="J166" i="1" s="1"/>
  <c r="J167" i="1" a="1"/>
  <c r="J167" i="1" s="1"/>
  <c r="J168" i="1" a="1"/>
  <c r="J168" i="1" s="1"/>
  <c r="J169" i="1" a="1"/>
  <c r="J169" i="1" s="1"/>
  <c r="J170" i="1" a="1"/>
  <c r="J170" i="1" s="1"/>
  <c r="J171" i="1" a="1"/>
  <c r="J171" i="1" s="1"/>
  <c r="J172" i="1" a="1"/>
  <c r="J172" i="1" s="1"/>
  <c r="J173" i="1" a="1"/>
  <c r="J173" i="1" s="1"/>
  <c r="J174" i="1" a="1"/>
  <c r="J174" i="1" s="1"/>
  <c r="J175" i="1" a="1"/>
  <c r="J175" i="1" s="1"/>
  <c r="J176" i="1" a="1"/>
  <c r="J176" i="1" s="1"/>
  <c r="J177" i="1" a="1"/>
  <c r="J177" i="1" s="1"/>
  <c r="J178" i="1" a="1"/>
  <c r="J178" i="1" s="1"/>
  <c r="J179" i="1" a="1"/>
  <c r="J179" i="1" s="1"/>
  <c r="J180" i="1" a="1"/>
  <c r="J180" i="1" s="1"/>
  <c r="J181" i="1" a="1"/>
  <c r="J181" i="1" s="1"/>
  <c r="J182" i="1" a="1"/>
  <c r="J182" i="1" s="1"/>
  <c r="J183" i="1" a="1"/>
  <c r="J183" i="1" s="1"/>
  <c r="J184" i="1" a="1"/>
  <c r="J184" i="1" s="1"/>
  <c r="J185" i="1" a="1"/>
  <c r="J185" i="1" s="1"/>
  <c r="J186" i="1" a="1"/>
  <c r="J186" i="1" s="1"/>
  <c r="J187" i="1" a="1"/>
  <c r="J187" i="1" s="1"/>
  <c r="J188" i="1" a="1"/>
  <c r="J188" i="1" s="1"/>
  <c r="J189" i="1" a="1"/>
  <c r="J189" i="1" s="1"/>
  <c r="J190" i="1" a="1"/>
  <c r="J190" i="1" s="1"/>
  <c r="J191" i="1" a="1"/>
  <c r="J191" i="1" s="1"/>
  <c r="J192" i="1" a="1"/>
  <c r="J192" i="1" s="1"/>
  <c r="J193" i="1" a="1"/>
  <c r="J193" i="1" s="1"/>
  <c r="J194" i="1" a="1"/>
  <c r="J194" i="1" s="1"/>
  <c r="J195" i="1" a="1"/>
  <c r="J195" i="1" s="1"/>
  <c r="J196" i="1" a="1"/>
  <c r="J196" i="1" s="1"/>
  <c r="J197" i="1" a="1"/>
  <c r="J197" i="1" s="1"/>
  <c r="J198" i="1" a="1"/>
  <c r="J198" i="1" s="1"/>
  <c r="J199" i="1" a="1"/>
  <c r="J199" i="1" s="1"/>
  <c r="J200" i="1" a="1"/>
  <c r="J200" i="1" s="1"/>
  <c r="J201" i="1" a="1"/>
  <c r="J201" i="1" s="1"/>
  <c r="J202" i="1" a="1"/>
  <c r="J202" i="1" s="1"/>
  <c r="J203" i="1" a="1"/>
  <c r="J203" i="1" s="1"/>
  <c r="J204" i="1" a="1"/>
  <c r="J204" i="1" s="1"/>
  <c r="J205" i="1" a="1"/>
  <c r="J205" i="1" s="1"/>
  <c r="J206" i="1" a="1"/>
  <c r="J206" i="1" s="1"/>
  <c r="J207" i="1" a="1"/>
  <c r="J207" i="1" s="1"/>
  <c r="J208" i="1" a="1"/>
  <c r="J208" i="1" s="1"/>
  <c r="J209" i="1" a="1"/>
  <c r="J209" i="1" s="1"/>
  <c r="J210" i="1" a="1"/>
  <c r="J210" i="1" s="1"/>
  <c r="J211" i="1" a="1"/>
  <c r="J211" i="1" s="1"/>
  <c r="J212" i="1" a="1"/>
  <c r="J212" i="1" s="1"/>
  <c r="J213" i="1" a="1"/>
  <c r="J213" i="1" s="1"/>
  <c r="J214" i="1" a="1"/>
  <c r="J214" i="1" s="1"/>
  <c r="J215" i="1" a="1"/>
  <c r="J215" i="1" s="1"/>
  <c r="J216" i="1" a="1"/>
  <c r="J216" i="1" s="1"/>
  <c r="J217" i="1" a="1"/>
  <c r="J217" i="1" s="1"/>
  <c r="J218" i="1" a="1"/>
  <c r="J218" i="1" s="1"/>
  <c r="J219" i="1" a="1"/>
  <c r="J219" i="1" s="1"/>
  <c r="J220" i="1" a="1"/>
  <c r="J220" i="1" s="1"/>
  <c r="J221" i="1" a="1"/>
  <c r="J221" i="1" s="1"/>
  <c r="J222" i="1" a="1"/>
  <c r="J222" i="1" s="1"/>
  <c r="J223" i="1" a="1"/>
  <c r="J223" i="1" s="1"/>
  <c r="J224" i="1" a="1"/>
  <c r="J224" i="1" s="1"/>
  <c r="J225" i="1" a="1"/>
  <c r="J225" i="1" s="1"/>
  <c r="J226" i="1" a="1"/>
  <c r="J226" i="1" s="1"/>
  <c r="J227" i="1" a="1"/>
  <c r="J227" i="1" s="1"/>
  <c r="J228" i="1" a="1"/>
  <c r="J228" i="1" s="1"/>
  <c r="J229" i="1" a="1"/>
  <c r="J229" i="1" s="1"/>
  <c r="J230" i="1" a="1"/>
  <c r="J230" i="1" s="1"/>
  <c r="J231" i="1" a="1"/>
  <c r="J231" i="1" s="1"/>
  <c r="J232" i="1" a="1"/>
  <c r="J232" i="1" s="1"/>
  <c r="J233" i="1" a="1"/>
  <c r="J233" i="1" s="1"/>
  <c r="J234" i="1" a="1"/>
  <c r="J234" i="1" s="1"/>
  <c r="J235" i="1" a="1"/>
  <c r="J235" i="1" s="1"/>
  <c r="J236" i="1" a="1"/>
  <c r="J236" i="1" s="1"/>
  <c r="J237" i="1" a="1"/>
  <c r="J237" i="1" s="1"/>
  <c r="J238" i="1" a="1"/>
  <c r="J238" i="1" s="1"/>
  <c r="J239" i="1" a="1"/>
  <c r="J239" i="1" s="1"/>
  <c r="J240" i="1" a="1"/>
  <c r="J240" i="1" s="1"/>
  <c r="J241" i="1" a="1"/>
  <c r="J241" i="1" s="1"/>
  <c r="J242" i="1" a="1"/>
  <c r="J242" i="1" s="1"/>
  <c r="J243" i="1" a="1"/>
  <c r="J243" i="1" s="1"/>
  <c r="J244" i="1" a="1"/>
  <c r="J244" i="1" s="1"/>
  <c r="J245" i="1" a="1"/>
  <c r="J245" i="1" s="1"/>
  <c r="J246" i="1" a="1"/>
  <c r="J246" i="1" s="1"/>
  <c r="J247" i="1" a="1"/>
  <c r="J247" i="1" s="1"/>
  <c r="J248" i="1" a="1"/>
  <c r="J248" i="1" s="1"/>
  <c r="J249" i="1" a="1"/>
  <c r="J249" i="1" s="1"/>
  <c r="J250" i="1" a="1"/>
  <c r="J250" i="1" s="1"/>
  <c r="J251" i="1" a="1"/>
  <c r="J251" i="1" s="1"/>
  <c r="J252" i="1" a="1"/>
  <c r="J252" i="1" s="1"/>
  <c r="J253" i="1" a="1"/>
  <c r="J253" i="1" s="1"/>
  <c r="J254" i="1" a="1"/>
  <c r="J254" i="1" s="1"/>
  <c r="J255" i="1" a="1"/>
  <c r="J255" i="1" s="1"/>
  <c r="J256" i="1" a="1"/>
  <c r="J256" i="1" s="1"/>
  <c r="J257" i="1" a="1"/>
  <c r="J257" i="1" s="1"/>
  <c r="J258" i="1" a="1"/>
  <c r="J258" i="1" s="1"/>
  <c r="J259" i="1" a="1"/>
  <c r="J259" i="1" s="1"/>
  <c r="J260" i="1" a="1"/>
  <c r="J260" i="1" s="1"/>
  <c r="J261" i="1" a="1"/>
  <c r="J261" i="1" s="1"/>
  <c r="J262" i="1" a="1"/>
  <c r="J262" i="1" s="1"/>
  <c r="J263" i="1" a="1"/>
  <c r="J263" i="1" s="1"/>
  <c r="J264" i="1" a="1"/>
  <c r="J264" i="1" s="1"/>
  <c r="J265" i="1" a="1"/>
  <c r="J265" i="1" s="1"/>
  <c r="J266" i="1" a="1"/>
  <c r="J266" i="1" s="1"/>
  <c r="J267" i="1" a="1"/>
  <c r="J267" i="1" s="1"/>
  <c r="J268" i="1" a="1"/>
  <c r="J268" i="1" s="1"/>
  <c r="J269" i="1" a="1"/>
  <c r="J269" i="1" s="1"/>
  <c r="J270" i="1" a="1"/>
  <c r="J270" i="1" s="1"/>
  <c r="J271" i="1" a="1"/>
  <c r="J271" i="1" s="1"/>
  <c r="J272" i="1" a="1"/>
  <c r="J272" i="1" s="1"/>
  <c r="J273" i="1" a="1"/>
  <c r="J273" i="1" s="1"/>
  <c r="J274" i="1" a="1"/>
  <c r="J274" i="1" s="1"/>
  <c r="J275" i="1" a="1"/>
  <c r="J275" i="1" s="1"/>
  <c r="J276" i="1" a="1"/>
  <c r="J276" i="1" s="1"/>
  <c r="J277" i="1" a="1"/>
  <c r="J277" i="1" s="1"/>
  <c r="J278" i="1" a="1"/>
  <c r="J278" i="1" s="1"/>
  <c r="J279" i="1" a="1"/>
  <c r="J279" i="1" s="1"/>
  <c r="J280" i="1" a="1"/>
  <c r="J280" i="1" s="1"/>
  <c r="J281" i="1" a="1"/>
  <c r="J281" i="1" s="1"/>
  <c r="J282" i="1" a="1"/>
  <c r="J282" i="1" s="1"/>
  <c r="J283" i="1" a="1"/>
  <c r="J283" i="1" s="1"/>
  <c r="J284" i="1" a="1"/>
  <c r="J284" i="1" s="1"/>
  <c r="J285" i="1" a="1"/>
  <c r="J285" i="1" s="1"/>
  <c r="J286" i="1" a="1"/>
  <c r="J286" i="1" s="1"/>
  <c r="J287" i="1" a="1"/>
  <c r="J287" i="1" s="1"/>
  <c r="J288" i="1" a="1"/>
  <c r="J288" i="1" s="1"/>
  <c r="J289" i="1" a="1"/>
  <c r="J289" i="1" s="1"/>
  <c r="J290" i="1" a="1"/>
  <c r="J290" i="1" s="1"/>
  <c r="J291" i="1" a="1"/>
  <c r="J291" i="1" s="1"/>
  <c r="J292" i="1" a="1"/>
  <c r="J292" i="1" s="1"/>
  <c r="J293" i="1" a="1"/>
  <c r="J293" i="1" s="1"/>
  <c r="J294" i="1" a="1"/>
  <c r="J294" i="1" s="1"/>
  <c r="J295" i="1" a="1"/>
  <c r="J295" i="1" s="1"/>
  <c r="J296" i="1" a="1"/>
  <c r="J296" i="1" s="1"/>
  <c r="J297" i="1" a="1"/>
  <c r="J297" i="1" s="1"/>
  <c r="J298" i="1" a="1"/>
  <c r="J298" i="1" s="1"/>
  <c r="J299" i="1" a="1"/>
  <c r="J299" i="1" s="1"/>
  <c r="J300" i="1" a="1"/>
  <c r="J300" i="1" s="1"/>
  <c r="J301" i="1" a="1"/>
  <c r="J301" i="1" s="1"/>
  <c r="J302" i="1" a="1"/>
  <c r="J302" i="1" s="1"/>
  <c r="J303" i="1" a="1"/>
  <c r="J303" i="1" s="1"/>
  <c r="J304" i="1" a="1"/>
  <c r="J304" i="1" s="1"/>
  <c r="J305" i="1" a="1"/>
  <c r="J305" i="1" s="1"/>
  <c r="J306" i="1" a="1"/>
  <c r="J306" i="1" s="1"/>
  <c r="J307" i="1" a="1"/>
  <c r="J307" i="1" s="1"/>
  <c r="J308" i="1" a="1"/>
  <c r="J308" i="1" s="1"/>
  <c r="J309" i="1" a="1"/>
  <c r="J309" i="1" s="1"/>
  <c r="J310" i="1" a="1"/>
  <c r="J310" i="1" s="1"/>
  <c r="J311" i="1" a="1"/>
  <c r="J311" i="1" s="1"/>
  <c r="J312" i="1" a="1"/>
  <c r="J312" i="1" s="1"/>
  <c r="J313" i="1" a="1"/>
  <c r="J313" i="1" s="1"/>
  <c r="J314" i="1" a="1"/>
  <c r="J314" i="1" s="1"/>
  <c r="J315" i="1" a="1"/>
  <c r="J315" i="1" s="1"/>
  <c r="J316" i="1" a="1"/>
  <c r="J316" i="1" s="1"/>
  <c r="J317" i="1" a="1"/>
  <c r="J317" i="1" s="1"/>
  <c r="J318" i="1" a="1"/>
  <c r="J318" i="1" s="1"/>
  <c r="J319" i="1" a="1"/>
  <c r="J319" i="1" s="1"/>
  <c r="J320" i="1" a="1"/>
  <c r="J320" i="1" s="1"/>
  <c r="J321" i="1" a="1"/>
  <c r="J321" i="1" s="1"/>
  <c r="J322" i="1" a="1"/>
  <c r="J322" i="1" s="1"/>
  <c r="J323" i="1" a="1"/>
  <c r="J323" i="1" s="1"/>
  <c r="J324" i="1" a="1"/>
  <c r="J324" i="1" s="1"/>
  <c r="J325" i="1" a="1"/>
  <c r="J325" i="1" s="1"/>
  <c r="J326" i="1" a="1"/>
  <c r="J326" i="1" s="1"/>
  <c r="J327" i="1" a="1"/>
  <c r="J327" i="1" s="1"/>
  <c r="J328" i="1" a="1"/>
  <c r="J328" i="1" s="1"/>
  <c r="J329" i="1" a="1"/>
  <c r="J329" i="1" s="1"/>
  <c r="J330" i="1" a="1"/>
  <c r="J330" i="1" s="1"/>
  <c r="J331" i="1" a="1"/>
  <c r="J331" i="1" s="1"/>
  <c r="J332" i="1" a="1"/>
  <c r="J332" i="1" s="1"/>
  <c r="J333" i="1" a="1"/>
  <c r="J333" i="1" s="1"/>
  <c r="J334" i="1" a="1"/>
  <c r="J334" i="1" s="1"/>
  <c r="J335" i="1" a="1"/>
  <c r="J335" i="1" s="1"/>
  <c r="J336" i="1" a="1"/>
  <c r="J336" i="1" s="1"/>
  <c r="J337" i="1" a="1"/>
  <c r="J337" i="1" s="1"/>
  <c r="J338" i="1" a="1"/>
  <c r="J338" i="1" s="1"/>
  <c r="J339" i="1" a="1"/>
  <c r="J339" i="1" s="1"/>
  <c r="J340" i="1" a="1"/>
  <c r="J340" i="1" s="1"/>
  <c r="J341" i="1" a="1"/>
  <c r="J341" i="1" s="1"/>
  <c r="J342" i="1" a="1"/>
  <c r="J342" i="1" s="1"/>
  <c r="J343" i="1" a="1"/>
  <c r="J343" i="1" s="1"/>
  <c r="J344" i="1" a="1"/>
  <c r="J344" i="1" s="1"/>
  <c r="J345" i="1" a="1"/>
  <c r="J345" i="1" s="1"/>
  <c r="J346" i="1" a="1"/>
  <c r="J346" i="1" s="1"/>
  <c r="J347" i="1" a="1"/>
  <c r="J347" i="1" s="1"/>
  <c r="J348" i="1" a="1"/>
  <c r="J348" i="1" s="1"/>
  <c r="J349" i="1" a="1"/>
  <c r="J349" i="1" s="1"/>
  <c r="J350" i="1" a="1"/>
  <c r="J350" i="1" s="1"/>
  <c r="J351" i="1" a="1"/>
  <c r="J351" i="1" s="1"/>
  <c r="J352" i="1" a="1"/>
  <c r="J352" i="1" s="1"/>
  <c r="J353" i="1" a="1"/>
  <c r="J353" i="1" s="1"/>
  <c r="J354" i="1" a="1"/>
  <c r="J354" i="1" s="1"/>
  <c r="J355" i="1" a="1"/>
  <c r="J355" i="1" s="1"/>
  <c r="J356" i="1" a="1"/>
  <c r="J356" i="1" s="1"/>
  <c r="J357" i="1" a="1"/>
  <c r="J357" i="1" s="1"/>
  <c r="J358" i="1" a="1"/>
  <c r="J358" i="1" s="1"/>
  <c r="J359" i="1" a="1"/>
  <c r="J359" i="1" s="1"/>
  <c r="J360" i="1" a="1"/>
  <c r="J360" i="1" s="1"/>
  <c r="J361" i="1" a="1"/>
  <c r="J361" i="1" s="1"/>
  <c r="J362" i="1" a="1"/>
  <c r="J362" i="1" s="1"/>
  <c r="J363" i="1" a="1"/>
  <c r="J363" i="1" s="1"/>
  <c r="J364" i="1" a="1"/>
  <c r="J364" i="1" s="1"/>
  <c r="J365" i="1" a="1"/>
  <c r="J365" i="1" s="1"/>
  <c r="J366" i="1" a="1"/>
  <c r="J366" i="1" s="1"/>
  <c r="J367" i="1" a="1"/>
  <c r="J367" i="1" s="1"/>
  <c r="J368" i="1" a="1"/>
  <c r="J368" i="1" s="1"/>
  <c r="J369" i="1" a="1"/>
  <c r="J369" i="1" s="1"/>
  <c r="J370" i="1" a="1"/>
  <c r="J370" i="1" s="1"/>
  <c r="J371" i="1" a="1"/>
  <c r="J371" i="1" s="1"/>
  <c r="J372" i="1" a="1"/>
  <c r="J372" i="1" s="1"/>
  <c r="J373" i="1" a="1"/>
  <c r="J373" i="1" s="1"/>
  <c r="J374" i="1" a="1"/>
  <c r="J374" i="1" s="1"/>
  <c r="J375" i="1" a="1"/>
  <c r="J375" i="1" s="1"/>
  <c r="J376" i="1" a="1"/>
  <c r="J376" i="1" s="1"/>
  <c r="J377" i="1" a="1"/>
  <c r="J377" i="1" s="1"/>
  <c r="J378" i="1" a="1"/>
  <c r="J378" i="1" s="1"/>
  <c r="J379" i="1" a="1"/>
  <c r="J379" i="1" s="1"/>
  <c r="J380" i="1" a="1"/>
  <c r="J380" i="1" s="1"/>
  <c r="J381" i="1" a="1"/>
  <c r="J381" i="1" s="1"/>
  <c r="J382" i="1" a="1"/>
  <c r="J382" i="1" s="1"/>
  <c r="J383" i="1" a="1"/>
  <c r="J383" i="1" s="1"/>
  <c r="J384" i="1" a="1"/>
  <c r="J384" i="1" s="1"/>
  <c r="J385" i="1" a="1"/>
  <c r="J385" i="1" s="1"/>
  <c r="J386" i="1" a="1"/>
  <c r="J386" i="1" s="1"/>
  <c r="J387" i="1" a="1"/>
  <c r="J387" i="1" s="1"/>
  <c r="J388" i="1" a="1"/>
  <c r="J388" i="1" s="1"/>
  <c r="J389" i="1" a="1"/>
  <c r="J389" i="1" s="1"/>
  <c r="J390" i="1" a="1"/>
  <c r="J390" i="1" s="1"/>
  <c r="J391" i="1" a="1"/>
  <c r="J391" i="1" s="1"/>
  <c r="J392" i="1" a="1"/>
  <c r="J392" i="1" s="1"/>
  <c r="J393" i="1" a="1"/>
  <c r="J393" i="1" s="1"/>
  <c r="J394" i="1" a="1"/>
  <c r="J394" i="1" s="1"/>
  <c r="J395" i="1" a="1"/>
  <c r="J395" i="1" s="1"/>
  <c r="J396" i="1" a="1"/>
  <c r="J396" i="1" s="1"/>
  <c r="J397" i="1" a="1"/>
  <c r="J397" i="1" s="1"/>
  <c r="J398" i="1" a="1"/>
  <c r="J398" i="1" s="1"/>
  <c r="J399" i="1" a="1"/>
  <c r="J399" i="1" s="1"/>
  <c r="J400" i="1" a="1"/>
  <c r="J400" i="1" s="1"/>
  <c r="J401" i="1" a="1"/>
  <c r="J401" i="1" s="1"/>
  <c r="J402" i="1" a="1"/>
  <c r="J402" i="1" s="1"/>
  <c r="J403" i="1" a="1"/>
  <c r="J403" i="1" s="1"/>
  <c r="J404" i="1" a="1"/>
  <c r="J404" i="1" s="1"/>
  <c r="J405" i="1" a="1"/>
  <c r="J405" i="1" s="1"/>
  <c r="J406" i="1" a="1"/>
  <c r="J406" i="1" s="1"/>
  <c r="J407" i="1" a="1"/>
  <c r="J407" i="1" s="1"/>
  <c r="J408" i="1" a="1"/>
  <c r="J408" i="1" s="1"/>
  <c r="J409" i="1" a="1"/>
  <c r="J409" i="1" s="1"/>
  <c r="J410" i="1" a="1"/>
  <c r="J410" i="1" s="1"/>
  <c r="J411" i="1" a="1"/>
  <c r="J411" i="1" s="1"/>
  <c r="J412" i="1" a="1"/>
  <c r="J412" i="1" s="1"/>
  <c r="J413" i="1" a="1"/>
  <c r="J413" i="1" s="1"/>
  <c r="J414" i="1" a="1"/>
  <c r="J414" i="1" s="1"/>
  <c r="J415" i="1" a="1"/>
  <c r="J415" i="1" s="1"/>
  <c r="J416" i="1" a="1"/>
  <c r="J416" i="1" s="1"/>
  <c r="J417" i="1" a="1"/>
  <c r="J417" i="1" s="1"/>
  <c r="J418" i="1" a="1"/>
  <c r="J418" i="1" s="1"/>
  <c r="J419" i="1" a="1"/>
  <c r="J419" i="1" s="1"/>
  <c r="J420" i="1" a="1"/>
  <c r="J420" i="1" s="1"/>
  <c r="J421" i="1" a="1"/>
  <c r="J421" i="1" s="1"/>
  <c r="J422" i="1" a="1"/>
  <c r="J422" i="1" s="1"/>
  <c r="J423" i="1" a="1"/>
  <c r="J423" i="1" s="1"/>
  <c r="J424" i="1" a="1"/>
  <c r="J424" i="1" s="1"/>
  <c r="J425" i="1" a="1"/>
  <c r="J425" i="1" s="1"/>
  <c r="J426" i="1" a="1"/>
  <c r="J426" i="1" s="1"/>
  <c r="J427" i="1" a="1"/>
  <c r="J427" i="1" s="1"/>
  <c r="J428" i="1" a="1"/>
  <c r="J428" i="1" s="1"/>
  <c r="J429" i="1" a="1"/>
  <c r="J429" i="1" s="1"/>
  <c r="J430" i="1" a="1"/>
  <c r="J430" i="1" s="1"/>
  <c r="J431" i="1" a="1"/>
  <c r="J431" i="1" s="1"/>
  <c r="J432" i="1" a="1"/>
  <c r="J432" i="1" s="1"/>
  <c r="J433" i="1" a="1"/>
  <c r="J433" i="1" s="1"/>
  <c r="J434" i="1" a="1"/>
  <c r="J434" i="1" s="1"/>
  <c r="J435" i="1" a="1"/>
  <c r="J435" i="1" s="1"/>
  <c r="J436" i="1" a="1"/>
  <c r="J436" i="1" s="1"/>
  <c r="J437" i="1" a="1"/>
  <c r="J437" i="1" s="1"/>
  <c r="J438" i="1" a="1"/>
  <c r="J438" i="1" s="1"/>
  <c r="J439" i="1" a="1"/>
  <c r="J439" i="1" s="1"/>
  <c r="J440" i="1" a="1"/>
  <c r="J440" i="1" s="1"/>
  <c r="J441" i="1" a="1"/>
  <c r="J441" i="1" s="1"/>
  <c r="J442" i="1" a="1"/>
  <c r="J442" i="1" s="1"/>
  <c r="J443" i="1" a="1"/>
  <c r="J443" i="1" s="1"/>
  <c r="J444" i="1" a="1"/>
  <c r="J444" i="1" s="1"/>
  <c r="J445" i="1" a="1"/>
  <c r="J445" i="1" s="1"/>
  <c r="J446" i="1" a="1"/>
  <c r="J446" i="1" s="1"/>
  <c r="J447" i="1" a="1"/>
  <c r="J447" i="1" s="1"/>
  <c r="J448" i="1" a="1"/>
  <c r="J448" i="1" s="1"/>
  <c r="J449" i="1" a="1"/>
  <c r="J449" i="1" s="1"/>
  <c r="J450" i="1" a="1"/>
  <c r="J450" i="1" s="1"/>
  <c r="J451" i="1" a="1"/>
  <c r="J451" i="1" s="1"/>
  <c r="J452" i="1" a="1"/>
  <c r="J452" i="1" s="1"/>
  <c r="J453" i="1" a="1"/>
  <c r="J453" i="1" s="1"/>
  <c r="J454" i="1" a="1"/>
  <c r="J454" i="1" s="1"/>
  <c r="J455" i="1" a="1"/>
  <c r="J455" i="1" s="1"/>
  <c r="J456" i="1" a="1"/>
  <c r="J456" i="1" s="1"/>
  <c r="J457" i="1" a="1"/>
  <c r="J457" i="1" s="1"/>
  <c r="J458" i="1" a="1"/>
  <c r="J458" i="1" s="1"/>
  <c r="J459" i="1" a="1"/>
  <c r="J459" i="1" s="1"/>
  <c r="J460" i="1" a="1"/>
  <c r="J460" i="1" s="1"/>
  <c r="J461" i="1" a="1"/>
  <c r="J461" i="1" s="1"/>
  <c r="J462" i="1" a="1"/>
  <c r="J462" i="1" s="1"/>
  <c r="J463" i="1" a="1"/>
  <c r="J463" i="1" s="1"/>
  <c r="J464" i="1" a="1"/>
  <c r="J464" i="1" s="1"/>
  <c r="J465" i="1" a="1"/>
  <c r="J465" i="1" s="1"/>
  <c r="J466" i="1" a="1"/>
  <c r="J466" i="1" s="1"/>
  <c r="J467" i="1" a="1"/>
  <c r="J467" i="1" s="1"/>
  <c r="J468" i="1" a="1"/>
  <c r="J468" i="1" s="1"/>
  <c r="J469" i="1" a="1"/>
  <c r="J469" i="1" s="1"/>
  <c r="J470" i="1" a="1"/>
  <c r="J470" i="1" s="1"/>
  <c r="J471" i="1" a="1"/>
  <c r="J471" i="1" s="1"/>
  <c r="J472" i="1" a="1"/>
  <c r="J472" i="1" s="1"/>
  <c r="J473" i="1" a="1"/>
  <c r="J473" i="1" s="1"/>
  <c r="J474" i="1" a="1"/>
  <c r="J474" i="1" s="1"/>
  <c r="J475" i="1" a="1"/>
  <c r="J475" i="1" s="1"/>
  <c r="J476" i="1" a="1"/>
  <c r="J476" i="1" s="1"/>
  <c r="J477" i="1" a="1"/>
  <c r="J477" i="1" s="1"/>
  <c r="J478" i="1" a="1"/>
  <c r="J478" i="1" s="1"/>
  <c r="J479" i="1" a="1"/>
  <c r="J479" i="1" s="1"/>
  <c r="J480" i="1" a="1"/>
  <c r="J480" i="1" s="1"/>
  <c r="J481" i="1" a="1"/>
  <c r="J481" i="1" s="1"/>
  <c r="J482" i="1" a="1"/>
  <c r="J482" i="1" s="1"/>
  <c r="J483" i="1" a="1"/>
  <c r="J483" i="1" s="1"/>
  <c r="J484" i="1" a="1"/>
  <c r="J484" i="1" s="1"/>
  <c r="J485" i="1" a="1"/>
  <c r="J485" i="1" s="1"/>
  <c r="J486" i="1" a="1"/>
  <c r="J486" i="1" s="1"/>
  <c r="J487" i="1" a="1"/>
  <c r="J487" i="1" s="1"/>
  <c r="J488" i="1" a="1"/>
  <c r="J488" i="1" s="1"/>
  <c r="J489" i="1" a="1"/>
  <c r="J489" i="1" s="1"/>
  <c r="J490" i="1" a="1"/>
  <c r="J490" i="1" s="1"/>
  <c r="J491" i="1" a="1"/>
  <c r="J491" i="1" s="1"/>
  <c r="J492" i="1" a="1"/>
  <c r="J492" i="1" s="1"/>
  <c r="J493" i="1" a="1"/>
  <c r="J493" i="1" s="1"/>
  <c r="J494" i="1" a="1"/>
  <c r="J494" i="1" s="1"/>
  <c r="J495" i="1" a="1"/>
  <c r="J495" i="1" s="1"/>
  <c r="J496" i="1" a="1"/>
  <c r="J496" i="1" s="1"/>
  <c r="J497" i="1" a="1"/>
  <c r="J497" i="1" s="1"/>
  <c r="J498" i="1" a="1"/>
  <c r="J498" i="1" s="1"/>
  <c r="J499" i="1" a="1"/>
  <c r="J499" i="1" s="1"/>
  <c r="J500" i="1" a="1"/>
  <c r="J500" i="1" s="1"/>
  <c r="J501" i="1" a="1"/>
  <c r="J501" i="1" s="1"/>
  <c r="J502" i="1" a="1"/>
  <c r="J502" i="1" s="1"/>
  <c r="J503" i="1" a="1"/>
  <c r="J503" i="1" s="1"/>
  <c r="J504" i="1" a="1"/>
  <c r="J504" i="1" s="1"/>
  <c r="J505" i="1" a="1"/>
  <c r="J505" i="1" s="1"/>
  <c r="J506" i="1" a="1"/>
  <c r="J506" i="1" s="1"/>
  <c r="J507" i="1" a="1"/>
  <c r="J507" i="1" s="1"/>
  <c r="J508" i="1" a="1"/>
  <c r="J508" i="1" s="1"/>
  <c r="J509" i="1" a="1"/>
  <c r="J509" i="1" s="1"/>
  <c r="J510" i="1" a="1"/>
  <c r="J510" i="1" s="1"/>
  <c r="J511" i="1" a="1"/>
  <c r="J511" i="1" s="1"/>
  <c r="J512" i="1" a="1"/>
  <c r="J512" i="1" s="1"/>
  <c r="J513" i="1" a="1"/>
  <c r="J513" i="1" s="1"/>
  <c r="J514" i="1" a="1"/>
  <c r="J514" i="1" s="1"/>
  <c r="J515" i="1" a="1"/>
  <c r="J515" i="1" s="1"/>
  <c r="J516" i="1" a="1"/>
  <c r="J516" i="1" s="1"/>
  <c r="J517" i="1" a="1"/>
  <c r="J517" i="1" s="1"/>
  <c r="J518" i="1" a="1"/>
  <c r="J518" i="1" s="1"/>
  <c r="J519" i="1" a="1"/>
  <c r="J519" i="1" s="1"/>
  <c r="J520" i="1" a="1"/>
  <c r="J520" i="1" s="1"/>
  <c r="J521" i="1" a="1"/>
  <c r="J521" i="1" s="1"/>
  <c r="J522" i="1" a="1"/>
  <c r="J522" i="1" s="1"/>
  <c r="J523" i="1" a="1"/>
  <c r="J523" i="1" s="1"/>
  <c r="J524" i="1" a="1"/>
  <c r="J524" i="1" s="1"/>
  <c r="J525" i="1" a="1"/>
  <c r="J525" i="1" s="1"/>
  <c r="J526" i="1" a="1"/>
  <c r="J526" i="1" s="1"/>
  <c r="J527" i="1" a="1"/>
  <c r="J527" i="1" s="1"/>
  <c r="J528" i="1" a="1"/>
  <c r="J528" i="1" s="1"/>
  <c r="J529" i="1" a="1"/>
  <c r="J529" i="1" s="1"/>
  <c r="J530" i="1" a="1"/>
  <c r="J530" i="1" s="1"/>
  <c r="J531" i="1" a="1"/>
  <c r="J531" i="1" s="1"/>
  <c r="J532" i="1" a="1"/>
  <c r="J532" i="1" s="1"/>
  <c r="J533" i="1" a="1"/>
  <c r="J533" i="1" s="1"/>
  <c r="J534" i="1" a="1"/>
  <c r="J534" i="1" s="1"/>
  <c r="J535" i="1" a="1"/>
  <c r="J535" i="1" s="1"/>
  <c r="J536" i="1" a="1"/>
  <c r="J536" i="1" s="1"/>
  <c r="J537" i="1" a="1"/>
  <c r="J537" i="1" s="1"/>
  <c r="J538" i="1" a="1"/>
  <c r="J538" i="1" s="1"/>
  <c r="J539" i="1" a="1"/>
  <c r="J539" i="1" s="1"/>
  <c r="J540" i="1" a="1"/>
  <c r="J540" i="1" s="1"/>
  <c r="J541" i="1" a="1"/>
  <c r="J541" i="1" s="1"/>
  <c r="J542" i="1" a="1"/>
  <c r="J542" i="1" s="1"/>
  <c r="J543" i="1" a="1"/>
  <c r="J543" i="1" s="1"/>
  <c r="J544" i="1" a="1"/>
  <c r="J544" i="1" s="1"/>
  <c r="J545" i="1" a="1"/>
  <c r="J545" i="1" s="1"/>
  <c r="J546" i="1" a="1"/>
  <c r="J546" i="1" s="1"/>
  <c r="J547" i="1" a="1"/>
  <c r="J547" i="1" s="1"/>
  <c r="J548" i="1" a="1"/>
  <c r="J548" i="1" s="1"/>
  <c r="J549" i="1" a="1"/>
  <c r="J549" i="1" s="1"/>
  <c r="J550" i="1" a="1"/>
  <c r="J550" i="1" s="1"/>
  <c r="J551" i="1" a="1"/>
  <c r="J551" i="1" s="1"/>
  <c r="J552" i="1" a="1"/>
  <c r="J552" i="1" s="1"/>
  <c r="J553" i="1" a="1"/>
  <c r="J553" i="1" s="1"/>
  <c r="J554" i="1" a="1"/>
  <c r="J554" i="1" s="1"/>
  <c r="J555" i="1" a="1"/>
  <c r="J555" i="1" s="1"/>
  <c r="J556" i="1" a="1"/>
  <c r="J556" i="1" s="1"/>
  <c r="J557" i="1" a="1"/>
  <c r="J557" i="1" s="1"/>
  <c r="J558" i="1" a="1"/>
  <c r="J558" i="1" s="1"/>
  <c r="J559" i="1" a="1"/>
  <c r="J559" i="1" s="1"/>
  <c r="J560" i="1" a="1"/>
  <c r="J560" i="1" s="1"/>
  <c r="J561" i="1" a="1"/>
  <c r="J561" i="1" s="1"/>
  <c r="J562" i="1" a="1"/>
  <c r="J562" i="1" s="1"/>
  <c r="J563" i="1" a="1"/>
  <c r="J563" i="1" s="1"/>
  <c r="J564" i="1" a="1"/>
  <c r="J564" i="1" s="1"/>
  <c r="J565" i="1" a="1"/>
  <c r="J565" i="1" s="1"/>
  <c r="J566" i="1" a="1"/>
  <c r="J566" i="1" s="1"/>
  <c r="J567" i="1" a="1"/>
  <c r="J567" i="1" s="1"/>
  <c r="J568" i="1" a="1"/>
  <c r="J568" i="1" s="1"/>
  <c r="J569" i="1" a="1"/>
  <c r="J569" i="1" s="1"/>
  <c r="J570" i="1" a="1"/>
  <c r="J570" i="1" s="1"/>
  <c r="J571" i="1" a="1"/>
  <c r="J571" i="1" s="1"/>
  <c r="J572" i="1" a="1"/>
  <c r="J572" i="1" s="1"/>
  <c r="J573" i="1" a="1"/>
  <c r="J573" i="1" s="1"/>
  <c r="J574" i="1" a="1"/>
  <c r="J574" i="1" s="1"/>
  <c r="J575" i="1" a="1"/>
  <c r="J575" i="1" s="1"/>
  <c r="J576" i="1" a="1"/>
  <c r="J576" i="1" s="1"/>
  <c r="J577" i="1" a="1"/>
  <c r="J577" i="1" s="1"/>
  <c r="J578" i="1" a="1"/>
  <c r="J578" i="1" s="1"/>
  <c r="J579" i="1" a="1"/>
  <c r="J579" i="1" s="1"/>
  <c r="J580" i="1" a="1"/>
  <c r="J580" i="1" s="1"/>
  <c r="J581" i="1" a="1"/>
  <c r="J581" i="1" s="1"/>
  <c r="J582" i="1" a="1"/>
  <c r="J582" i="1" s="1"/>
  <c r="J583" i="1" a="1"/>
  <c r="J583" i="1" s="1"/>
  <c r="J584" i="1" a="1"/>
  <c r="J584" i="1" s="1"/>
  <c r="J585" i="1" a="1"/>
  <c r="J585" i="1" s="1"/>
  <c r="J586" i="1" a="1"/>
  <c r="J586" i="1" s="1"/>
  <c r="J587" i="1" a="1"/>
  <c r="J587" i="1" s="1"/>
  <c r="J588" i="1" a="1"/>
  <c r="J588" i="1" s="1"/>
  <c r="J589" i="1" a="1"/>
  <c r="J589" i="1" s="1"/>
  <c r="J590" i="1" a="1"/>
  <c r="J590" i="1" s="1"/>
  <c r="J591" i="1" a="1"/>
  <c r="J591" i="1" s="1"/>
  <c r="J592" i="1" a="1"/>
  <c r="J592" i="1" s="1"/>
  <c r="J593" i="1" a="1"/>
  <c r="J593" i="1" s="1"/>
  <c r="J594" i="1" a="1"/>
  <c r="J594" i="1" s="1"/>
  <c r="J595" i="1" a="1"/>
  <c r="J595" i="1" s="1"/>
  <c r="J596" i="1" a="1"/>
  <c r="J596" i="1" s="1"/>
  <c r="J597" i="1" a="1"/>
  <c r="J597" i="1" s="1"/>
  <c r="J598" i="1" a="1"/>
  <c r="J598" i="1" s="1"/>
  <c r="J599" i="1" a="1"/>
  <c r="J599" i="1" s="1"/>
  <c r="J600" i="1" a="1"/>
  <c r="J600" i="1" s="1"/>
  <c r="J601" i="1" a="1"/>
  <c r="J601" i="1" s="1"/>
  <c r="J602" i="1" a="1"/>
  <c r="J602" i="1" s="1"/>
  <c r="J603" i="1" a="1"/>
  <c r="J603" i="1" s="1"/>
  <c r="J604" i="1" a="1"/>
  <c r="J604" i="1" s="1"/>
  <c r="J605" i="1" a="1"/>
  <c r="J605" i="1" s="1"/>
  <c r="J606" i="1" a="1"/>
  <c r="J606" i="1" s="1"/>
  <c r="J607" i="1" a="1"/>
  <c r="J607" i="1" s="1"/>
  <c r="J608" i="1" a="1"/>
  <c r="J608" i="1" s="1"/>
  <c r="J609" i="1" a="1"/>
  <c r="J609" i="1" s="1"/>
  <c r="J610" i="1" a="1"/>
  <c r="J610" i="1" s="1"/>
  <c r="J611" i="1" a="1"/>
  <c r="J611" i="1" s="1"/>
  <c r="J612" i="1" a="1"/>
  <c r="J612" i="1" s="1"/>
  <c r="J613" i="1" a="1"/>
  <c r="J613" i="1" s="1"/>
  <c r="J614" i="1" a="1"/>
  <c r="J614" i="1" s="1"/>
  <c r="J615" i="1" a="1"/>
  <c r="J615" i="1" s="1"/>
  <c r="J616" i="1" a="1"/>
  <c r="J616" i="1" s="1"/>
  <c r="J617" i="1" a="1"/>
  <c r="J617" i="1" s="1"/>
  <c r="J618" i="1" a="1"/>
  <c r="J618" i="1" s="1"/>
  <c r="J619" i="1" a="1"/>
  <c r="J619" i="1" s="1"/>
  <c r="J620" i="1" a="1"/>
  <c r="J620" i="1" s="1"/>
  <c r="J621" i="1" a="1"/>
  <c r="J621" i="1" s="1"/>
  <c r="J622" i="1" a="1"/>
  <c r="J622" i="1" s="1"/>
  <c r="J623" i="1" a="1"/>
  <c r="J623" i="1" s="1"/>
  <c r="J624" i="1" a="1"/>
  <c r="J624" i="1" s="1"/>
  <c r="J625" i="1" a="1"/>
  <c r="J625" i="1" s="1"/>
  <c r="J626" i="1" a="1"/>
  <c r="J626" i="1" s="1"/>
  <c r="J627" i="1" a="1"/>
  <c r="J627" i="1" s="1"/>
  <c r="J628" i="1" a="1"/>
  <c r="J628" i="1" s="1"/>
  <c r="J629" i="1" a="1"/>
  <c r="J629" i="1" s="1"/>
  <c r="J630" i="1" a="1"/>
  <c r="J630" i="1" s="1"/>
  <c r="J631" i="1" a="1"/>
  <c r="J631" i="1" s="1"/>
  <c r="J632" i="1" a="1"/>
  <c r="J632" i="1" s="1"/>
  <c r="J633" i="1" a="1"/>
  <c r="J633" i="1" s="1"/>
  <c r="J634" i="1" a="1"/>
  <c r="J634" i="1" s="1"/>
  <c r="J635" i="1" a="1"/>
  <c r="J635" i="1" s="1"/>
  <c r="J636" i="1" a="1"/>
  <c r="J636" i="1" s="1"/>
  <c r="J637" i="1" a="1"/>
  <c r="J637" i="1" s="1"/>
  <c r="J638" i="1" a="1"/>
  <c r="J638" i="1" s="1"/>
  <c r="J639" i="1" a="1"/>
  <c r="J639" i="1" s="1"/>
  <c r="J640" i="1" a="1"/>
  <c r="J640" i="1" s="1"/>
  <c r="J641" i="1" a="1"/>
  <c r="J641" i="1" s="1"/>
  <c r="J642" i="1" a="1"/>
  <c r="J642" i="1" s="1"/>
  <c r="J643" i="1" a="1"/>
  <c r="J643" i="1" s="1"/>
  <c r="J644" i="1" a="1"/>
  <c r="J644" i="1" s="1"/>
  <c r="J645" i="1" a="1"/>
  <c r="J645" i="1" s="1"/>
  <c r="J646" i="1" a="1"/>
  <c r="J646" i="1" s="1"/>
  <c r="J647" i="1" a="1"/>
  <c r="J647" i="1" s="1"/>
  <c r="J648" i="1" a="1"/>
  <c r="J648" i="1" s="1"/>
  <c r="J649" i="1" a="1"/>
  <c r="J649" i="1" s="1"/>
  <c r="J650" i="1" a="1"/>
  <c r="J650" i="1" s="1"/>
  <c r="J651" i="1" a="1"/>
  <c r="J651" i="1" s="1"/>
  <c r="J652" i="1" a="1"/>
  <c r="J652" i="1" s="1"/>
  <c r="J653" i="1" a="1"/>
  <c r="J653" i="1" s="1"/>
  <c r="J654" i="1" a="1"/>
  <c r="J654" i="1" s="1"/>
  <c r="J655" i="1" a="1"/>
  <c r="J655" i="1" s="1"/>
  <c r="J656" i="1" a="1"/>
  <c r="J656" i="1" s="1"/>
  <c r="J657" i="1" a="1"/>
  <c r="J657" i="1" s="1"/>
  <c r="J658" i="1" a="1"/>
  <c r="J658" i="1" s="1"/>
  <c r="J659" i="1" a="1"/>
  <c r="J659" i="1" s="1"/>
  <c r="J660" i="1" a="1"/>
  <c r="J660" i="1" s="1"/>
  <c r="J661" i="1" a="1"/>
  <c r="J661" i="1" s="1"/>
  <c r="J662" i="1" a="1"/>
  <c r="J662" i="1" s="1"/>
  <c r="J663" i="1" a="1"/>
  <c r="J663" i="1" s="1"/>
  <c r="J664" i="1" a="1"/>
  <c r="J664" i="1" s="1"/>
  <c r="J665" i="1" a="1"/>
  <c r="J665" i="1" s="1"/>
  <c r="J666" i="1" a="1"/>
  <c r="J666" i="1" s="1"/>
  <c r="J667" i="1" a="1"/>
  <c r="J667" i="1" s="1"/>
  <c r="J668" i="1" a="1"/>
  <c r="J668" i="1" s="1"/>
  <c r="J669" i="1" a="1"/>
  <c r="J669" i="1" s="1"/>
  <c r="J670" i="1" a="1"/>
  <c r="J670" i="1" s="1"/>
  <c r="J671" i="1" a="1"/>
  <c r="J671" i="1" s="1"/>
  <c r="J672" i="1" a="1"/>
  <c r="J672" i="1" s="1"/>
  <c r="J673" i="1" a="1"/>
  <c r="J673" i="1" s="1"/>
  <c r="J674" i="1" a="1"/>
  <c r="J674" i="1" s="1"/>
  <c r="J675" i="1" a="1"/>
  <c r="J675" i="1" s="1"/>
  <c r="J676" i="1" a="1"/>
  <c r="J676" i="1" s="1"/>
  <c r="J677" i="1" a="1"/>
  <c r="J677" i="1" s="1"/>
  <c r="J678" i="1" a="1"/>
  <c r="J678" i="1" s="1"/>
  <c r="J679" i="1" a="1"/>
  <c r="J679" i="1" s="1"/>
  <c r="J680" i="1" a="1"/>
  <c r="J680" i="1" s="1"/>
  <c r="J681" i="1" a="1"/>
  <c r="J681" i="1" s="1"/>
  <c r="J682" i="1" a="1"/>
  <c r="J682" i="1" s="1"/>
  <c r="J683" i="1" a="1"/>
  <c r="J683" i="1" s="1"/>
  <c r="J684" i="1" a="1"/>
  <c r="J684" i="1" s="1"/>
  <c r="J685" i="1" a="1"/>
  <c r="J685" i="1" s="1"/>
  <c r="J686" i="1" a="1"/>
  <c r="J686" i="1" s="1"/>
  <c r="J687" i="1" a="1"/>
  <c r="J687" i="1" s="1"/>
  <c r="J688" i="1" a="1"/>
  <c r="J688" i="1" s="1"/>
  <c r="J689" i="1" a="1"/>
  <c r="J689" i="1" s="1"/>
  <c r="J690" i="1" a="1"/>
  <c r="J690" i="1" s="1"/>
  <c r="J691" i="1" a="1"/>
  <c r="J691" i="1" s="1"/>
  <c r="J692" i="1" a="1"/>
  <c r="J692" i="1" s="1"/>
  <c r="J693" i="1" a="1"/>
  <c r="J693" i="1" s="1"/>
  <c r="J694" i="1" a="1"/>
  <c r="J694" i="1" s="1"/>
  <c r="J695" i="1" a="1"/>
  <c r="J695" i="1" s="1"/>
  <c r="J696" i="1" a="1"/>
  <c r="J696" i="1" s="1"/>
  <c r="J697" i="1" a="1"/>
  <c r="J697" i="1" s="1"/>
  <c r="J698" i="1" a="1"/>
  <c r="J698" i="1" s="1"/>
  <c r="J699" i="1" a="1"/>
  <c r="J699" i="1" s="1"/>
  <c r="J700" i="1" a="1"/>
  <c r="J700" i="1" s="1"/>
  <c r="J701" i="1" a="1"/>
  <c r="J701" i="1" s="1"/>
  <c r="J702" i="1" a="1"/>
  <c r="J702" i="1" s="1"/>
  <c r="J703" i="1" a="1"/>
  <c r="J703" i="1" s="1"/>
  <c r="J704" i="1" a="1"/>
  <c r="J704" i="1" s="1"/>
  <c r="J705" i="1" a="1"/>
  <c r="J705" i="1" s="1"/>
  <c r="J706" i="1" a="1"/>
  <c r="J706" i="1" s="1"/>
  <c r="J707" i="1" a="1"/>
  <c r="J707" i="1" s="1"/>
  <c r="J708" i="1" a="1"/>
  <c r="J708" i="1" s="1"/>
  <c r="J709" i="1" a="1"/>
  <c r="J709" i="1" s="1"/>
  <c r="J710" i="1" a="1"/>
  <c r="J710" i="1" s="1"/>
  <c r="J711" i="1" a="1"/>
  <c r="J711" i="1" s="1"/>
  <c r="J712" i="1" a="1"/>
  <c r="J712" i="1" s="1"/>
  <c r="J713" i="1" a="1"/>
  <c r="J713" i="1" s="1"/>
  <c r="J714" i="1" a="1"/>
  <c r="J714" i="1" s="1"/>
  <c r="J715" i="1" a="1"/>
  <c r="J715" i="1" s="1"/>
  <c r="J716" i="1" a="1"/>
  <c r="J716" i="1" s="1"/>
  <c r="J717" i="1" a="1"/>
  <c r="J717" i="1" s="1"/>
  <c r="J718" i="1" a="1"/>
  <c r="J718" i="1" s="1"/>
  <c r="J719" i="1" a="1"/>
  <c r="J719" i="1" s="1"/>
  <c r="J720" i="1" a="1"/>
  <c r="J720" i="1" s="1"/>
  <c r="J721" i="1" a="1"/>
  <c r="J721" i="1" s="1"/>
  <c r="J722" i="1" a="1"/>
  <c r="J722" i="1" s="1"/>
  <c r="J723" i="1" a="1"/>
  <c r="J723" i="1" s="1"/>
  <c r="J724" i="1" a="1"/>
  <c r="J724" i="1" s="1"/>
  <c r="J725" i="1" a="1"/>
  <c r="J725" i="1" s="1"/>
  <c r="J726" i="1" a="1"/>
  <c r="J726" i="1" s="1"/>
  <c r="J727" i="1" a="1"/>
  <c r="J727" i="1" s="1"/>
  <c r="J728" i="1" a="1"/>
  <c r="J728" i="1" s="1"/>
  <c r="J729" i="1" a="1"/>
  <c r="J729" i="1" s="1"/>
  <c r="J730" i="1" a="1"/>
  <c r="J730" i="1" s="1"/>
  <c r="J731" i="1" a="1"/>
  <c r="J731" i="1" s="1"/>
  <c r="J732" i="1" a="1"/>
  <c r="J732" i="1" s="1"/>
  <c r="J733" i="1" a="1"/>
  <c r="J733" i="1" s="1"/>
  <c r="J734" i="1" a="1"/>
  <c r="J734" i="1" s="1"/>
  <c r="J735" i="1" a="1"/>
  <c r="J735" i="1" s="1"/>
  <c r="J736" i="1" a="1"/>
  <c r="J736" i="1" s="1"/>
  <c r="J737" i="1" a="1"/>
  <c r="J737" i="1" s="1"/>
  <c r="J738" i="1" a="1"/>
  <c r="J738" i="1" s="1"/>
  <c r="J739" i="1" a="1"/>
  <c r="J739" i="1" s="1"/>
  <c r="J740" i="1" a="1"/>
  <c r="J740" i="1" s="1"/>
  <c r="J741" i="1" a="1"/>
  <c r="J741" i="1" s="1"/>
  <c r="J742" i="1" a="1"/>
  <c r="J742" i="1" s="1"/>
  <c r="J743" i="1" a="1"/>
  <c r="J743" i="1" s="1"/>
  <c r="J744" i="1" a="1"/>
  <c r="J744" i="1" s="1"/>
  <c r="J745" i="1" a="1"/>
  <c r="J745" i="1" s="1"/>
  <c r="J746" i="1" a="1"/>
  <c r="J746" i="1" s="1"/>
  <c r="J747" i="1" a="1"/>
  <c r="J747" i="1" s="1"/>
  <c r="J748" i="1" a="1"/>
  <c r="J748" i="1" s="1"/>
  <c r="J749" i="1" a="1"/>
  <c r="J749" i="1" s="1"/>
  <c r="J750" i="1" a="1"/>
  <c r="J750" i="1" s="1"/>
  <c r="J751" i="1" a="1"/>
  <c r="J751" i="1" s="1"/>
  <c r="J752" i="1" a="1"/>
  <c r="J752" i="1" s="1"/>
  <c r="J753" i="1" a="1"/>
  <c r="J753" i="1" s="1"/>
  <c r="J754" i="1" a="1"/>
  <c r="J754" i="1" s="1"/>
  <c r="J755" i="1" a="1"/>
  <c r="J755" i="1" s="1"/>
  <c r="J756" i="1" a="1"/>
  <c r="J756" i="1" s="1"/>
  <c r="J757" i="1" a="1"/>
  <c r="J757" i="1" s="1"/>
  <c r="J758" i="1" a="1"/>
  <c r="J758" i="1" s="1"/>
  <c r="J759" i="1" a="1"/>
  <c r="J759" i="1" s="1"/>
  <c r="J760" i="1" a="1"/>
  <c r="J760" i="1" s="1"/>
  <c r="J761" i="1" a="1"/>
  <c r="J761" i="1" s="1"/>
  <c r="J762" i="1" a="1"/>
  <c r="J762" i="1" s="1"/>
  <c r="J763" i="1" a="1"/>
  <c r="J763" i="1" s="1"/>
  <c r="J764" i="1" a="1"/>
  <c r="J764" i="1" s="1"/>
  <c r="J765" i="1" a="1"/>
  <c r="J765" i="1" s="1"/>
  <c r="J766" i="1" a="1"/>
  <c r="J766" i="1" s="1"/>
  <c r="J767" i="1" a="1"/>
  <c r="J767" i="1" s="1"/>
  <c r="J768" i="1" a="1"/>
  <c r="J768" i="1" s="1"/>
  <c r="J769" i="1" a="1"/>
  <c r="J769" i="1" s="1"/>
  <c r="J770" i="1" a="1"/>
  <c r="J770" i="1" s="1"/>
  <c r="J771" i="1" a="1"/>
  <c r="J771" i="1" s="1"/>
  <c r="J772" i="1" a="1"/>
  <c r="J772" i="1" s="1"/>
  <c r="J773" i="1" a="1"/>
  <c r="J773" i="1" s="1"/>
  <c r="J774" i="1" a="1"/>
  <c r="J774" i="1" s="1"/>
  <c r="J775" i="1" a="1"/>
  <c r="J775" i="1" s="1"/>
  <c r="J776" i="1" a="1"/>
  <c r="J776" i="1" s="1"/>
  <c r="J777" i="1" a="1"/>
  <c r="J777" i="1" s="1"/>
  <c r="J778" i="1" a="1"/>
  <c r="J778" i="1" s="1"/>
  <c r="J779" i="1" a="1"/>
  <c r="J779" i="1" s="1"/>
  <c r="J780" i="1" a="1"/>
  <c r="J780" i="1" s="1"/>
  <c r="J781" i="1" a="1"/>
  <c r="J781" i="1" s="1"/>
  <c r="J782" i="1" a="1"/>
  <c r="J782" i="1" s="1"/>
  <c r="J783" i="1" a="1"/>
  <c r="J783" i="1" s="1"/>
  <c r="J784" i="1" a="1"/>
  <c r="J784" i="1" s="1"/>
  <c r="J785" i="1" a="1"/>
  <c r="J785" i="1" s="1"/>
  <c r="J786" i="1" a="1"/>
  <c r="J786" i="1" s="1"/>
  <c r="J787" i="1" a="1"/>
  <c r="J787" i="1" s="1"/>
  <c r="J788" i="1" a="1"/>
  <c r="J788" i="1" s="1"/>
  <c r="J789" i="1" a="1"/>
  <c r="J789" i="1" s="1"/>
  <c r="J790" i="1" a="1"/>
  <c r="J790" i="1" s="1"/>
  <c r="J791" i="1" a="1"/>
  <c r="J791" i="1" s="1"/>
  <c r="J792" i="1" a="1"/>
  <c r="J792" i="1" s="1"/>
  <c r="J793" i="1" a="1"/>
  <c r="J793" i="1" s="1"/>
  <c r="J794" i="1" a="1"/>
  <c r="J794" i="1" s="1"/>
  <c r="J795" i="1" a="1"/>
  <c r="J795" i="1" s="1"/>
  <c r="J796" i="1" a="1"/>
  <c r="J796" i="1" s="1"/>
  <c r="J797" i="1" a="1"/>
  <c r="J797" i="1" s="1"/>
  <c r="J798" i="1" a="1"/>
  <c r="J798" i="1" s="1"/>
  <c r="J799" i="1" a="1"/>
  <c r="J799" i="1" s="1"/>
  <c r="J800" i="1" a="1"/>
  <c r="J800" i="1" s="1"/>
  <c r="J801" i="1" a="1"/>
  <c r="J801" i="1" s="1"/>
  <c r="J802" i="1" a="1"/>
  <c r="J802" i="1" s="1"/>
  <c r="J803" i="1" a="1"/>
  <c r="J803" i="1" s="1"/>
  <c r="J804" i="1" a="1"/>
  <c r="J804" i="1" s="1"/>
  <c r="J805" i="1" a="1"/>
  <c r="J805" i="1" s="1"/>
  <c r="J806" i="1" a="1"/>
  <c r="J806" i="1" s="1"/>
  <c r="J807" i="1" a="1"/>
  <c r="J807" i="1" s="1"/>
  <c r="J808" i="1" a="1"/>
  <c r="J808" i="1" s="1"/>
  <c r="J809" i="1" a="1"/>
  <c r="J809" i="1" s="1"/>
  <c r="J810" i="1" a="1"/>
  <c r="J810" i="1" s="1"/>
  <c r="J811" i="1" a="1"/>
  <c r="J811" i="1" s="1"/>
  <c r="J812" i="1" a="1"/>
  <c r="J812" i="1" s="1"/>
  <c r="J813" i="1" a="1"/>
  <c r="J813" i="1" s="1"/>
  <c r="J814" i="1" a="1"/>
  <c r="J814" i="1" s="1"/>
  <c r="J815" i="1" a="1"/>
  <c r="J815" i="1" s="1"/>
  <c r="J816" i="1" a="1"/>
  <c r="J816" i="1" s="1"/>
  <c r="J817" i="1" a="1"/>
  <c r="J817" i="1" s="1"/>
  <c r="J818" i="1" a="1"/>
  <c r="J818" i="1" s="1"/>
  <c r="J819" i="1" a="1"/>
  <c r="J819" i="1" s="1"/>
  <c r="J820" i="1" a="1"/>
  <c r="J820" i="1" s="1"/>
  <c r="J821" i="1" a="1"/>
  <c r="J821" i="1" s="1"/>
  <c r="J822" i="1" a="1"/>
  <c r="J822" i="1" s="1"/>
  <c r="J823" i="1" a="1"/>
  <c r="J823" i="1" s="1"/>
  <c r="J824" i="1" a="1"/>
  <c r="J824" i="1" s="1"/>
  <c r="J825" i="1" a="1"/>
  <c r="J825" i="1" s="1"/>
  <c r="J826" i="1" a="1"/>
  <c r="J826" i="1" s="1"/>
  <c r="J827" i="1" a="1"/>
  <c r="J827" i="1" s="1"/>
  <c r="J828" i="1" a="1"/>
  <c r="J828" i="1" s="1"/>
  <c r="J829" i="1" a="1"/>
  <c r="J829" i="1" s="1"/>
  <c r="J830" i="1" a="1"/>
  <c r="J830" i="1" s="1"/>
  <c r="J831" i="1" a="1"/>
  <c r="J831" i="1" s="1"/>
  <c r="J832" i="1" a="1"/>
  <c r="J832" i="1" s="1"/>
  <c r="J833" i="1" a="1"/>
  <c r="J833" i="1" s="1"/>
  <c r="J834" i="1" a="1"/>
  <c r="J834" i="1" s="1"/>
  <c r="J835" i="1" a="1"/>
  <c r="J835" i="1" s="1"/>
  <c r="J836" i="1" a="1"/>
  <c r="J836" i="1" s="1"/>
  <c r="J837" i="1" a="1"/>
  <c r="J837" i="1" s="1"/>
  <c r="J838" i="1" a="1"/>
  <c r="J838" i="1" s="1"/>
  <c r="J839" i="1" a="1"/>
  <c r="J839" i="1" s="1"/>
  <c r="J840" i="1" a="1"/>
  <c r="J840" i="1" s="1"/>
  <c r="J841" i="1" a="1"/>
  <c r="J841" i="1" s="1"/>
  <c r="J842" i="1" a="1"/>
  <c r="J842" i="1" s="1"/>
  <c r="J843" i="1" a="1"/>
  <c r="J843" i="1" s="1"/>
  <c r="J844" i="1" a="1"/>
  <c r="J844" i="1" s="1"/>
  <c r="J845" i="1" a="1"/>
  <c r="J845" i="1" s="1"/>
  <c r="J846" i="1" a="1"/>
  <c r="J846" i="1" s="1"/>
  <c r="J847" i="1" a="1"/>
  <c r="J847" i="1" s="1"/>
  <c r="J848" i="1" a="1"/>
  <c r="J848" i="1" s="1"/>
  <c r="J849" i="1" a="1"/>
  <c r="J849" i="1" s="1"/>
  <c r="J850" i="1" a="1"/>
  <c r="J850" i="1" s="1"/>
  <c r="J851" i="1" a="1"/>
  <c r="J851" i="1" s="1"/>
  <c r="J852" i="1" a="1"/>
  <c r="J852" i="1" s="1"/>
  <c r="J853" i="1" a="1"/>
  <c r="J853" i="1" s="1"/>
  <c r="J854" i="1" a="1"/>
  <c r="J854" i="1" s="1"/>
  <c r="J855" i="1" a="1"/>
  <c r="J855" i="1" s="1"/>
  <c r="J856" i="1" a="1"/>
  <c r="J856" i="1" s="1"/>
  <c r="J857" i="1" a="1"/>
  <c r="J857" i="1" s="1"/>
  <c r="J858" i="1" a="1"/>
  <c r="J858" i="1" s="1"/>
  <c r="J859" i="1" a="1"/>
  <c r="J859" i="1" s="1"/>
  <c r="J860" i="1" a="1"/>
  <c r="J860" i="1" s="1"/>
  <c r="J861" i="1" a="1"/>
  <c r="J861" i="1" s="1"/>
  <c r="J862" i="1" a="1"/>
  <c r="J862" i="1" s="1"/>
  <c r="J863" i="1" a="1"/>
  <c r="J863" i="1" s="1"/>
  <c r="J864" i="1" a="1"/>
  <c r="J864" i="1" s="1"/>
  <c r="J865" i="1" a="1"/>
  <c r="J865" i="1" s="1"/>
  <c r="J866" i="1" a="1"/>
  <c r="J866" i="1" s="1"/>
  <c r="J867" i="1" a="1"/>
  <c r="J867" i="1" s="1"/>
  <c r="J868" i="1" a="1"/>
  <c r="J868" i="1" s="1"/>
  <c r="J869" i="1" a="1"/>
  <c r="J869" i="1" s="1"/>
  <c r="J870" i="1" a="1"/>
  <c r="J870" i="1" s="1"/>
  <c r="J871" i="1" a="1"/>
  <c r="J871" i="1" s="1"/>
  <c r="J872" i="1" a="1"/>
  <c r="J872" i="1" s="1"/>
  <c r="J873" i="1" a="1"/>
  <c r="J873" i="1" s="1"/>
  <c r="J874" i="1" a="1"/>
  <c r="J874" i="1" s="1"/>
  <c r="J875" i="1" a="1"/>
  <c r="J875" i="1" s="1"/>
  <c r="J876" i="1" a="1"/>
  <c r="J876" i="1" s="1"/>
  <c r="J877" i="1" a="1"/>
  <c r="J877" i="1" s="1"/>
  <c r="J878" i="1" a="1"/>
  <c r="J878" i="1" s="1"/>
  <c r="J879" i="1" a="1"/>
  <c r="J879" i="1" s="1"/>
  <c r="J880" i="1" a="1"/>
  <c r="J880" i="1" s="1"/>
  <c r="J881" i="1" a="1"/>
  <c r="J881" i="1" s="1"/>
  <c r="J882" i="1" a="1"/>
  <c r="J882" i="1" s="1"/>
  <c r="J883" i="1" a="1"/>
  <c r="J883" i="1" s="1"/>
  <c r="J884" i="1" a="1"/>
  <c r="J884" i="1" s="1"/>
  <c r="J885" i="1" a="1"/>
  <c r="J885" i="1" s="1"/>
  <c r="J886" i="1" a="1"/>
  <c r="J886" i="1" s="1"/>
  <c r="J887" i="1" a="1"/>
  <c r="J887" i="1" s="1"/>
  <c r="J888" i="1" a="1"/>
  <c r="J888" i="1" s="1"/>
  <c r="J889" i="1" a="1"/>
  <c r="J889" i="1" s="1"/>
  <c r="J890" i="1" a="1"/>
  <c r="J890" i="1" s="1"/>
  <c r="J891" i="1" a="1"/>
  <c r="J891" i="1" s="1"/>
  <c r="J892" i="1" a="1"/>
  <c r="J892" i="1" s="1"/>
  <c r="J893" i="1" a="1"/>
  <c r="J893" i="1" s="1"/>
  <c r="J894" i="1" a="1"/>
  <c r="J894" i="1" s="1"/>
  <c r="J895" i="1" a="1"/>
  <c r="J895" i="1" s="1"/>
  <c r="J896" i="1" a="1"/>
  <c r="J896" i="1" s="1"/>
  <c r="J897" i="1" a="1"/>
  <c r="J897" i="1" s="1"/>
  <c r="J898" i="1" a="1"/>
  <c r="J898" i="1" s="1"/>
  <c r="J899" i="1" a="1"/>
  <c r="J899" i="1" s="1"/>
  <c r="J900" i="1" a="1"/>
  <c r="J900" i="1" s="1"/>
  <c r="J901" i="1" a="1"/>
  <c r="J901" i="1" s="1"/>
  <c r="J902" i="1" a="1"/>
  <c r="J902" i="1" s="1"/>
  <c r="J903" i="1" a="1"/>
  <c r="J903" i="1" s="1"/>
  <c r="J904" i="1" a="1"/>
  <c r="J904" i="1" s="1"/>
  <c r="J905" i="1" a="1"/>
  <c r="J905" i="1" s="1"/>
  <c r="J906" i="1" a="1"/>
  <c r="J906" i="1" s="1"/>
  <c r="J907" i="1" a="1"/>
  <c r="J907" i="1" s="1"/>
  <c r="J908" i="1" a="1"/>
  <c r="J908" i="1" s="1"/>
  <c r="J909" i="1" a="1"/>
  <c r="J909" i="1" s="1"/>
  <c r="J910" i="1" a="1"/>
  <c r="J910" i="1" s="1"/>
  <c r="J911" i="1" a="1"/>
  <c r="J911" i="1" s="1"/>
  <c r="J912" i="1" a="1"/>
  <c r="J912" i="1" s="1"/>
  <c r="J913" i="1" a="1"/>
  <c r="J913" i="1" s="1"/>
  <c r="J914" i="1" a="1"/>
  <c r="J914" i="1" s="1"/>
  <c r="J915" i="1" a="1"/>
  <c r="J915" i="1" s="1"/>
  <c r="J916" i="1" a="1"/>
  <c r="J916" i="1" s="1"/>
  <c r="J917" i="1" a="1"/>
  <c r="J917" i="1" s="1"/>
  <c r="J918" i="1" a="1"/>
  <c r="J918" i="1" s="1"/>
  <c r="J919" i="1" a="1"/>
  <c r="J919" i="1" s="1"/>
  <c r="J920" i="1" a="1"/>
  <c r="J920" i="1" s="1"/>
  <c r="J921" i="1" a="1"/>
  <c r="J921" i="1" s="1"/>
  <c r="J922" i="1" a="1"/>
  <c r="J922" i="1" s="1"/>
  <c r="J923" i="1" a="1"/>
  <c r="J923" i="1" s="1"/>
  <c r="J924" i="1" a="1"/>
  <c r="J924" i="1" s="1"/>
  <c r="J925" i="1" a="1"/>
  <c r="J925" i="1" s="1"/>
  <c r="J926" i="1" a="1"/>
  <c r="J926" i="1" s="1"/>
  <c r="J927" i="1" a="1"/>
  <c r="J927" i="1" s="1"/>
  <c r="J928" i="1" a="1"/>
  <c r="J928" i="1" s="1"/>
  <c r="J929" i="1" a="1"/>
  <c r="J929" i="1" s="1"/>
  <c r="J930" i="1" a="1"/>
  <c r="J930" i="1" s="1"/>
  <c r="J931" i="1" a="1"/>
  <c r="J931" i="1" s="1"/>
  <c r="J932" i="1" a="1"/>
  <c r="J932" i="1" s="1"/>
  <c r="J933" i="1" a="1"/>
  <c r="J933" i="1" s="1"/>
  <c r="J934" i="1" a="1"/>
  <c r="J934" i="1" s="1"/>
  <c r="J935" i="1" a="1"/>
  <c r="J935" i="1" s="1"/>
  <c r="J936" i="1" a="1"/>
  <c r="J936" i="1" s="1"/>
  <c r="J937" i="1" a="1"/>
  <c r="J937" i="1" s="1"/>
  <c r="J938" i="1" a="1"/>
  <c r="J938" i="1" s="1"/>
  <c r="J939" i="1" a="1"/>
  <c r="J939" i="1" s="1"/>
  <c r="J940" i="1" a="1"/>
  <c r="J940" i="1" s="1"/>
  <c r="J941" i="1" a="1"/>
  <c r="J941" i="1" s="1"/>
  <c r="J942" i="1" a="1"/>
  <c r="J942" i="1" s="1"/>
  <c r="J943" i="1" a="1"/>
  <c r="J943" i="1" s="1"/>
  <c r="J944" i="1" a="1"/>
  <c r="J944" i="1" s="1"/>
  <c r="J945" i="1" a="1"/>
  <c r="J945" i="1" s="1"/>
  <c r="J946" i="1" a="1"/>
  <c r="J946" i="1" s="1"/>
  <c r="J947" i="1" a="1"/>
  <c r="J947" i="1" s="1"/>
  <c r="J948" i="1" a="1"/>
  <c r="J948" i="1" s="1"/>
  <c r="J949" i="1" a="1"/>
  <c r="J949" i="1" s="1"/>
  <c r="J950" i="1" a="1"/>
  <c r="J950" i="1" s="1"/>
  <c r="J951" i="1" a="1"/>
  <c r="J951" i="1" s="1"/>
  <c r="J952" i="1" a="1"/>
  <c r="J952" i="1" s="1"/>
  <c r="J953" i="1" a="1"/>
  <c r="J953" i="1" s="1"/>
  <c r="J954" i="1" a="1"/>
  <c r="J954" i="1" s="1"/>
  <c r="J955" i="1" a="1"/>
  <c r="J955" i="1" s="1"/>
  <c r="J956" i="1" a="1"/>
  <c r="J956" i="1" s="1"/>
  <c r="J957" i="1" a="1"/>
  <c r="J957" i="1" s="1"/>
  <c r="J958" i="1" a="1"/>
  <c r="J958" i="1" s="1"/>
  <c r="J959" i="1" a="1"/>
  <c r="J959" i="1" s="1"/>
  <c r="J960" i="1" a="1"/>
  <c r="J960" i="1" s="1"/>
  <c r="J961" i="1" a="1"/>
  <c r="J961" i="1" s="1"/>
  <c r="J962" i="1" a="1"/>
  <c r="J962" i="1" s="1"/>
  <c r="J963" i="1" a="1"/>
  <c r="J963" i="1" s="1"/>
  <c r="J964" i="1" a="1"/>
  <c r="J964" i="1" s="1"/>
  <c r="J965" i="1" a="1"/>
  <c r="J965" i="1" s="1"/>
  <c r="J966" i="1" a="1"/>
  <c r="J966" i="1" s="1"/>
  <c r="J967" i="1" a="1"/>
  <c r="J967" i="1" s="1"/>
  <c r="J968" i="1" a="1"/>
  <c r="J968" i="1" s="1"/>
  <c r="J969" i="1" a="1"/>
  <c r="J969" i="1" s="1"/>
  <c r="J970" i="1" a="1"/>
  <c r="J970" i="1" s="1"/>
  <c r="J971" i="1" a="1"/>
  <c r="J971" i="1" s="1"/>
  <c r="J972" i="1" a="1"/>
  <c r="J972" i="1" s="1"/>
  <c r="J973" i="1" a="1"/>
  <c r="J973" i="1" s="1"/>
  <c r="J974" i="1" a="1"/>
  <c r="J974" i="1" s="1"/>
  <c r="J975" i="1" a="1"/>
  <c r="J975" i="1" s="1"/>
  <c r="J976" i="1" a="1"/>
  <c r="J976" i="1" s="1"/>
  <c r="J977" i="1" a="1"/>
  <c r="J977" i="1" s="1"/>
  <c r="J978" i="1" a="1"/>
  <c r="J978" i="1" s="1"/>
  <c r="J979" i="1" a="1"/>
  <c r="J979" i="1" s="1"/>
  <c r="J980" i="1" a="1"/>
  <c r="J980" i="1" s="1"/>
  <c r="J981" i="1" a="1"/>
  <c r="J981" i="1" s="1"/>
  <c r="J982" i="1" a="1"/>
  <c r="J982" i="1" s="1"/>
  <c r="J983" i="1" a="1"/>
  <c r="J983" i="1" s="1"/>
  <c r="J984" i="1" a="1"/>
  <c r="J984" i="1" s="1"/>
  <c r="J985" i="1" a="1"/>
  <c r="J985" i="1" s="1"/>
  <c r="J986" i="1" a="1"/>
  <c r="J986" i="1" s="1"/>
  <c r="J987" i="1" a="1"/>
  <c r="J987" i="1" s="1"/>
  <c r="J988" i="1" a="1"/>
  <c r="J988" i="1" s="1"/>
  <c r="J989" i="1" a="1"/>
  <c r="J989" i="1" s="1"/>
  <c r="J990" i="1" a="1"/>
  <c r="J990" i="1" s="1"/>
  <c r="J991" i="1" a="1"/>
  <c r="J991" i="1" s="1"/>
  <c r="J992" i="1" a="1"/>
  <c r="J992" i="1" s="1"/>
  <c r="J993" i="1" a="1"/>
  <c r="J993" i="1" s="1"/>
  <c r="J994" i="1" a="1"/>
  <c r="J994" i="1" s="1"/>
  <c r="J995" i="1" a="1"/>
  <c r="J995" i="1" s="1"/>
  <c r="J996" i="1" a="1"/>
  <c r="J996" i="1" s="1"/>
  <c r="J997" i="1" a="1"/>
  <c r="J997" i="1" s="1"/>
  <c r="J998" i="1" a="1"/>
  <c r="J998" i="1" s="1"/>
  <c r="J999" i="1" a="1"/>
  <c r="J999" i="1" s="1"/>
  <c r="J1000" i="1" a="1"/>
  <c r="J1000" i="1" s="1"/>
  <c r="J1001" i="1" a="1"/>
  <c r="J1001" i="1" s="1"/>
  <c r="J1002" i="1" a="1"/>
  <c r="J1002" i="1" s="1"/>
  <c r="J1003" i="1" a="1"/>
  <c r="J1003" i="1" s="1"/>
  <c r="J1004" i="1" a="1"/>
  <c r="J1004" i="1" s="1"/>
  <c r="J1005" i="1" a="1"/>
  <c r="J1005" i="1" s="1"/>
  <c r="J1006" i="1" a="1"/>
  <c r="J1006" i="1" s="1"/>
  <c r="J1007" i="1" a="1"/>
  <c r="J1007" i="1" s="1"/>
  <c r="J1008" i="1" a="1"/>
  <c r="J1008" i="1" s="1"/>
  <c r="J1009" i="1" a="1"/>
  <c r="J1009" i="1" s="1"/>
  <c r="J1010" i="1" a="1"/>
  <c r="J1010" i="1" s="1"/>
  <c r="J1011" i="1" a="1"/>
  <c r="J1011" i="1" s="1"/>
  <c r="J1012" i="1" a="1"/>
  <c r="J1012" i="1" s="1"/>
  <c r="J1013" i="1" a="1"/>
  <c r="J1013" i="1" s="1"/>
  <c r="J1014" i="1" a="1"/>
  <c r="J1014" i="1" s="1"/>
  <c r="J1015" i="1" a="1"/>
  <c r="J1015" i="1" s="1"/>
  <c r="J1016" i="1" a="1"/>
  <c r="J1016" i="1" s="1"/>
  <c r="J1017" i="1" a="1"/>
  <c r="J1017" i="1" s="1"/>
  <c r="J1018" i="1" a="1"/>
  <c r="J1018" i="1" s="1"/>
  <c r="J1019" i="1" a="1"/>
  <c r="J1019" i="1" s="1"/>
  <c r="J1020" i="1" a="1"/>
  <c r="J1020" i="1" s="1"/>
  <c r="J1021" i="1" a="1"/>
  <c r="J1021" i="1" s="1"/>
  <c r="J1022" i="1" a="1"/>
  <c r="J1022" i="1" s="1"/>
  <c r="J1023" i="1" a="1"/>
  <c r="J1023" i="1" s="1"/>
  <c r="J1024" i="1" a="1"/>
  <c r="J1024" i="1" s="1"/>
  <c r="J1025" i="1" a="1"/>
  <c r="J1025" i="1" s="1"/>
  <c r="J1026" i="1" a="1"/>
  <c r="J1026" i="1" s="1"/>
  <c r="J1027" i="1" a="1"/>
  <c r="J1027" i="1" s="1"/>
  <c r="J1028" i="1" a="1"/>
  <c r="J1028" i="1" s="1"/>
  <c r="J1029" i="1" a="1"/>
  <c r="J1029" i="1" s="1"/>
  <c r="J1030" i="1" a="1"/>
  <c r="J1030" i="1" s="1"/>
  <c r="J1031" i="1" a="1"/>
  <c r="J1031" i="1" s="1"/>
  <c r="J1032" i="1" a="1"/>
  <c r="J1032" i="1" s="1"/>
  <c r="J1033" i="1" a="1"/>
  <c r="J1033" i="1" s="1"/>
  <c r="J1034" i="1" a="1"/>
  <c r="J1034" i="1" s="1"/>
  <c r="J1035" i="1" a="1"/>
  <c r="J1035" i="1" s="1"/>
  <c r="J1036" i="1" a="1"/>
  <c r="J1036" i="1" s="1"/>
  <c r="J1037" i="1" a="1"/>
  <c r="J1037" i="1" s="1"/>
  <c r="J1038" i="1" a="1"/>
  <c r="J1038" i="1" s="1"/>
  <c r="J1039" i="1" a="1"/>
  <c r="J1039" i="1" s="1"/>
  <c r="J1040" i="1" a="1"/>
  <c r="J1040" i="1" s="1"/>
  <c r="J1041" i="1" a="1"/>
  <c r="J1041" i="1" s="1"/>
  <c r="J1042" i="1" a="1"/>
  <c r="J1042" i="1" s="1"/>
  <c r="J1043" i="1" a="1"/>
  <c r="J1043" i="1" s="1"/>
  <c r="J1044" i="1" a="1"/>
  <c r="J1044" i="1" s="1"/>
  <c r="J1045" i="1" a="1"/>
  <c r="J1045" i="1" s="1"/>
  <c r="J1046" i="1" a="1"/>
  <c r="J1046" i="1" s="1"/>
  <c r="J1047" i="1" a="1"/>
  <c r="J1047" i="1" s="1"/>
  <c r="J1048" i="1" a="1"/>
  <c r="J1048" i="1" s="1"/>
  <c r="J1049" i="1" a="1"/>
  <c r="J1049" i="1" s="1"/>
  <c r="J1050" i="1" a="1"/>
  <c r="J1050" i="1" s="1"/>
  <c r="J1051" i="1" a="1"/>
  <c r="J1051" i="1" s="1"/>
  <c r="J1052" i="1" a="1"/>
  <c r="J1052" i="1" s="1"/>
  <c r="J1053" i="1" a="1"/>
  <c r="J1053" i="1" s="1"/>
  <c r="J1054" i="1" a="1"/>
  <c r="J1054" i="1" s="1"/>
  <c r="J1055" i="1" a="1"/>
  <c r="J1055" i="1" s="1"/>
  <c r="J1056" i="1" a="1"/>
  <c r="J1056" i="1" s="1"/>
  <c r="J1057" i="1" a="1"/>
  <c r="J1057" i="1" s="1"/>
  <c r="J1058" i="1" a="1"/>
  <c r="J1058" i="1" s="1"/>
  <c r="J1059" i="1" a="1"/>
  <c r="J1059" i="1" s="1"/>
  <c r="J1060" i="1" a="1"/>
  <c r="J1060" i="1" s="1"/>
  <c r="J1061" i="1" a="1"/>
  <c r="J1061" i="1" s="1"/>
  <c r="J1062" i="1" a="1"/>
  <c r="J1062" i="1" s="1"/>
  <c r="J1063" i="1" a="1"/>
  <c r="J1063" i="1" s="1"/>
  <c r="J1064" i="1" a="1"/>
  <c r="J1064" i="1" s="1"/>
  <c r="J1065" i="1" a="1"/>
  <c r="J1065" i="1" s="1"/>
  <c r="J1066" i="1" a="1"/>
  <c r="J1066" i="1" s="1"/>
  <c r="J1067" i="1" a="1"/>
  <c r="J1067" i="1" s="1"/>
  <c r="J1068" i="1" a="1"/>
  <c r="J1068" i="1" s="1"/>
  <c r="J1069" i="1" a="1"/>
  <c r="J1069" i="1" s="1"/>
  <c r="J1070" i="1" a="1"/>
  <c r="J1070" i="1" s="1"/>
  <c r="J1071" i="1" a="1"/>
  <c r="J1071" i="1" s="1"/>
  <c r="J1072" i="1" a="1"/>
  <c r="J1072" i="1" s="1"/>
  <c r="J1073" i="1" a="1"/>
  <c r="J1073" i="1" s="1"/>
  <c r="J1074" i="1" a="1"/>
  <c r="J1074" i="1" s="1"/>
  <c r="J1075" i="1" a="1"/>
  <c r="J1075" i="1" s="1"/>
  <c r="J1076" i="1" a="1"/>
  <c r="J1076" i="1" s="1"/>
  <c r="J1077" i="1" a="1"/>
  <c r="J1077" i="1" s="1"/>
  <c r="J1078" i="1" a="1"/>
  <c r="J1078" i="1" s="1"/>
  <c r="J1079" i="1" a="1"/>
  <c r="J1079" i="1" s="1"/>
  <c r="J1080" i="1" a="1"/>
  <c r="J1080" i="1" s="1"/>
  <c r="J1081" i="1" a="1"/>
  <c r="J1081" i="1" s="1"/>
  <c r="J1082" i="1" a="1"/>
  <c r="J1082" i="1" s="1"/>
  <c r="J1083" i="1" a="1"/>
  <c r="J1083" i="1" s="1"/>
  <c r="J1084" i="1" a="1"/>
  <c r="J1084" i="1" s="1"/>
  <c r="J1085" i="1" a="1"/>
  <c r="J1085" i="1" s="1"/>
  <c r="J1086" i="1" a="1"/>
  <c r="J1086" i="1" s="1"/>
  <c r="J1087" i="1" a="1"/>
  <c r="J1087" i="1" s="1"/>
  <c r="J1088" i="1" a="1"/>
  <c r="J1088" i="1" s="1"/>
  <c r="J1089" i="1" a="1"/>
  <c r="J1089" i="1" s="1"/>
  <c r="J1090" i="1" a="1"/>
  <c r="J1090" i="1" s="1"/>
  <c r="J1091" i="1" a="1"/>
  <c r="J1091" i="1" s="1"/>
  <c r="J1092" i="1" a="1"/>
  <c r="J1092" i="1" s="1"/>
  <c r="J1093" i="1" a="1"/>
  <c r="J1093" i="1" s="1"/>
  <c r="J1094" i="1" a="1"/>
  <c r="J1094" i="1" s="1"/>
  <c r="J1095" i="1" a="1"/>
  <c r="J1095" i="1" s="1"/>
  <c r="J1096" i="1" a="1"/>
  <c r="J1096" i="1" s="1"/>
  <c r="K9" i="1" a="1"/>
  <c r="K9" i="1" s="1"/>
  <c r="K10" i="1" a="1"/>
  <c r="K10" i="1" s="1"/>
  <c r="K11" i="1" a="1"/>
  <c r="K11" i="1" s="1"/>
  <c r="K12" i="1" a="1"/>
  <c r="K12" i="1" s="1"/>
  <c r="K13" i="1" a="1"/>
  <c r="K13" i="1" s="1"/>
  <c r="K14" i="1" a="1"/>
  <c r="K14" i="1" s="1"/>
  <c r="K15" i="1" a="1"/>
  <c r="K15" i="1" s="1"/>
  <c r="K16" i="1" a="1"/>
  <c r="K16" i="1" s="1"/>
  <c r="K17" i="1" a="1"/>
  <c r="K17" i="1" s="1"/>
  <c r="K18" i="1" a="1"/>
  <c r="K18" i="1" s="1"/>
  <c r="K19" i="1" a="1"/>
  <c r="K19" i="1" s="1"/>
  <c r="K20" i="1" a="1"/>
  <c r="K20" i="1" s="1"/>
  <c r="K21" i="1" a="1"/>
  <c r="K21" i="1" s="1"/>
  <c r="K22" i="1" a="1"/>
  <c r="K22" i="1" s="1"/>
  <c r="K23" i="1" a="1"/>
  <c r="K23" i="1" s="1"/>
  <c r="K24" i="1" a="1"/>
  <c r="K24" i="1" s="1"/>
  <c r="K25" i="1" a="1"/>
  <c r="K25" i="1" s="1"/>
  <c r="K26" i="1" a="1"/>
  <c r="K26" i="1" s="1"/>
  <c r="K27" i="1" a="1"/>
  <c r="K27" i="1" s="1"/>
  <c r="K28" i="1" a="1"/>
  <c r="K28" i="1" s="1"/>
  <c r="K29" i="1" a="1"/>
  <c r="K29" i="1" s="1"/>
  <c r="K30" i="1" a="1"/>
  <c r="K30" i="1" s="1"/>
  <c r="K31" i="1" a="1"/>
  <c r="K31" i="1" s="1"/>
  <c r="K32" i="1" a="1"/>
  <c r="K32" i="1" s="1"/>
  <c r="K33" i="1" a="1"/>
  <c r="K33" i="1" s="1"/>
  <c r="K34" i="1" a="1"/>
  <c r="K34" i="1" s="1"/>
  <c r="K35" i="1" a="1"/>
  <c r="K35" i="1" s="1"/>
  <c r="K36" i="1" a="1"/>
  <c r="K36" i="1" s="1"/>
  <c r="K37" i="1" a="1"/>
  <c r="K37" i="1" s="1"/>
  <c r="K38" i="1" a="1"/>
  <c r="K38" i="1" s="1"/>
  <c r="K39" i="1" a="1"/>
  <c r="K39" i="1" s="1"/>
  <c r="K40" i="1" a="1"/>
  <c r="K40" i="1" s="1"/>
  <c r="K41" i="1" a="1"/>
  <c r="K41" i="1" s="1"/>
  <c r="K42" i="1" a="1"/>
  <c r="K42" i="1" s="1"/>
  <c r="K43" i="1" a="1"/>
  <c r="K43" i="1" s="1"/>
  <c r="K44" i="1" a="1"/>
  <c r="K44" i="1" s="1"/>
  <c r="K45" i="1" a="1"/>
  <c r="K45" i="1" s="1"/>
  <c r="K46" i="1" a="1"/>
  <c r="K46" i="1" s="1"/>
  <c r="K47" i="1" a="1"/>
  <c r="K47" i="1" s="1"/>
  <c r="K48" i="1" a="1"/>
  <c r="K48" i="1" s="1"/>
  <c r="K49" i="1" a="1"/>
  <c r="K49" i="1" s="1"/>
  <c r="K50" i="1" a="1"/>
  <c r="K50" i="1" s="1"/>
  <c r="K51" i="1" a="1"/>
  <c r="K51" i="1" s="1"/>
  <c r="K52" i="1" a="1"/>
  <c r="K52" i="1" s="1"/>
  <c r="K53" i="1" a="1"/>
  <c r="K53" i="1" s="1"/>
  <c r="K54" i="1" a="1"/>
  <c r="K54" i="1" s="1"/>
  <c r="K55" i="1" a="1"/>
  <c r="K55" i="1" s="1"/>
  <c r="K56" i="1" a="1"/>
  <c r="K56" i="1" s="1"/>
  <c r="K57" i="1" a="1"/>
  <c r="K57" i="1" s="1"/>
  <c r="K58" i="1" a="1"/>
  <c r="K58" i="1" s="1"/>
  <c r="K59" i="1" a="1"/>
  <c r="K59" i="1" s="1"/>
  <c r="K60" i="1" a="1"/>
  <c r="K60" i="1" s="1"/>
  <c r="K61" i="1" a="1"/>
  <c r="K61" i="1" s="1"/>
  <c r="K62" i="1" a="1"/>
  <c r="K62" i="1" s="1"/>
  <c r="K63" i="1" a="1"/>
  <c r="K63" i="1" s="1"/>
  <c r="K64" i="1" a="1"/>
  <c r="K64" i="1" s="1"/>
  <c r="K65" i="1" a="1"/>
  <c r="K65" i="1" s="1"/>
  <c r="K66" i="1" a="1"/>
  <c r="K66" i="1" s="1"/>
  <c r="K67" i="1" a="1"/>
  <c r="K67" i="1" s="1"/>
  <c r="K68" i="1" a="1"/>
  <c r="K68" i="1" s="1"/>
  <c r="K69" i="1" a="1"/>
  <c r="K69" i="1" s="1"/>
  <c r="K70" i="1" a="1"/>
  <c r="K70" i="1" s="1"/>
  <c r="K71" i="1" a="1"/>
  <c r="K71" i="1" s="1"/>
  <c r="K72" i="1" a="1"/>
  <c r="K72" i="1" s="1"/>
  <c r="K73" i="1" a="1"/>
  <c r="K73" i="1" s="1"/>
  <c r="K74" i="1" a="1"/>
  <c r="K74" i="1" s="1"/>
  <c r="K75" i="1" a="1"/>
  <c r="K75" i="1" s="1"/>
  <c r="K76" i="1" a="1"/>
  <c r="K76" i="1" s="1"/>
  <c r="K77" i="1" a="1"/>
  <c r="K77" i="1" s="1"/>
  <c r="K78" i="1" a="1"/>
  <c r="K78" i="1" s="1"/>
  <c r="K79" i="1" a="1"/>
  <c r="K79" i="1" s="1"/>
  <c r="K80" i="1" a="1"/>
  <c r="K80" i="1" s="1"/>
  <c r="K81" i="1" a="1"/>
  <c r="K81" i="1" s="1"/>
  <c r="K82" i="1" a="1"/>
  <c r="K82" i="1" s="1"/>
  <c r="K83" i="1" a="1"/>
  <c r="K83" i="1" s="1"/>
  <c r="K84" i="1" a="1"/>
  <c r="K84" i="1" s="1"/>
  <c r="K85" i="1" a="1"/>
  <c r="K85" i="1" s="1"/>
  <c r="K86" i="1" a="1"/>
  <c r="K86" i="1" s="1"/>
  <c r="K87" i="1" a="1"/>
  <c r="K87" i="1" s="1"/>
  <c r="K88" i="1" a="1"/>
  <c r="K88" i="1" s="1"/>
  <c r="K89" i="1" a="1"/>
  <c r="K89" i="1" s="1"/>
  <c r="K90" i="1" a="1"/>
  <c r="K90" i="1" s="1"/>
  <c r="K91" i="1" a="1"/>
  <c r="K91" i="1" s="1"/>
  <c r="K92" i="1" a="1"/>
  <c r="K92" i="1" s="1"/>
  <c r="K93" i="1" a="1"/>
  <c r="K93" i="1" s="1"/>
  <c r="K94" i="1" a="1"/>
  <c r="K94" i="1" s="1"/>
  <c r="K95" i="1" a="1"/>
  <c r="K95" i="1" s="1"/>
  <c r="K96" i="1" a="1"/>
  <c r="K96" i="1" s="1"/>
  <c r="K97" i="1" a="1"/>
  <c r="K97" i="1" s="1"/>
  <c r="K98" i="1" a="1"/>
  <c r="K98" i="1" s="1"/>
  <c r="K99" i="1" a="1"/>
  <c r="K99" i="1" s="1"/>
  <c r="K100" i="1" a="1"/>
  <c r="K100" i="1" s="1"/>
  <c r="K101" i="1" a="1"/>
  <c r="K101" i="1" s="1"/>
  <c r="K102" i="1" a="1"/>
  <c r="K102" i="1" s="1"/>
  <c r="K103" i="1" a="1"/>
  <c r="K103" i="1" s="1"/>
  <c r="K104" i="1" a="1"/>
  <c r="K104" i="1" s="1"/>
  <c r="K105" i="1" a="1"/>
  <c r="K105" i="1" s="1"/>
  <c r="K106" i="1" a="1"/>
  <c r="K106" i="1" s="1"/>
  <c r="K107" i="1" a="1"/>
  <c r="K107" i="1" s="1"/>
  <c r="K108" i="1" a="1"/>
  <c r="K108" i="1" s="1"/>
  <c r="K109" i="1" a="1"/>
  <c r="K109" i="1" s="1"/>
  <c r="K110" i="1" a="1"/>
  <c r="K110" i="1" s="1"/>
  <c r="K111" i="1" a="1"/>
  <c r="K111" i="1" s="1"/>
  <c r="K112" i="1" a="1"/>
  <c r="K112" i="1" s="1"/>
  <c r="K113" i="1" a="1"/>
  <c r="K113" i="1" s="1"/>
  <c r="K114" i="1" a="1"/>
  <c r="K114" i="1" s="1"/>
  <c r="K115" i="1" a="1"/>
  <c r="K115" i="1" s="1"/>
  <c r="K116" i="1" a="1"/>
  <c r="K116" i="1" s="1"/>
  <c r="K117" i="1" a="1"/>
  <c r="K117" i="1" s="1"/>
  <c r="K118" i="1" a="1"/>
  <c r="K118" i="1" s="1"/>
  <c r="K119" i="1" a="1"/>
  <c r="K119" i="1" s="1"/>
  <c r="K120" i="1" a="1"/>
  <c r="K120" i="1" s="1"/>
  <c r="K121" i="1" a="1"/>
  <c r="K121" i="1" s="1"/>
  <c r="K122" i="1" a="1"/>
  <c r="K122" i="1" s="1"/>
  <c r="K123" i="1" a="1"/>
  <c r="K123" i="1" s="1"/>
  <c r="K124" i="1" a="1"/>
  <c r="K124" i="1" s="1"/>
  <c r="K125" i="1" a="1"/>
  <c r="K125" i="1" s="1"/>
  <c r="K126" i="1" a="1"/>
  <c r="K126" i="1" s="1"/>
  <c r="K127" i="1" a="1"/>
  <c r="K127" i="1" s="1"/>
  <c r="K128" i="1" a="1"/>
  <c r="K128" i="1" s="1"/>
  <c r="K129" i="1" a="1"/>
  <c r="K129" i="1" s="1"/>
  <c r="K130" i="1" a="1"/>
  <c r="K130" i="1" s="1"/>
  <c r="K131" i="1" a="1"/>
  <c r="K131" i="1" s="1"/>
  <c r="K132" i="1" a="1"/>
  <c r="K132" i="1" s="1"/>
  <c r="K133" i="1" a="1"/>
  <c r="K133" i="1" s="1"/>
  <c r="K134" i="1" a="1"/>
  <c r="K134" i="1" s="1"/>
  <c r="K135" i="1" a="1"/>
  <c r="K135" i="1" s="1"/>
  <c r="K136" i="1" a="1"/>
  <c r="K136" i="1" s="1"/>
  <c r="K137" i="1" a="1"/>
  <c r="K137" i="1" s="1"/>
  <c r="K138" i="1" a="1"/>
  <c r="K138" i="1" s="1"/>
  <c r="K139" i="1" a="1"/>
  <c r="K139" i="1" s="1"/>
  <c r="K140" i="1" a="1"/>
  <c r="K140" i="1" s="1"/>
  <c r="K141" i="1" a="1"/>
  <c r="K141" i="1" s="1"/>
  <c r="K142" i="1" a="1"/>
  <c r="K142" i="1" s="1"/>
  <c r="K143" i="1" a="1"/>
  <c r="K143" i="1" s="1"/>
  <c r="K144" i="1" a="1"/>
  <c r="K144" i="1" s="1"/>
  <c r="K145" i="1" a="1"/>
  <c r="K145" i="1" s="1"/>
  <c r="K146" i="1" a="1"/>
  <c r="K146" i="1" s="1"/>
  <c r="K147" i="1" a="1"/>
  <c r="K147" i="1" s="1"/>
  <c r="K148" i="1" a="1"/>
  <c r="K148" i="1" s="1"/>
  <c r="K149" i="1" a="1"/>
  <c r="K149" i="1" s="1"/>
  <c r="K150" i="1" a="1"/>
  <c r="K150" i="1" s="1"/>
  <c r="K151" i="1" a="1"/>
  <c r="K151" i="1" s="1"/>
  <c r="K152" i="1" a="1"/>
  <c r="K152" i="1" s="1"/>
  <c r="K153" i="1" a="1"/>
  <c r="K153" i="1" s="1"/>
  <c r="K154" i="1" a="1"/>
  <c r="K154" i="1" s="1"/>
  <c r="K155" i="1" a="1"/>
  <c r="K155" i="1" s="1"/>
  <c r="K156" i="1" a="1"/>
  <c r="K156" i="1" s="1"/>
  <c r="K157" i="1" a="1"/>
  <c r="K157" i="1" s="1"/>
  <c r="K158" i="1" a="1"/>
  <c r="K158" i="1" s="1"/>
  <c r="K159" i="1" a="1"/>
  <c r="K159" i="1" s="1"/>
  <c r="K160" i="1" a="1"/>
  <c r="K160" i="1" s="1"/>
  <c r="K161" i="1" a="1"/>
  <c r="K161" i="1" s="1"/>
  <c r="K162" i="1" a="1"/>
  <c r="K162" i="1" s="1"/>
  <c r="K163" i="1" a="1"/>
  <c r="K163" i="1" s="1"/>
  <c r="K164" i="1" a="1"/>
  <c r="K164" i="1" s="1"/>
  <c r="K165" i="1" a="1"/>
  <c r="K165" i="1" s="1"/>
  <c r="K166" i="1" a="1"/>
  <c r="K166" i="1" s="1"/>
  <c r="K167" i="1" a="1"/>
  <c r="K167" i="1" s="1"/>
  <c r="K168" i="1" a="1"/>
  <c r="K168" i="1" s="1"/>
  <c r="K169" i="1" a="1"/>
  <c r="K169" i="1" s="1"/>
  <c r="K170" i="1" a="1"/>
  <c r="K170" i="1" s="1"/>
  <c r="K171" i="1" a="1"/>
  <c r="K171" i="1" s="1"/>
  <c r="K172" i="1" a="1"/>
  <c r="K172" i="1" s="1"/>
  <c r="K173" i="1" a="1"/>
  <c r="K173" i="1" s="1"/>
  <c r="K174" i="1" a="1"/>
  <c r="K174" i="1" s="1"/>
  <c r="K175" i="1" a="1"/>
  <c r="K175" i="1" s="1"/>
  <c r="K176" i="1" a="1"/>
  <c r="K176" i="1" s="1"/>
  <c r="K177" i="1" a="1"/>
  <c r="K177" i="1" s="1"/>
  <c r="K178" i="1" a="1"/>
  <c r="K178" i="1" s="1"/>
  <c r="K179" i="1" a="1"/>
  <c r="K179" i="1" s="1"/>
  <c r="K180" i="1" a="1"/>
  <c r="K180" i="1" s="1"/>
  <c r="K181" i="1" a="1"/>
  <c r="K181" i="1" s="1"/>
  <c r="K182" i="1" a="1"/>
  <c r="K182" i="1" s="1"/>
  <c r="K183" i="1" a="1"/>
  <c r="K183" i="1" s="1"/>
  <c r="K184" i="1" a="1"/>
  <c r="K184" i="1" s="1"/>
  <c r="K185" i="1" a="1"/>
  <c r="K185" i="1" s="1"/>
  <c r="K186" i="1" a="1"/>
  <c r="K186" i="1" s="1"/>
  <c r="K187" i="1" a="1"/>
  <c r="K187" i="1" s="1"/>
  <c r="K188" i="1" a="1"/>
  <c r="K188" i="1" s="1"/>
  <c r="K189" i="1" a="1"/>
  <c r="K189" i="1" s="1"/>
  <c r="K190" i="1" a="1"/>
  <c r="K190" i="1" s="1"/>
  <c r="K191" i="1" a="1"/>
  <c r="K191" i="1" s="1"/>
  <c r="K192" i="1" a="1"/>
  <c r="K192" i="1" s="1"/>
  <c r="K193" i="1" a="1"/>
  <c r="K193" i="1" s="1"/>
  <c r="K194" i="1" a="1"/>
  <c r="K194" i="1" s="1"/>
  <c r="K195" i="1" a="1"/>
  <c r="K195" i="1" s="1"/>
  <c r="K196" i="1" a="1"/>
  <c r="K196" i="1" s="1"/>
  <c r="K197" i="1" a="1"/>
  <c r="K197" i="1" s="1"/>
  <c r="K198" i="1" a="1"/>
  <c r="K198" i="1" s="1"/>
  <c r="K199" i="1" a="1"/>
  <c r="K199" i="1" s="1"/>
  <c r="K200" i="1" a="1"/>
  <c r="K200" i="1" s="1"/>
  <c r="K201" i="1" a="1"/>
  <c r="K201" i="1" s="1"/>
  <c r="K202" i="1" a="1"/>
  <c r="K202" i="1" s="1"/>
  <c r="K203" i="1" a="1"/>
  <c r="K203" i="1" s="1"/>
  <c r="K204" i="1" a="1"/>
  <c r="K204" i="1" s="1"/>
  <c r="K205" i="1" a="1"/>
  <c r="K205" i="1" s="1"/>
  <c r="K206" i="1" a="1"/>
  <c r="K206" i="1" s="1"/>
  <c r="K207" i="1" a="1"/>
  <c r="K207" i="1" s="1"/>
  <c r="K208" i="1" a="1"/>
  <c r="K208" i="1" s="1"/>
  <c r="K209" i="1" a="1"/>
  <c r="K209" i="1" s="1"/>
  <c r="K210" i="1" a="1"/>
  <c r="K210" i="1" s="1"/>
  <c r="K211" i="1" a="1"/>
  <c r="K211" i="1" s="1"/>
  <c r="K212" i="1" a="1"/>
  <c r="K212" i="1" s="1"/>
  <c r="K213" i="1" a="1"/>
  <c r="K213" i="1" s="1"/>
  <c r="K214" i="1" a="1"/>
  <c r="K214" i="1" s="1"/>
  <c r="K215" i="1" a="1"/>
  <c r="K215" i="1" s="1"/>
  <c r="K216" i="1" a="1"/>
  <c r="K216" i="1" s="1"/>
  <c r="K217" i="1" a="1"/>
  <c r="K217" i="1" s="1"/>
  <c r="K218" i="1" a="1"/>
  <c r="K218" i="1" s="1"/>
  <c r="K219" i="1" a="1"/>
  <c r="K219" i="1" s="1"/>
  <c r="K220" i="1" a="1"/>
  <c r="K220" i="1" s="1"/>
  <c r="K221" i="1" a="1"/>
  <c r="K221" i="1" s="1"/>
  <c r="K222" i="1" a="1"/>
  <c r="K222" i="1" s="1"/>
  <c r="K223" i="1" a="1"/>
  <c r="K223" i="1" s="1"/>
  <c r="K224" i="1" a="1"/>
  <c r="K224" i="1" s="1"/>
  <c r="K225" i="1" a="1"/>
  <c r="K225" i="1" s="1"/>
  <c r="K226" i="1" a="1"/>
  <c r="K226" i="1" s="1"/>
  <c r="K227" i="1" a="1"/>
  <c r="K227" i="1" s="1"/>
  <c r="K228" i="1" a="1"/>
  <c r="K228" i="1" s="1"/>
  <c r="K229" i="1" a="1"/>
  <c r="K229" i="1" s="1"/>
  <c r="K230" i="1" a="1"/>
  <c r="K230" i="1" s="1"/>
  <c r="K231" i="1" a="1"/>
  <c r="K231" i="1" s="1"/>
  <c r="K232" i="1" a="1"/>
  <c r="K232" i="1" s="1"/>
  <c r="K233" i="1" a="1"/>
  <c r="K233" i="1" s="1"/>
  <c r="K234" i="1" a="1"/>
  <c r="K234" i="1" s="1"/>
  <c r="K235" i="1" a="1"/>
  <c r="K235" i="1" s="1"/>
  <c r="K236" i="1" a="1"/>
  <c r="K236" i="1" s="1"/>
  <c r="K237" i="1" a="1"/>
  <c r="K237" i="1" s="1"/>
  <c r="K238" i="1" a="1"/>
  <c r="K238" i="1" s="1"/>
  <c r="K239" i="1" a="1"/>
  <c r="K239" i="1" s="1"/>
  <c r="K240" i="1" a="1"/>
  <c r="K240" i="1" s="1"/>
  <c r="K241" i="1" a="1"/>
  <c r="K241" i="1" s="1"/>
  <c r="K242" i="1" a="1"/>
  <c r="K242" i="1" s="1"/>
  <c r="K243" i="1" a="1"/>
  <c r="K243" i="1" s="1"/>
  <c r="K244" i="1" a="1"/>
  <c r="K244" i="1" s="1"/>
  <c r="K245" i="1" a="1"/>
  <c r="K245" i="1" s="1"/>
  <c r="K246" i="1" a="1"/>
  <c r="K246" i="1" s="1"/>
  <c r="K247" i="1" a="1"/>
  <c r="K247" i="1" s="1"/>
  <c r="K248" i="1" a="1"/>
  <c r="K248" i="1" s="1"/>
  <c r="K249" i="1" a="1"/>
  <c r="K249" i="1" s="1"/>
  <c r="K250" i="1" a="1"/>
  <c r="K250" i="1" s="1"/>
  <c r="K251" i="1" a="1"/>
  <c r="K251" i="1" s="1"/>
  <c r="K252" i="1" a="1"/>
  <c r="K252" i="1" s="1"/>
  <c r="K253" i="1" a="1"/>
  <c r="K253" i="1" s="1"/>
  <c r="K254" i="1" a="1"/>
  <c r="K254" i="1" s="1"/>
  <c r="K255" i="1" a="1"/>
  <c r="K255" i="1" s="1"/>
  <c r="K256" i="1" a="1"/>
  <c r="K256" i="1" s="1"/>
  <c r="K257" i="1" a="1"/>
  <c r="K257" i="1" s="1"/>
  <c r="K258" i="1" a="1"/>
  <c r="K258" i="1" s="1"/>
  <c r="K259" i="1" a="1"/>
  <c r="K259" i="1" s="1"/>
  <c r="K260" i="1" a="1"/>
  <c r="K260" i="1" s="1"/>
  <c r="K261" i="1" a="1"/>
  <c r="K261" i="1" s="1"/>
  <c r="K262" i="1" a="1"/>
  <c r="K262" i="1" s="1"/>
  <c r="K263" i="1" a="1"/>
  <c r="K263" i="1" s="1"/>
  <c r="K264" i="1" a="1"/>
  <c r="K264" i="1" s="1"/>
  <c r="K265" i="1" a="1"/>
  <c r="K265" i="1" s="1"/>
  <c r="K266" i="1" a="1"/>
  <c r="K266" i="1" s="1"/>
  <c r="K267" i="1" a="1"/>
  <c r="K267" i="1" s="1"/>
  <c r="K268" i="1" a="1"/>
  <c r="K268" i="1" s="1"/>
  <c r="K269" i="1" a="1"/>
  <c r="K269" i="1" s="1"/>
  <c r="K270" i="1" a="1"/>
  <c r="K270" i="1" s="1"/>
  <c r="K271" i="1" a="1"/>
  <c r="K271" i="1" s="1"/>
  <c r="K272" i="1" a="1"/>
  <c r="K272" i="1" s="1"/>
  <c r="K273" i="1" a="1"/>
  <c r="K273" i="1" s="1"/>
  <c r="K274" i="1" a="1"/>
  <c r="K274" i="1" s="1"/>
  <c r="K275" i="1" a="1"/>
  <c r="K275" i="1" s="1"/>
  <c r="K276" i="1" a="1"/>
  <c r="K276" i="1" s="1"/>
  <c r="K277" i="1" a="1"/>
  <c r="K277" i="1" s="1"/>
  <c r="K278" i="1" a="1"/>
  <c r="K278" i="1" s="1"/>
  <c r="K279" i="1" a="1"/>
  <c r="K279" i="1" s="1"/>
  <c r="K280" i="1" a="1"/>
  <c r="K280" i="1" s="1"/>
  <c r="K281" i="1" a="1"/>
  <c r="K281" i="1" s="1"/>
  <c r="K282" i="1" a="1"/>
  <c r="K282" i="1" s="1"/>
  <c r="K283" i="1" a="1"/>
  <c r="K283" i="1" s="1"/>
  <c r="K284" i="1" a="1"/>
  <c r="K284" i="1" s="1"/>
  <c r="K285" i="1" a="1"/>
  <c r="K285" i="1" s="1"/>
  <c r="K286" i="1" a="1"/>
  <c r="K286" i="1" s="1"/>
  <c r="K287" i="1" a="1"/>
  <c r="K287" i="1" s="1"/>
  <c r="K288" i="1" a="1"/>
  <c r="K288" i="1" s="1"/>
  <c r="K289" i="1" a="1"/>
  <c r="K289" i="1" s="1"/>
  <c r="K290" i="1" a="1"/>
  <c r="K290" i="1" s="1"/>
  <c r="K291" i="1" a="1"/>
  <c r="K291" i="1" s="1"/>
  <c r="K292" i="1" a="1"/>
  <c r="K292" i="1" s="1"/>
  <c r="K293" i="1" a="1"/>
  <c r="K293" i="1" s="1"/>
  <c r="K294" i="1" a="1"/>
  <c r="K294" i="1" s="1"/>
  <c r="K295" i="1" a="1"/>
  <c r="K295" i="1" s="1"/>
  <c r="K296" i="1" a="1"/>
  <c r="K296" i="1" s="1"/>
  <c r="K297" i="1" a="1"/>
  <c r="K297" i="1" s="1"/>
  <c r="K298" i="1" a="1"/>
  <c r="K298" i="1" s="1"/>
  <c r="K299" i="1" a="1"/>
  <c r="K299" i="1" s="1"/>
  <c r="K300" i="1" a="1"/>
  <c r="K300" i="1" s="1"/>
  <c r="K301" i="1" a="1"/>
  <c r="K301" i="1" s="1"/>
  <c r="K302" i="1" a="1"/>
  <c r="K302" i="1" s="1"/>
  <c r="K303" i="1" a="1"/>
  <c r="K303" i="1" s="1"/>
  <c r="K304" i="1" a="1"/>
  <c r="K304" i="1" s="1"/>
  <c r="K305" i="1" a="1"/>
  <c r="K305" i="1" s="1"/>
  <c r="K306" i="1" a="1"/>
  <c r="K306" i="1" s="1"/>
  <c r="K307" i="1" a="1"/>
  <c r="K307" i="1" s="1"/>
  <c r="K308" i="1" a="1"/>
  <c r="K308" i="1" s="1"/>
  <c r="K309" i="1" a="1"/>
  <c r="K309" i="1" s="1"/>
  <c r="K310" i="1" a="1"/>
  <c r="K310" i="1" s="1"/>
  <c r="K311" i="1" a="1"/>
  <c r="K311" i="1" s="1"/>
  <c r="K312" i="1" a="1"/>
  <c r="K312" i="1" s="1"/>
  <c r="K313" i="1" a="1"/>
  <c r="K313" i="1" s="1"/>
  <c r="K314" i="1" a="1"/>
  <c r="K314" i="1" s="1"/>
  <c r="K315" i="1" a="1"/>
  <c r="K315" i="1" s="1"/>
  <c r="K316" i="1" a="1"/>
  <c r="K316" i="1" s="1"/>
  <c r="K317" i="1" a="1"/>
  <c r="K317" i="1" s="1"/>
  <c r="K318" i="1" a="1"/>
  <c r="K318" i="1" s="1"/>
  <c r="K319" i="1" a="1"/>
  <c r="K319" i="1" s="1"/>
  <c r="K320" i="1" a="1"/>
  <c r="K320" i="1" s="1"/>
  <c r="K321" i="1" a="1"/>
  <c r="K321" i="1" s="1"/>
  <c r="K322" i="1" a="1"/>
  <c r="K322" i="1" s="1"/>
  <c r="K323" i="1" a="1"/>
  <c r="K323" i="1" s="1"/>
  <c r="K324" i="1" a="1"/>
  <c r="K324" i="1" s="1"/>
  <c r="K325" i="1" a="1"/>
  <c r="K325" i="1" s="1"/>
  <c r="K326" i="1" a="1"/>
  <c r="K326" i="1" s="1"/>
  <c r="K327" i="1" a="1"/>
  <c r="K327" i="1" s="1"/>
  <c r="K328" i="1" a="1"/>
  <c r="K328" i="1" s="1"/>
  <c r="K329" i="1" a="1"/>
  <c r="K329" i="1" s="1"/>
  <c r="K330" i="1" a="1"/>
  <c r="K330" i="1" s="1"/>
  <c r="K331" i="1" a="1"/>
  <c r="K331" i="1" s="1"/>
  <c r="K332" i="1" a="1"/>
  <c r="K332" i="1" s="1"/>
  <c r="K333" i="1" a="1"/>
  <c r="K333" i="1" s="1"/>
  <c r="K334" i="1" a="1"/>
  <c r="K334" i="1" s="1"/>
  <c r="K335" i="1" a="1"/>
  <c r="K335" i="1" s="1"/>
  <c r="K336" i="1" a="1"/>
  <c r="K336" i="1" s="1"/>
  <c r="K337" i="1" a="1"/>
  <c r="K337" i="1" s="1"/>
  <c r="K338" i="1" a="1"/>
  <c r="K338" i="1" s="1"/>
  <c r="K339" i="1" a="1"/>
  <c r="K339" i="1" s="1"/>
  <c r="K340" i="1" a="1"/>
  <c r="K340" i="1" s="1"/>
  <c r="K341" i="1" a="1"/>
  <c r="K341" i="1" s="1"/>
  <c r="K342" i="1" a="1"/>
  <c r="K342" i="1" s="1"/>
  <c r="K343" i="1" a="1"/>
  <c r="K343" i="1" s="1"/>
  <c r="K344" i="1" a="1"/>
  <c r="K344" i="1" s="1"/>
  <c r="K345" i="1" a="1"/>
  <c r="K345" i="1" s="1"/>
  <c r="K346" i="1" a="1"/>
  <c r="K346" i="1" s="1"/>
  <c r="K347" i="1" a="1"/>
  <c r="K347" i="1" s="1"/>
  <c r="K348" i="1" a="1"/>
  <c r="K348" i="1" s="1"/>
  <c r="K349" i="1" a="1"/>
  <c r="K349" i="1" s="1"/>
  <c r="K350" i="1" a="1"/>
  <c r="K350" i="1" s="1"/>
  <c r="K351" i="1" a="1"/>
  <c r="K351" i="1" s="1"/>
  <c r="K352" i="1" a="1"/>
  <c r="K352" i="1" s="1"/>
  <c r="K353" i="1" a="1"/>
  <c r="K353" i="1" s="1"/>
  <c r="K354" i="1" a="1"/>
  <c r="K354" i="1" s="1"/>
  <c r="K355" i="1" a="1"/>
  <c r="K355" i="1" s="1"/>
  <c r="K356" i="1" a="1"/>
  <c r="K356" i="1" s="1"/>
  <c r="K357" i="1" a="1"/>
  <c r="K357" i="1" s="1"/>
  <c r="K358" i="1" a="1"/>
  <c r="K358" i="1" s="1"/>
  <c r="K359" i="1" a="1"/>
  <c r="K359" i="1" s="1"/>
  <c r="K360" i="1" a="1"/>
  <c r="K360" i="1" s="1"/>
  <c r="K361" i="1" a="1"/>
  <c r="K361" i="1" s="1"/>
  <c r="K362" i="1" a="1"/>
  <c r="K362" i="1" s="1"/>
  <c r="K363" i="1" a="1"/>
  <c r="K363" i="1" s="1"/>
  <c r="K364" i="1" a="1"/>
  <c r="K364" i="1" s="1"/>
  <c r="K365" i="1" a="1"/>
  <c r="K365" i="1" s="1"/>
  <c r="K366" i="1" a="1"/>
  <c r="K366" i="1" s="1"/>
  <c r="K367" i="1" a="1"/>
  <c r="K367" i="1" s="1"/>
  <c r="K368" i="1" a="1"/>
  <c r="K368" i="1" s="1"/>
  <c r="K369" i="1" a="1"/>
  <c r="K369" i="1" s="1"/>
  <c r="K370" i="1" a="1"/>
  <c r="K370" i="1" s="1"/>
  <c r="K371" i="1" a="1"/>
  <c r="K371" i="1" s="1"/>
  <c r="K372" i="1" a="1"/>
  <c r="K372" i="1" s="1"/>
  <c r="K373" i="1" a="1"/>
  <c r="K373" i="1" s="1"/>
  <c r="K374" i="1" a="1"/>
  <c r="K374" i="1" s="1"/>
  <c r="K375" i="1" a="1"/>
  <c r="K375" i="1" s="1"/>
  <c r="K376" i="1" a="1"/>
  <c r="K376" i="1" s="1"/>
  <c r="K377" i="1" a="1"/>
  <c r="K377" i="1" s="1"/>
  <c r="K378" i="1" a="1"/>
  <c r="K378" i="1" s="1"/>
  <c r="K379" i="1" a="1"/>
  <c r="K379" i="1" s="1"/>
  <c r="K380" i="1" a="1"/>
  <c r="K380" i="1" s="1"/>
  <c r="K381" i="1" a="1"/>
  <c r="K381" i="1" s="1"/>
  <c r="K382" i="1" a="1"/>
  <c r="K382" i="1" s="1"/>
  <c r="K383" i="1" a="1"/>
  <c r="K383" i="1" s="1"/>
  <c r="K384" i="1" a="1"/>
  <c r="K384" i="1" s="1"/>
  <c r="K385" i="1" a="1"/>
  <c r="K385" i="1" s="1"/>
  <c r="K386" i="1" a="1"/>
  <c r="K386" i="1" s="1"/>
  <c r="K387" i="1" a="1"/>
  <c r="K387" i="1" s="1"/>
  <c r="K388" i="1" a="1"/>
  <c r="K388" i="1" s="1"/>
  <c r="K389" i="1" a="1"/>
  <c r="K389" i="1" s="1"/>
  <c r="K390" i="1" a="1"/>
  <c r="K390" i="1" s="1"/>
  <c r="K391" i="1" a="1"/>
  <c r="K391" i="1" s="1"/>
  <c r="K392" i="1" a="1"/>
  <c r="K392" i="1" s="1"/>
  <c r="K393" i="1" a="1"/>
  <c r="K393" i="1" s="1"/>
  <c r="K394" i="1" a="1"/>
  <c r="K394" i="1" s="1"/>
  <c r="K395" i="1" a="1"/>
  <c r="K395" i="1" s="1"/>
  <c r="K396" i="1" a="1"/>
  <c r="K396" i="1" s="1"/>
  <c r="K397" i="1" a="1"/>
  <c r="K397" i="1" s="1"/>
  <c r="K398" i="1" a="1"/>
  <c r="K398" i="1" s="1"/>
  <c r="K399" i="1" a="1"/>
  <c r="K399" i="1" s="1"/>
  <c r="K400" i="1" a="1"/>
  <c r="K400" i="1" s="1"/>
  <c r="K401" i="1" a="1"/>
  <c r="K401" i="1" s="1"/>
  <c r="K402" i="1" a="1"/>
  <c r="K402" i="1" s="1"/>
  <c r="K403" i="1" a="1"/>
  <c r="K403" i="1" s="1"/>
  <c r="K404" i="1" a="1"/>
  <c r="K404" i="1" s="1"/>
  <c r="K405" i="1" a="1"/>
  <c r="K405" i="1" s="1"/>
  <c r="K406" i="1" a="1"/>
  <c r="K406" i="1" s="1"/>
  <c r="K407" i="1" a="1"/>
  <c r="K407" i="1" s="1"/>
  <c r="K408" i="1" a="1"/>
  <c r="K408" i="1" s="1"/>
  <c r="K409" i="1" a="1"/>
  <c r="K409" i="1" s="1"/>
  <c r="K410" i="1" a="1"/>
  <c r="K410" i="1" s="1"/>
  <c r="K411" i="1" a="1"/>
  <c r="K411" i="1" s="1"/>
  <c r="K412" i="1" a="1"/>
  <c r="K412" i="1" s="1"/>
  <c r="K413" i="1" a="1"/>
  <c r="K413" i="1" s="1"/>
  <c r="K414" i="1" a="1"/>
  <c r="K414" i="1" s="1"/>
  <c r="K415" i="1" a="1"/>
  <c r="K415" i="1" s="1"/>
  <c r="K416" i="1" a="1"/>
  <c r="K416" i="1" s="1"/>
  <c r="K417" i="1" a="1"/>
  <c r="K417" i="1" s="1"/>
  <c r="K418" i="1" a="1"/>
  <c r="K418" i="1" s="1"/>
  <c r="K419" i="1" a="1"/>
  <c r="K419" i="1" s="1"/>
  <c r="K420" i="1" a="1"/>
  <c r="K420" i="1" s="1"/>
  <c r="K421" i="1" a="1"/>
  <c r="K421" i="1" s="1"/>
  <c r="K422" i="1" a="1"/>
  <c r="K422" i="1" s="1"/>
  <c r="K423" i="1" a="1"/>
  <c r="K423" i="1" s="1"/>
  <c r="K424" i="1" a="1"/>
  <c r="K424" i="1" s="1"/>
  <c r="K425" i="1" a="1"/>
  <c r="K425" i="1" s="1"/>
  <c r="K426" i="1" a="1"/>
  <c r="K426" i="1" s="1"/>
  <c r="K427" i="1" a="1"/>
  <c r="K427" i="1" s="1"/>
  <c r="K428" i="1" a="1"/>
  <c r="K428" i="1" s="1"/>
  <c r="K429" i="1" a="1"/>
  <c r="K429" i="1" s="1"/>
  <c r="K430" i="1" a="1"/>
  <c r="K430" i="1" s="1"/>
  <c r="K431" i="1" a="1"/>
  <c r="K431" i="1" s="1"/>
  <c r="K432" i="1" a="1"/>
  <c r="K432" i="1" s="1"/>
  <c r="K433" i="1" a="1"/>
  <c r="K433" i="1" s="1"/>
  <c r="K434" i="1" a="1"/>
  <c r="K434" i="1" s="1"/>
  <c r="K435" i="1" a="1"/>
  <c r="K435" i="1" s="1"/>
  <c r="K436" i="1" a="1"/>
  <c r="K436" i="1" s="1"/>
  <c r="K437" i="1" a="1"/>
  <c r="K437" i="1" s="1"/>
  <c r="K438" i="1" a="1"/>
  <c r="K438" i="1" s="1"/>
  <c r="K439" i="1" a="1"/>
  <c r="K439" i="1" s="1"/>
  <c r="K440" i="1" a="1"/>
  <c r="K440" i="1" s="1"/>
  <c r="K441" i="1" a="1"/>
  <c r="K441" i="1" s="1"/>
  <c r="K442" i="1" a="1"/>
  <c r="K442" i="1" s="1"/>
  <c r="K443" i="1" a="1"/>
  <c r="K443" i="1" s="1"/>
  <c r="K444" i="1" a="1"/>
  <c r="K444" i="1" s="1"/>
  <c r="K445" i="1" a="1"/>
  <c r="K445" i="1" s="1"/>
  <c r="K446" i="1" a="1"/>
  <c r="K446" i="1" s="1"/>
  <c r="K447" i="1" a="1"/>
  <c r="K447" i="1" s="1"/>
  <c r="K448" i="1" a="1"/>
  <c r="K448" i="1" s="1"/>
  <c r="K449" i="1" a="1"/>
  <c r="K449" i="1" s="1"/>
  <c r="K450" i="1" a="1"/>
  <c r="K450" i="1" s="1"/>
  <c r="K451" i="1" a="1"/>
  <c r="K451" i="1" s="1"/>
  <c r="K452" i="1" a="1"/>
  <c r="K452" i="1" s="1"/>
  <c r="K453" i="1" a="1"/>
  <c r="K453" i="1" s="1"/>
  <c r="K454" i="1" a="1"/>
  <c r="K454" i="1" s="1"/>
  <c r="K455" i="1" a="1"/>
  <c r="K455" i="1" s="1"/>
  <c r="K456" i="1" a="1"/>
  <c r="K456" i="1" s="1"/>
  <c r="K457" i="1" a="1"/>
  <c r="K457" i="1" s="1"/>
  <c r="K458" i="1" a="1"/>
  <c r="K458" i="1" s="1"/>
  <c r="K459" i="1" a="1"/>
  <c r="K459" i="1" s="1"/>
  <c r="K460" i="1" a="1"/>
  <c r="K460" i="1" s="1"/>
  <c r="K461" i="1" a="1"/>
  <c r="K461" i="1" s="1"/>
  <c r="K462" i="1" a="1"/>
  <c r="K462" i="1" s="1"/>
  <c r="K463" i="1" a="1"/>
  <c r="K463" i="1" s="1"/>
  <c r="K464" i="1" a="1"/>
  <c r="K464" i="1" s="1"/>
  <c r="K465" i="1" a="1"/>
  <c r="K465" i="1" s="1"/>
  <c r="K466" i="1" a="1"/>
  <c r="K466" i="1" s="1"/>
  <c r="K467" i="1" a="1"/>
  <c r="K467" i="1" s="1"/>
  <c r="K468" i="1" a="1"/>
  <c r="K468" i="1" s="1"/>
  <c r="K469" i="1" a="1"/>
  <c r="K469" i="1" s="1"/>
  <c r="K470" i="1" a="1"/>
  <c r="K470" i="1" s="1"/>
  <c r="K471" i="1" a="1"/>
  <c r="K471" i="1" s="1"/>
  <c r="K472" i="1" a="1"/>
  <c r="K472" i="1" s="1"/>
  <c r="K473" i="1" a="1"/>
  <c r="K473" i="1" s="1"/>
  <c r="K474" i="1" a="1"/>
  <c r="K474" i="1" s="1"/>
  <c r="K475" i="1" a="1"/>
  <c r="K475" i="1" s="1"/>
  <c r="K476" i="1" a="1"/>
  <c r="K476" i="1" s="1"/>
  <c r="K477" i="1" a="1"/>
  <c r="K477" i="1" s="1"/>
  <c r="K478" i="1" a="1"/>
  <c r="K478" i="1" s="1"/>
  <c r="K479" i="1" a="1"/>
  <c r="K479" i="1" s="1"/>
  <c r="K480" i="1" a="1"/>
  <c r="K480" i="1" s="1"/>
  <c r="K481" i="1" a="1"/>
  <c r="K481" i="1" s="1"/>
  <c r="K482" i="1" a="1"/>
  <c r="K482" i="1" s="1"/>
  <c r="K483" i="1" a="1"/>
  <c r="K483" i="1" s="1"/>
  <c r="K484" i="1" a="1"/>
  <c r="K484" i="1" s="1"/>
  <c r="K485" i="1" a="1"/>
  <c r="K485" i="1" s="1"/>
  <c r="K486" i="1" a="1"/>
  <c r="K486" i="1" s="1"/>
  <c r="K487" i="1" a="1"/>
  <c r="K487" i="1" s="1"/>
  <c r="K488" i="1" a="1"/>
  <c r="K488" i="1" s="1"/>
  <c r="K489" i="1" a="1"/>
  <c r="K489" i="1" s="1"/>
  <c r="K490" i="1" a="1"/>
  <c r="K490" i="1" s="1"/>
  <c r="K491" i="1" a="1"/>
  <c r="K491" i="1" s="1"/>
  <c r="K492" i="1" a="1"/>
  <c r="K492" i="1" s="1"/>
  <c r="K493" i="1" a="1"/>
  <c r="K493" i="1" s="1"/>
  <c r="K494" i="1" a="1"/>
  <c r="K494" i="1" s="1"/>
  <c r="K495" i="1" a="1"/>
  <c r="K495" i="1" s="1"/>
  <c r="K496" i="1" a="1"/>
  <c r="K496" i="1" s="1"/>
  <c r="K497" i="1" a="1"/>
  <c r="K497" i="1" s="1"/>
  <c r="K498" i="1" a="1"/>
  <c r="K498" i="1" s="1"/>
  <c r="K499" i="1" a="1"/>
  <c r="K499" i="1" s="1"/>
  <c r="K500" i="1" a="1"/>
  <c r="K500" i="1" s="1"/>
  <c r="K501" i="1" a="1"/>
  <c r="K501" i="1" s="1"/>
  <c r="K502" i="1" a="1"/>
  <c r="K502" i="1" s="1"/>
  <c r="K503" i="1" a="1"/>
  <c r="K503" i="1" s="1"/>
  <c r="K504" i="1" a="1"/>
  <c r="K504" i="1" s="1"/>
  <c r="K505" i="1" a="1"/>
  <c r="K505" i="1" s="1"/>
  <c r="K506" i="1" a="1"/>
  <c r="K506" i="1" s="1"/>
  <c r="K507" i="1" a="1"/>
  <c r="K507" i="1" s="1"/>
  <c r="K508" i="1" a="1"/>
  <c r="K508" i="1" s="1"/>
  <c r="K509" i="1" a="1"/>
  <c r="K509" i="1" s="1"/>
  <c r="K510" i="1" a="1"/>
  <c r="K510" i="1" s="1"/>
  <c r="K511" i="1" a="1"/>
  <c r="K511" i="1" s="1"/>
  <c r="K512" i="1" a="1"/>
  <c r="K512" i="1" s="1"/>
  <c r="K513" i="1" a="1"/>
  <c r="K513" i="1" s="1"/>
  <c r="K514" i="1" a="1"/>
  <c r="K514" i="1" s="1"/>
  <c r="K515" i="1" a="1"/>
  <c r="K515" i="1" s="1"/>
  <c r="K516" i="1" a="1"/>
  <c r="K516" i="1" s="1"/>
  <c r="K517" i="1" a="1"/>
  <c r="K517" i="1" s="1"/>
  <c r="K518" i="1" a="1"/>
  <c r="K518" i="1" s="1"/>
  <c r="K519" i="1" a="1"/>
  <c r="K519" i="1" s="1"/>
  <c r="K520" i="1" a="1"/>
  <c r="K520" i="1" s="1"/>
  <c r="K521" i="1" a="1"/>
  <c r="K521" i="1" s="1"/>
  <c r="K522" i="1" a="1"/>
  <c r="K522" i="1" s="1"/>
  <c r="K523" i="1" a="1"/>
  <c r="K523" i="1" s="1"/>
  <c r="K524" i="1" a="1"/>
  <c r="K524" i="1" s="1"/>
  <c r="K525" i="1" a="1"/>
  <c r="K525" i="1" s="1"/>
  <c r="K526" i="1" a="1"/>
  <c r="K526" i="1" s="1"/>
  <c r="K527" i="1" a="1"/>
  <c r="K527" i="1" s="1"/>
  <c r="K528" i="1" a="1"/>
  <c r="K528" i="1" s="1"/>
  <c r="K529" i="1" a="1"/>
  <c r="K529" i="1" s="1"/>
  <c r="K530" i="1" a="1"/>
  <c r="K530" i="1" s="1"/>
  <c r="K531" i="1" a="1"/>
  <c r="K531" i="1" s="1"/>
  <c r="K532" i="1" a="1"/>
  <c r="K532" i="1" s="1"/>
  <c r="K533" i="1" a="1"/>
  <c r="K533" i="1" s="1"/>
  <c r="K534" i="1" a="1"/>
  <c r="K534" i="1" s="1"/>
  <c r="K535" i="1" a="1"/>
  <c r="K535" i="1" s="1"/>
  <c r="K536" i="1" a="1"/>
  <c r="K536" i="1" s="1"/>
  <c r="K537" i="1" a="1"/>
  <c r="K537" i="1" s="1"/>
  <c r="K538" i="1" a="1"/>
  <c r="K538" i="1" s="1"/>
  <c r="K539" i="1" a="1"/>
  <c r="K539" i="1" s="1"/>
  <c r="K540" i="1" a="1"/>
  <c r="K540" i="1" s="1"/>
  <c r="K541" i="1" a="1"/>
  <c r="K541" i="1" s="1"/>
  <c r="K542" i="1" a="1"/>
  <c r="K542" i="1" s="1"/>
  <c r="K543" i="1" a="1"/>
  <c r="K543" i="1" s="1"/>
  <c r="K544" i="1" a="1"/>
  <c r="K544" i="1" s="1"/>
  <c r="K545" i="1" a="1"/>
  <c r="K545" i="1" s="1"/>
  <c r="K546" i="1" a="1"/>
  <c r="K546" i="1" s="1"/>
  <c r="K547" i="1" a="1"/>
  <c r="K547" i="1" s="1"/>
  <c r="K548" i="1" a="1"/>
  <c r="K548" i="1" s="1"/>
  <c r="K549" i="1" a="1"/>
  <c r="K549" i="1" s="1"/>
  <c r="K550" i="1" a="1"/>
  <c r="K550" i="1" s="1"/>
  <c r="K551" i="1" a="1"/>
  <c r="K551" i="1" s="1"/>
  <c r="K552" i="1" a="1"/>
  <c r="K552" i="1" s="1"/>
  <c r="K553" i="1" a="1"/>
  <c r="K553" i="1" s="1"/>
  <c r="K554" i="1" a="1"/>
  <c r="K554" i="1" s="1"/>
  <c r="K555" i="1" a="1"/>
  <c r="K555" i="1" s="1"/>
  <c r="K556" i="1" a="1"/>
  <c r="K556" i="1" s="1"/>
  <c r="K557" i="1" a="1"/>
  <c r="K557" i="1" s="1"/>
  <c r="K558" i="1" a="1"/>
  <c r="K558" i="1" s="1"/>
  <c r="K559" i="1" a="1"/>
  <c r="K559" i="1" s="1"/>
  <c r="K560" i="1" a="1"/>
  <c r="K560" i="1" s="1"/>
  <c r="K561" i="1" a="1"/>
  <c r="K561" i="1" s="1"/>
  <c r="K562" i="1" a="1"/>
  <c r="K562" i="1" s="1"/>
  <c r="K563" i="1" a="1"/>
  <c r="K563" i="1" s="1"/>
  <c r="K564" i="1" a="1"/>
  <c r="K564" i="1" s="1"/>
  <c r="K565" i="1" a="1"/>
  <c r="K565" i="1" s="1"/>
  <c r="K566" i="1" a="1"/>
  <c r="K566" i="1" s="1"/>
  <c r="K567" i="1" a="1"/>
  <c r="K567" i="1" s="1"/>
  <c r="K568" i="1" a="1"/>
  <c r="K568" i="1" s="1"/>
  <c r="K569" i="1" a="1"/>
  <c r="K569" i="1" s="1"/>
  <c r="K570" i="1" a="1"/>
  <c r="K570" i="1" s="1"/>
  <c r="K571" i="1" a="1"/>
  <c r="K571" i="1" s="1"/>
  <c r="K572" i="1" a="1"/>
  <c r="K572" i="1" s="1"/>
  <c r="K573" i="1" a="1"/>
  <c r="K573" i="1" s="1"/>
  <c r="K574" i="1" a="1"/>
  <c r="K574" i="1" s="1"/>
  <c r="K575" i="1" a="1"/>
  <c r="K575" i="1" s="1"/>
  <c r="K576" i="1" a="1"/>
  <c r="K576" i="1" s="1"/>
  <c r="K577" i="1" a="1"/>
  <c r="K577" i="1" s="1"/>
  <c r="K578" i="1" a="1"/>
  <c r="K578" i="1" s="1"/>
  <c r="K579" i="1" a="1"/>
  <c r="K579" i="1" s="1"/>
  <c r="K580" i="1" a="1"/>
  <c r="K580" i="1" s="1"/>
  <c r="K581" i="1" a="1"/>
  <c r="K581" i="1" s="1"/>
  <c r="K582" i="1" a="1"/>
  <c r="K582" i="1" s="1"/>
  <c r="K583" i="1" a="1"/>
  <c r="K583" i="1" s="1"/>
  <c r="K584" i="1" a="1"/>
  <c r="K584" i="1" s="1"/>
  <c r="K585" i="1" a="1"/>
  <c r="K585" i="1" s="1"/>
  <c r="K586" i="1" a="1"/>
  <c r="K586" i="1" s="1"/>
  <c r="K587" i="1" a="1"/>
  <c r="K587" i="1" s="1"/>
  <c r="K588" i="1" a="1"/>
  <c r="K588" i="1" s="1"/>
  <c r="K589" i="1" a="1"/>
  <c r="K589" i="1" s="1"/>
  <c r="K590" i="1" a="1"/>
  <c r="K590" i="1" s="1"/>
  <c r="K591" i="1" a="1"/>
  <c r="K591" i="1" s="1"/>
  <c r="K592" i="1" a="1"/>
  <c r="K592" i="1" s="1"/>
  <c r="K593" i="1" a="1"/>
  <c r="K593" i="1" s="1"/>
  <c r="K594" i="1" a="1"/>
  <c r="K594" i="1" s="1"/>
  <c r="K595" i="1" a="1"/>
  <c r="K595" i="1" s="1"/>
  <c r="K596" i="1" a="1"/>
  <c r="K596" i="1" s="1"/>
  <c r="K597" i="1" a="1"/>
  <c r="K597" i="1" s="1"/>
  <c r="K598" i="1" a="1"/>
  <c r="K598" i="1" s="1"/>
  <c r="K599" i="1" a="1"/>
  <c r="K599" i="1" s="1"/>
  <c r="K600" i="1" a="1"/>
  <c r="K600" i="1" s="1"/>
  <c r="K601" i="1" a="1"/>
  <c r="K601" i="1" s="1"/>
  <c r="K602" i="1" a="1"/>
  <c r="K602" i="1" s="1"/>
  <c r="K603" i="1" a="1"/>
  <c r="K603" i="1" s="1"/>
  <c r="K604" i="1" a="1"/>
  <c r="K604" i="1" s="1"/>
  <c r="K605" i="1" a="1"/>
  <c r="K605" i="1" s="1"/>
  <c r="K606" i="1" a="1"/>
  <c r="K606" i="1" s="1"/>
  <c r="K607" i="1" a="1"/>
  <c r="K607" i="1" s="1"/>
  <c r="K608" i="1" a="1"/>
  <c r="K608" i="1" s="1"/>
  <c r="K609" i="1" a="1"/>
  <c r="K609" i="1" s="1"/>
  <c r="K610" i="1" a="1"/>
  <c r="K610" i="1" s="1"/>
  <c r="K611" i="1" a="1"/>
  <c r="K611" i="1" s="1"/>
  <c r="K612" i="1" a="1"/>
  <c r="K612" i="1" s="1"/>
  <c r="K613" i="1" a="1"/>
  <c r="K613" i="1" s="1"/>
  <c r="K614" i="1" a="1"/>
  <c r="K614" i="1" s="1"/>
  <c r="K615" i="1" a="1"/>
  <c r="K615" i="1" s="1"/>
  <c r="K616" i="1" a="1"/>
  <c r="K616" i="1" s="1"/>
  <c r="K617" i="1" a="1"/>
  <c r="K617" i="1" s="1"/>
  <c r="K618" i="1" a="1"/>
  <c r="K618" i="1" s="1"/>
  <c r="K619" i="1" a="1"/>
  <c r="K619" i="1" s="1"/>
  <c r="K620" i="1" a="1"/>
  <c r="K620" i="1" s="1"/>
  <c r="K621" i="1" a="1"/>
  <c r="K621" i="1" s="1"/>
  <c r="K622" i="1" a="1"/>
  <c r="K622" i="1" s="1"/>
  <c r="K623" i="1" a="1"/>
  <c r="K623" i="1" s="1"/>
  <c r="K624" i="1" a="1"/>
  <c r="K624" i="1" s="1"/>
  <c r="K625" i="1" a="1"/>
  <c r="K625" i="1" s="1"/>
  <c r="K626" i="1" a="1"/>
  <c r="K626" i="1" s="1"/>
  <c r="K627" i="1" a="1"/>
  <c r="K627" i="1" s="1"/>
  <c r="K628" i="1" a="1"/>
  <c r="K628" i="1" s="1"/>
  <c r="K629" i="1" a="1"/>
  <c r="K629" i="1" s="1"/>
  <c r="K630" i="1" a="1"/>
  <c r="K630" i="1" s="1"/>
  <c r="K631" i="1" a="1"/>
  <c r="K631" i="1" s="1"/>
  <c r="K632" i="1" a="1"/>
  <c r="K632" i="1" s="1"/>
  <c r="K633" i="1" a="1"/>
  <c r="K633" i="1" s="1"/>
  <c r="K634" i="1" a="1"/>
  <c r="K634" i="1" s="1"/>
  <c r="K635" i="1" a="1"/>
  <c r="K635" i="1" s="1"/>
  <c r="K636" i="1" a="1"/>
  <c r="K636" i="1" s="1"/>
  <c r="K637" i="1" a="1"/>
  <c r="K637" i="1" s="1"/>
  <c r="K638" i="1" a="1"/>
  <c r="K638" i="1" s="1"/>
  <c r="K639" i="1" a="1"/>
  <c r="K639" i="1" s="1"/>
  <c r="K640" i="1" a="1"/>
  <c r="K640" i="1" s="1"/>
  <c r="K641" i="1" a="1"/>
  <c r="K641" i="1" s="1"/>
  <c r="K642" i="1" a="1"/>
  <c r="K642" i="1" s="1"/>
  <c r="K643" i="1" a="1"/>
  <c r="K643" i="1" s="1"/>
  <c r="K644" i="1" a="1"/>
  <c r="K644" i="1" s="1"/>
  <c r="K645" i="1" a="1"/>
  <c r="K645" i="1" s="1"/>
  <c r="K646" i="1" a="1"/>
  <c r="K646" i="1" s="1"/>
  <c r="K647" i="1" a="1"/>
  <c r="K647" i="1" s="1"/>
  <c r="K648" i="1" a="1"/>
  <c r="K648" i="1" s="1"/>
  <c r="K649" i="1" a="1"/>
  <c r="K649" i="1" s="1"/>
  <c r="K650" i="1" a="1"/>
  <c r="K650" i="1" s="1"/>
  <c r="K651" i="1" a="1"/>
  <c r="K651" i="1" s="1"/>
  <c r="K652" i="1" a="1"/>
  <c r="K652" i="1" s="1"/>
  <c r="K653" i="1" a="1"/>
  <c r="K653" i="1" s="1"/>
  <c r="K654" i="1" a="1"/>
  <c r="K654" i="1" s="1"/>
  <c r="K655" i="1" a="1"/>
  <c r="K655" i="1" s="1"/>
  <c r="K656" i="1" a="1"/>
  <c r="K656" i="1" s="1"/>
  <c r="K657" i="1" a="1"/>
  <c r="K657" i="1" s="1"/>
  <c r="K658" i="1" a="1"/>
  <c r="K658" i="1" s="1"/>
  <c r="K659" i="1" a="1"/>
  <c r="K659" i="1" s="1"/>
  <c r="K660" i="1" a="1"/>
  <c r="K660" i="1" s="1"/>
  <c r="K661" i="1" a="1"/>
  <c r="K661" i="1" s="1"/>
  <c r="K662" i="1" a="1"/>
  <c r="K662" i="1" s="1"/>
  <c r="K663" i="1" a="1"/>
  <c r="K663" i="1" s="1"/>
  <c r="K664" i="1" a="1"/>
  <c r="K664" i="1" s="1"/>
  <c r="K665" i="1" a="1"/>
  <c r="K665" i="1" s="1"/>
  <c r="K666" i="1" a="1"/>
  <c r="K666" i="1" s="1"/>
  <c r="K667" i="1" a="1"/>
  <c r="K667" i="1" s="1"/>
  <c r="K668" i="1" a="1"/>
  <c r="K668" i="1" s="1"/>
  <c r="K669" i="1" a="1"/>
  <c r="K669" i="1" s="1"/>
  <c r="K670" i="1" a="1"/>
  <c r="K670" i="1" s="1"/>
  <c r="K671" i="1" a="1"/>
  <c r="K671" i="1" s="1"/>
  <c r="K672" i="1" a="1"/>
  <c r="K672" i="1" s="1"/>
  <c r="K673" i="1" a="1"/>
  <c r="K673" i="1" s="1"/>
  <c r="K674" i="1" a="1"/>
  <c r="K674" i="1" s="1"/>
  <c r="K675" i="1" a="1"/>
  <c r="K675" i="1" s="1"/>
  <c r="K676" i="1" a="1"/>
  <c r="K676" i="1" s="1"/>
  <c r="K677" i="1" a="1"/>
  <c r="K677" i="1" s="1"/>
  <c r="K678" i="1" a="1"/>
  <c r="K678" i="1" s="1"/>
  <c r="K679" i="1" a="1"/>
  <c r="K679" i="1" s="1"/>
  <c r="K680" i="1" a="1"/>
  <c r="K680" i="1" s="1"/>
  <c r="K681" i="1" a="1"/>
  <c r="K681" i="1" s="1"/>
  <c r="K682" i="1" a="1"/>
  <c r="K682" i="1" s="1"/>
  <c r="K683" i="1" a="1"/>
  <c r="K683" i="1" s="1"/>
  <c r="K684" i="1" a="1"/>
  <c r="K684" i="1" s="1"/>
  <c r="K685" i="1" a="1"/>
  <c r="K685" i="1" s="1"/>
  <c r="K686" i="1" a="1"/>
  <c r="K686" i="1" s="1"/>
  <c r="K687" i="1" a="1"/>
  <c r="K687" i="1" s="1"/>
  <c r="K688" i="1" a="1"/>
  <c r="K688" i="1" s="1"/>
  <c r="K689" i="1" a="1"/>
  <c r="K689" i="1" s="1"/>
  <c r="K690" i="1" a="1"/>
  <c r="K690" i="1" s="1"/>
  <c r="K691" i="1" a="1"/>
  <c r="K691" i="1" s="1"/>
  <c r="K692" i="1" a="1"/>
  <c r="K692" i="1" s="1"/>
  <c r="K693" i="1" a="1"/>
  <c r="K693" i="1" s="1"/>
  <c r="K694" i="1" a="1"/>
  <c r="K694" i="1" s="1"/>
  <c r="K695" i="1" a="1"/>
  <c r="K695" i="1" s="1"/>
  <c r="K696" i="1" a="1"/>
  <c r="K696" i="1" s="1"/>
  <c r="K697" i="1" a="1"/>
  <c r="K697" i="1" s="1"/>
  <c r="K698" i="1" a="1"/>
  <c r="K698" i="1" s="1"/>
  <c r="K699" i="1" a="1"/>
  <c r="K699" i="1" s="1"/>
  <c r="K700" i="1" a="1"/>
  <c r="K700" i="1" s="1"/>
  <c r="K701" i="1" a="1"/>
  <c r="K701" i="1" s="1"/>
  <c r="K702" i="1" a="1"/>
  <c r="K702" i="1" s="1"/>
  <c r="K703" i="1" a="1"/>
  <c r="K703" i="1" s="1"/>
  <c r="K704" i="1" a="1"/>
  <c r="K704" i="1" s="1"/>
  <c r="K705" i="1" a="1"/>
  <c r="K705" i="1" s="1"/>
  <c r="K706" i="1" a="1"/>
  <c r="K706" i="1" s="1"/>
  <c r="K707" i="1" a="1"/>
  <c r="K707" i="1" s="1"/>
  <c r="K708" i="1" a="1"/>
  <c r="K708" i="1" s="1"/>
  <c r="K709" i="1" a="1"/>
  <c r="K709" i="1" s="1"/>
  <c r="K710" i="1" a="1"/>
  <c r="K710" i="1" s="1"/>
  <c r="K711" i="1" a="1"/>
  <c r="K711" i="1" s="1"/>
  <c r="K712" i="1" a="1"/>
  <c r="K712" i="1" s="1"/>
  <c r="K713" i="1" a="1"/>
  <c r="K713" i="1" s="1"/>
  <c r="K714" i="1" a="1"/>
  <c r="K714" i="1" s="1"/>
  <c r="K715" i="1" a="1"/>
  <c r="K715" i="1" s="1"/>
  <c r="K716" i="1" a="1"/>
  <c r="K716" i="1" s="1"/>
  <c r="K717" i="1" a="1"/>
  <c r="K717" i="1" s="1"/>
  <c r="K718" i="1" a="1"/>
  <c r="K718" i="1" s="1"/>
  <c r="K719" i="1" a="1"/>
  <c r="K719" i="1" s="1"/>
  <c r="K720" i="1" a="1"/>
  <c r="K720" i="1" s="1"/>
  <c r="K721" i="1" a="1"/>
  <c r="K721" i="1" s="1"/>
  <c r="K722" i="1" a="1"/>
  <c r="K722" i="1" s="1"/>
  <c r="K723" i="1" a="1"/>
  <c r="K723" i="1" s="1"/>
  <c r="K724" i="1" a="1"/>
  <c r="K724" i="1" s="1"/>
  <c r="K725" i="1" a="1"/>
  <c r="K725" i="1" s="1"/>
  <c r="K726" i="1" a="1"/>
  <c r="K726" i="1" s="1"/>
  <c r="K727" i="1" a="1"/>
  <c r="K727" i="1" s="1"/>
  <c r="K728" i="1" a="1"/>
  <c r="K728" i="1" s="1"/>
  <c r="K729" i="1" a="1"/>
  <c r="K729" i="1" s="1"/>
  <c r="K730" i="1" a="1"/>
  <c r="K730" i="1" s="1"/>
  <c r="K731" i="1" a="1"/>
  <c r="K731" i="1" s="1"/>
  <c r="K732" i="1" a="1"/>
  <c r="K732" i="1" s="1"/>
  <c r="K733" i="1" a="1"/>
  <c r="K733" i="1" s="1"/>
  <c r="K734" i="1" a="1"/>
  <c r="K734" i="1" s="1"/>
  <c r="K735" i="1" a="1"/>
  <c r="K735" i="1" s="1"/>
  <c r="K736" i="1" a="1"/>
  <c r="K736" i="1" s="1"/>
  <c r="K737" i="1" a="1"/>
  <c r="K737" i="1" s="1"/>
  <c r="K738" i="1" a="1"/>
  <c r="K738" i="1" s="1"/>
  <c r="K739" i="1" a="1"/>
  <c r="K739" i="1" s="1"/>
  <c r="K740" i="1" a="1"/>
  <c r="K740" i="1" s="1"/>
  <c r="K741" i="1" a="1"/>
  <c r="K741" i="1" s="1"/>
  <c r="K742" i="1" a="1"/>
  <c r="K742" i="1" s="1"/>
  <c r="K743" i="1" a="1"/>
  <c r="K743" i="1" s="1"/>
  <c r="K744" i="1" a="1"/>
  <c r="K744" i="1" s="1"/>
  <c r="K745" i="1" a="1"/>
  <c r="K745" i="1" s="1"/>
  <c r="K746" i="1" a="1"/>
  <c r="K746" i="1" s="1"/>
  <c r="K747" i="1" a="1"/>
  <c r="K747" i="1" s="1"/>
  <c r="K748" i="1" a="1"/>
  <c r="K748" i="1" s="1"/>
  <c r="K749" i="1" a="1"/>
  <c r="K749" i="1" s="1"/>
  <c r="K750" i="1" a="1"/>
  <c r="K750" i="1" s="1"/>
  <c r="K751" i="1" a="1"/>
  <c r="K751" i="1" s="1"/>
  <c r="K752" i="1" a="1"/>
  <c r="K752" i="1" s="1"/>
  <c r="K753" i="1" a="1"/>
  <c r="K753" i="1" s="1"/>
  <c r="K754" i="1" a="1"/>
  <c r="K754" i="1" s="1"/>
  <c r="K755" i="1" a="1"/>
  <c r="K755" i="1" s="1"/>
  <c r="K756" i="1" a="1"/>
  <c r="K756" i="1" s="1"/>
  <c r="K757" i="1" a="1"/>
  <c r="K757" i="1" s="1"/>
  <c r="K758" i="1" a="1"/>
  <c r="K758" i="1" s="1"/>
  <c r="K759" i="1" a="1"/>
  <c r="K759" i="1" s="1"/>
  <c r="K760" i="1" a="1"/>
  <c r="K760" i="1" s="1"/>
  <c r="K761" i="1" a="1"/>
  <c r="K761" i="1" s="1"/>
  <c r="K762" i="1" a="1"/>
  <c r="K762" i="1" s="1"/>
  <c r="K763" i="1" a="1"/>
  <c r="K763" i="1" s="1"/>
  <c r="K764" i="1" a="1"/>
  <c r="K764" i="1" s="1"/>
  <c r="K765" i="1" a="1"/>
  <c r="K765" i="1" s="1"/>
  <c r="K766" i="1" a="1"/>
  <c r="K766" i="1" s="1"/>
  <c r="K767" i="1" a="1"/>
  <c r="K767" i="1" s="1"/>
  <c r="K768" i="1" a="1"/>
  <c r="K768" i="1" s="1"/>
  <c r="K769" i="1" a="1"/>
  <c r="K769" i="1" s="1"/>
  <c r="K770" i="1" a="1"/>
  <c r="K770" i="1" s="1"/>
  <c r="K771" i="1" a="1"/>
  <c r="K771" i="1" s="1"/>
  <c r="K772" i="1" a="1"/>
  <c r="K772" i="1" s="1"/>
  <c r="K773" i="1" a="1"/>
  <c r="K773" i="1" s="1"/>
  <c r="K774" i="1" a="1"/>
  <c r="K774" i="1" s="1"/>
  <c r="K775" i="1" a="1"/>
  <c r="K775" i="1" s="1"/>
  <c r="K776" i="1" a="1"/>
  <c r="K776" i="1" s="1"/>
  <c r="K777" i="1" a="1"/>
  <c r="K777" i="1" s="1"/>
  <c r="K778" i="1" a="1"/>
  <c r="K778" i="1" s="1"/>
  <c r="K779" i="1" a="1"/>
  <c r="K779" i="1" s="1"/>
  <c r="K780" i="1" a="1"/>
  <c r="K780" i="1" s="1"/>
  <c r="K781" i="1" a="1"/>
  <c r="K781" i="1" s="1"/>
  <c r="K782" i="1" a="1"/>
  <c r="K782" i="1" s="1"/>
  <c r="K783" i="1" a="1"/>
  <c r="K783" i="1" s="1"/>
  <c r="K784" i="1" a="1"/>
  <c r="K784" i="1" s="1"/>
  <c r="K785" i="1" a="1"/>
  <c r="K785" i="1" s="1"/>
  <c r="K786" i="1" a="1"/>
  <c r="K786" i="1" s="1"/>
  <c r="K787" i="1" a="1"/>
  <c r="K787" i="1" s="1"/>
  <c r="K788" i="1" a="1"/>
  <c r="K788" i="1" s="1"/>
  <c r="K789" i="1" a="1"/>
  <c r="K789" i="1" s="1"/>
  <c r="K790" i="1" a="1"/>
  <c r="K790" i="1" s="1"/>
  <c r="K791" i="1" a="1"/>
  <c r="K791" i="1" s="1"/>
  <c r="K792" i="1" a="1"/>
  <c r="K792" i="1" s="1"/>
  <c r="K793" i="1" a="1"/>
  <c r="K793" i="1" s="1"/>
  <c r="K794" i="1" a="1"/>
  <c r="K794" i="1" s="1"/>
  <c r="K795" i="1" a="1"/>
  <c r="K795" i="1" s="1"/>
  <c r="K796" i="1" a="1"/>
  <c r="K796" i="1" s="1"/>
  <c r="K797" i="1" a="1"/>
  <c r="K797" i="1" s="1"/>
  <c r="K798" i="1" a="1"/>
  <c r="K798" i="1" s="1"/>
  <c r="K799" i="1" a="1"/>
  <c r="K799" i="1" s="1"/>
  <c r="K800" i="1" a="1"/>
  <c r="K800" i="1" s="1"/>
  <c r="K801" i="1" a="1"/>
  <c r="K801" i="1" s="1"/>
  <c r="K802" i="1" a="1"/>
  <c r="K802" i="1" s="1"/>
  <c r="K803" i="1" a="1"/>
  <c r="K803" i="1" s="1"/>
  <c r="K804" i="1" a="1"/>
  <c r="K804" i="1" s="1"/>
  <c r="K805" i="1" a="1"/>
  <c r="K805" i="1" s="1"/>
  <c r="K806" i="1" a="1"/>
  <c r="K806" i="1" s="1"/>
  <c r="K807" i="1" a="1"/>
  <c r="K807" i="1" s="1"/>
  <c r="K808" i="1" a="1"/>
  <c r="K808" i="1" s="1"/>
  <c r="K809" i="1" a="1"/>
  <c r="K809" i="1" s="1"/>
  <c r="K810" i="1" a="1"/>
  <c r="K810" i="1" s="1"/>
  <c r="K811" i="1" a="1"/>
  <c r="K811" i="1" s="1"/>
  <c r="K812" i="1" a="1"/>
  <c r="K812" i="1" s="1"/>
  <c r="K813" i="1" a="1"/>
  <c r="K813" i="1" s="1"/>
  <c r="K814" i="1" a="1"/>
  <c r="K814" i="1" s="1"/>
  <c r="K815" i="1" a="1"/>
  <c r="K815" i="1" s="1"/>
  <c r="K816" i="1" a="1"/>
  <c r="K816" i="1" s="1"/>
  <c r="K817" i="1" a="1"/>
  <c r="K817" i="1" s="1"/>
  <c r="K818" i="1" a="1"/>
  <c r="K818" i="1" s="1"/>
  <c r="K819" i="1" a="1"/>
  <c r="K819" i="1" s="1"/>
  <c r="K820" i="1" a="1"/>
  <c r="K820" i="1" s="1"/>
  <c r="K821" i="1" a="1"/>
  <c r="K821" i="1" s="1"/>
  <c r="K822" i="1" a="1"/>
  <c r="K822" i="1" s="1"/>
  <c r="K823" i="1" a="1"/>
  <c r="K823" i="1" s="1"/>
  <c r="K824" i="1" a="1"/>
  <c r="K824" i="1" s="1"/>
  <c r="K825" i="1" a="1"/>
  <c r="K825" i="1" s="1"/>
  <c r="K826" i="1" a="1"/>
  <c r="K826" i="1" s="1"/>
  <c r="K827" i="1" a="1"/>
  <c r="K827" i="1" s="1"/>
  <c r="K828" i="1" a="1"/>
  <c r="K828" i="1" s="1"/>
  <c r="K829" i="1" a="1"/>
  <c r="K829" i="1" s="1"/>
  <c r="K830" i="1" a="1"/>
  <c r="K830" i="1" s="1"/>
  <c r="K831" i="1" a="1"/>
  <c r="K831" i="1" s="1"/>
  <c r="K832" i="1" a="1"/>
  <c r="K832" i="1" s="1"/>
  <c r="K833" i="1" a="1"/>
  <c r="K833" i="1" s="1"/>
  <c r="K834" i="1" a="1"/>
  <c r="K834" i="1" s="1"/>
  <c r="K835" i="1" a="1"/>
  <c r="K835" i="1" s="1"/>
  <c r="K836" i="1" a="1"/>
  <c r="K836" i="1" s="1"/>
  <c r="K837" i="1" a="1"/>
  <c r="K837" i="1" s="1"/>
  <c r="K838" i="1" a="1"/>
  <c r="K838" i="1" s="1"/>
  <c r="K839" i="1" a="1"/>
  <c r="K839" i="1" s="1"/>
  <c r="K840" i="1" a="1"/>
  <c r="K840" i="1" s="1"/>
  <c r="K841" i="1" a="1"/>
  <c r="K841" i="1" s="1"/>
  <c r="K842" i="1" a="1"/>
  <c r="K842" i="1" s="1"/>
  <c r="K843" i="1" a="1"/>
  <c r="K843" i="1" s="1"/>
  <c r="K844" i="1" a="1"/>
  <c r="K844" i="1" s="1"/>
  <c r="K845" i="1" a="1"/>
  <c r="K845" i="1" s="1"/>
  <c r="K846" i="1" a="1"/>
  <c r="K846" i="1" s="1"/>
  <c r="K847" i="1" a="1"/>
  <c r="K847" i="1" s="1"/>
  <c r="K848" i="1" a="1"/>
  <c r="K848" i="1" s="1"/>
  <c r="K849" i="1" a="1"/>
  <c r="K849" i="1" s="1"/>
  <c r="K850" i="1" a="1"/>
  <c r="K850" i="1" s="1"/>
  <c r="K851" i="1" a="1"/>
  <c r="K851" i="1" s="1"/>
  <c r="K852" i="1" a="1"/>
  <c r="K852" i="1" s="1"/>
  <c r="K853" i="1" a="1"/>
  <c r="K853" i="1" s="1"/>
  <c r="K854" i="1" a="1"/>
  <c r="K854" i="1" s="1"/>
  <c r="K855" i="1" a="1"/>
  <c r="K855" i="1" s="1"/>
  <c r="K856" i="1" a="1"/>
  <c r="K856" i="1" s="1"/>
  <c r="K857" i="1" a="1"/>
  <c r="K857" i="1" s="1"/>
  <c r="K858" i="1" a="1"/>
  <c r="K858" i="1" s="1"/>
  <c r="K859" i="1" a="1"/>
  <c r="K859" i="1" s="1"/>
  <c r="K860" i="1" a="1"/>
  <c r="K860" i="1" s="1"/>
  <c r="K861" i="1" a="1"/>
  <c r="K861" i="1" s="1"/>
  <c r="K862" i="1" a="1"/>
  <c r="K862" i="1" s="1"/>
  <c r="K863" i="1" a="1"/>
  <c r="K863" i="1" s="1"/>
  <c r="K864" i="1" a="1"/>
  <c r="K864" i="1" s="1"/>
  <c r="K865" i="1" a="1"/>
  <c r="K865" i="1" s="1"/>
  <c r="K866" i="1" a="1"/>
  <c r="K866" i="1" s="1"/>
  <c r="K867" i="1" a="1"/>
  <c r="K867" i="1" s="1"/>
  <c r="K868" i="1" a="1"/>
  <c r="K868" i="1" s="1"/>
  <c r="K869" i="1" a="1"/>
  <c r="K869" i="1" s="1"/>
  <c r="K870" i="1" a="1"/>
  <c r="K870" i="1" s="1"/>
  <c r="K871" i="1" a="1"/>
  <c r="K871" i="1" s="1"/>
  <c r="K872" i="1" a="1"/>
  <c r="K872" i="1" s="1"/>
  <c r="K873" i="1" a="1"/>
  <c r="K873" i="1" s="1"/>
  <c r="K874" i="1" a="1"/>
  <c r="K874" i="1" s="1"/>
  <c r="K875" i="1" a="1"/>
  <c r="K875" i="1" s="1"/>
  <c r="K876" i="1" a="1"/>
  <c r="K876" i="1" s="1"/>
  <c r="K877" i="1" a="1"/>
  <c r="K877" i="1" s="1"/>
  <c r="K878" i="1" a="1"/>
  <c r="K878" i="1" s="1"/>
  <c r="K879" i="1" a="1"/>
  <c r="K879" i="1" s="1"/>
  <c r="K880" i="1" a="1"/>
  <c r="K880" i="1" s="1"/>
  <c r="K881" i="1" a="1"/>
  <c r="K881" i="1" s="1"/>
  <c r="K882" i="1" a="1"/>
  <c r="K882" i="1" s="1"/>
  <c r="K883" i="1" a="1"/>
  <c r="K883" i="1" s="1"/>
  <c r="K884" i="1" a="1"/>
  <c r="K884" i="1" s="1"/>
  <c r="K885" i="1" a="1"/>
  <c r="K885" i="1" s="1"/>
  <c r="K886" i="1" a="1"/>
  <c r="K886" i="1" s="1"/>
  <c r="K887" i="1" a="1"/>
  <c r="K887" i="1" s="1"/>
  <c r="K888" i="1" a="1"/>
  <c r="K888" i="1" s="1"/>
  <c r="K889" i="1" a="1"/>
  <c r="K889" i="1" s="1"/>
  <c r="K890" i="1" a="1"/>
  <c r="K890" i="1" s="1"/>
  <c r="K891" i="1" a="1"/>
  <c r="K891" i="1" s="1"/>
  <c r="K892" i="1" a="1"/>
  <c r="K892" i="1" s="1"/>
  <c r="K893" i="1" a="1"/>
  <c r="K893" i="1" s="1"/>
  <c r="K894" i="1" a="1"/>
  <c r="K894" i="1" s="1"/>
  <c r="K895" i="1" a="1"/>
  <c r="K895" i="1" s="1"/>
  <c r="K896" i="1" a="1"/>
  <c r="K896" i="1" s="1"/>
  <c r="K897" i="1" a="1"/>
  <c r="K897" i="1" s="1"/>
  <c r="K898" i="1" a="1"/>
  <c r="K898" i="1" s="1"/>
  <c r="K899" i="1" a="1"/>
  <c r="K899" i="1" s="1"/>
  <c r="K900" i="1" a="1"/>
  <c r="K900" i="1" s="1"/>
  <c r="K901" i="1" a="1"/>
  <c r="K901" i="1" s="1"/>
  <c r="K902" i="1" a="1"/>
  <c r="K902" i="1" s="1"/>
  <c r="K903" i="1" a="1"/>
  <c r="K903" i="1" s="1"/>
  <c r="K904" i="1" a="1"/>
  <c r="K904" i="1" s="1"/>
  <c r="K905" i="1" a="1"/>
  <c r="K905" i="1" s="1"/>
  <c r="K906" i="1" a="1"/>
  <c r="K906" i="1" s="1"/>
  <c r="K907" i="1" a="1"/>
  <c r="K907" i="1" s="1"/>
  <c r="K908" i="1" a="1"/>
  <c r="K908" i="1" s="1"/>
  <c r="K909" i="1" a="1"/>
  <c r="K909" i="1" s="1"/>
  <c r="K910" i="1" a="1"/>
  <c r="K910" i="1" s="1"/>
  <c r="K911" i="1" a="1"/>
  <c r="K911" i="1" s="1"/>
  <c r="K912" i="1" a="1"/>
  <c r="K912" i="1" s="1"/>
  <c r="K913" i="1" a="1"/>
  <c r="K913" i="1" s="1"/>
  <c r="K914" i="1" a="1"/>
  <c r="K914" i="1" s="1"/>
  <c r="K915" i="1" a="1"/>
  <c r="K915" i="1" s="1"/>
  <c r="K916" i="1" a="1"/>
  <c r="K916" i="1" s="1"/>
  <c r="K917" i="1" a="1"/>
  <c r="K917" i="1" s="1"/>
  <c r="K918" i="1" a="1"/>
  <c r="K918" i="1" s="1"/>
  <c r="K919" i="1" a="1"/>
  <c r="K919" i="1" s="1"/>
  <c r="K920" i="1" a="1"/>
  <c r="K920" i="1" s="1"/>
  <c r="K921" i="1" a="1"/>
  <c r="K921" i="1" s="1"/>
  <c r="K922" i="1" a="1"/>
  <c r="K922" i="1" s="1"/>
  <c r="K923" i="1" a="1"/>
  <c r="K923" i="1" s="1"/>
  <c r="K924" i="1" a="1"/>
  <c r="K924" i="1" s="1"/>
  <c r="K925" i="1" a="1"/>
  <c r="K925" i="1" s="1"/>
  <c r="K926" i="1" a="1"/>
  <c r="K926" i="1" s="1"/>
  <c r="K927" i="1" a="1"/>
  <c r="K927" i="1" s="1"/>
  <c r="K928" i="1" a="1"/>
  <c r="K928" i="1" s="1"/>
  <c r="K929" i="1" a="1"/>
  <c r="K929" i="1" s="1"/>
  <c r="K930" i="1" a="1"/>
  <c r="K930" i="1" s="1"/>
  <c r="K931" i="1" a="1"/>
  <c r="K931" i="1" s="1"/>
  <c r="K932" i="1" a="1"/>
  <c r="K932" i="1" s="1"/>
  <c r="K933" i="1" a="1"/>
  <c r="K933" i="1" s="1"/>
  <c r="K934" i="1" a="1"/>
  <c r="K934" i="1" s="1"/>
  <c r="K935" i="1" a="1"/>
  <c r="K935" i="1" s="1"/>
  <c r="K936" i="1" a="1"/>
  <c r="K936" i="1" s="1"/>
  <c r="K937" i="1" a="1"/>
  <c r="K937" i="1" s="1"/>
  <c r="K938" i="1" a="1"/>
  <c r="K938" i="1" s="1"/>
  <c r="K939" i="1" a="1"/>
  <c r="K939" i="1" s="1"/>
  <c r="K940" i="1" a="1"/>
  <c r="K940" i="1" s="1"/>
  <c r="K941" i="1" a="1"/>
  <c r="K941" i="1" s="1"/>
  <c r="K942" i="1" a="1"/>
  <c r="K942" i="1" s="1"/>
  <c r="K943" i="1" a="1"/>
  <c r="K943" i="1" s="1"/>
  <c r="K944" i="1" a="1"/>
  <c r="K944" i="1" s="1"/>
  <c r="K945" i="1" a="1"/>
  <c r="K945" i="1" s="1"/>
  <c r="K946" i="1" a="1"/>
  <c r="K946" i="1" s="1"/>
  <c r="K947" i="1" a="1"/>
  <c r="K947" i="1" s="1"/>
  <c r="K948" i="1" a="1"/>
  <c r="K948" i="1" s="1"/>
  <c r="K949" i="1" a="1"/>
  <c r="K949" i="1" s="1"/>
  <c r="K950" i="1" a="1"/>
  <c r="K950" i="1" s="1"/>
  <c r="K951" i="1" a="1"/>
  <c r="K951" i="1" s="1"/>
  <c r="K952" i="1" a="1"/>
  <c r="K952" i="1" s="1"/>
  <c r="K953" i="1" a="1"/>
  <c r="K953" i="1" s="1"/>
  <c r="K954" i="1" a="1"/>
  <c r="K954" i="1" s="1"/>
  <c r="K955" i="1" a="1"/>
  <c r="K955" i="1" s="1"/>
  <c r="K956" i="1" a="1"/>
  <c r="K956" i="1" s="1"/>
  <c r="K957" i="1" a="1"/>
  <c r="K957" i="1" s="1"/>
  <c r="K958" i="1" a="1"/>
  <c r="K958" i="1" s="1"/>
  <c r="K959" i="1" a="1"/>
  <c r="K959" i="1" s="1"/>
  <c r="K960" i="1" a="1"/>
  <c r="K960" i="1" s="1"/>
  <c r="K961" i="1" a="1"/>
  <c r="K961" i="1" s="1"/>
  <c r="K962" i="1" a="1"/>
  <c r="K962" i="1" s="1"/>
  <c r="K963" i="1" a="1"/>
  <c r="K963" i="1" s="1"/>
  <c r="K964" i="1" a="1"/>
  <c r="K964" i="1" s="1"/>
  <c r="K965" i="1" a="1"/>
  <c r="K965" i="1" s="1"/>
  <c r="K966" i="1" a="1"/>
  <c r="K966" i="1" s="1"/>
  <c r="K967" i="1" a="1"/>
  <c r="K967" i="1" s="1"/>
  <c r="K968" i="1" a="1"/>
  <c r="K968" i="1" s="1"/>
  <c r="K969" i="1" a="1"/>
  <c r="K969" i="1" s="1"/>
  <c r="K970" i="1" a="1"/>
  <c r="K970" i="1" s="1"/>
  <c r="K971" i="1" a="1"/>
  <c r="K971" i="1" s="1"/>
  <c r="K972" i="1" a="1"/>
  <c r="K972" i="1" s="1"/>
  <c r="K973" i="1" a="1"/>
  <c r="K973" i="1" s="1"/>
  <c r="K974" i="1" a="1"/>
  <c r="K974" i="1" s="1"/>
  <c r="K975" i="1" a="1"/>
  <c r="K975" i="1" s="1"/>
  <c r="K976" i="1" a="1"/>
  <c r="K976" i="1" s="1"/>
  <c r="K977" i="1" a="1"/>
  <c r="K977" i="1" s="1"/>
  <c r="K978" i="1" a="1"/>
  <c r="K978" i="1" s="1"/>
  <c r="K979" i="1" a="1"/>
  <c r="K979" i="1" s="1"/>
  <c r="K980" i="1" a="1"/>
  <c r="K980" i="1" s="1"/>
  <c r="K981" i="1" a="1"/>
  <c r="K981" i="1" s="1"/>
  <c r="K982" i="1" a="1"/>
  <c r="K982" i="1" s="1"/>
  <c r="K983" i="1" a="1"/>
  <c r="K983" i="1" s="1"/>
  <c r="K984" i="1" a="1"/>
  <c r="K984" i="1" s="1"/>
  <c r="K985" i="1" a="1"/>
  <c r="K985" i="1" s="1"/>
  <c r="K986" i="1" a="1"/>
  <c r="K986" i="1" s="1"/>
  <c r="K987" i="1" a="1"/>
  <c r="K987" i="1" s="1"/>
  <c r="K988" i="1" a="1"/>
  <c r="K988" i="1" s="1"/>
  <c r="K989" i="1" a="1"/>
  <c r="K989" i="1" s="1"/>
  <c r="K990" i="1" a="1"/>
  <c r="K990" i="1" s="1"/>
  <c r="K991" i="1" a="1"/>
  <c r="K991" i="1" s="1"/>
  <c r="K992" i="1" a="1"/>
  <c r="K992" i="1" s="1"/>
  <c r="K993" i="1" a="1"/>
  <c r="K993" i="1" s="1"/>
  <c r="K994" i="1" a="1"/>
  <c r="K994" i="1" s="1"/>
  <c r="K995" i="1" a="1"/>
  <c r="K995" i="1" s="1"/>
  <c r="K996" i="1" a="1"/>
  <c r="K996" i="1" s="1"/>
  <c r="K997" i="1" a="1"/>
  <c r="K997" i="1" s="1"/>
  <c r="K998" i="1" a="1"/>
  <c r="K998" i="1" s="1"/>
  <c r="K999" i="1" a="1"/>
  <c r="K999" i="1" s="1"/>
  <c r="K1000" i="1" a="1"/>
  <c r="K1000" i="1" s="1"/>
  <c r="K1001" i="1" a="1"/>
  <c r="K1001" i="1" s="1"/>
  <c r="K1002" i="1" a="1"/>
  <c r="K1002" i="1" s="1"/>
  <c r="K1003" i="1" a="1"/>
  <c r="K1003" i="1" s="1"/>
  <c r="K1004" i="1" a="1"/>
  <c r="K1004" i="1" s="1"/>
  <c r="K1005" i="1" a="1"/>
  <c r="K1005" i="1" s="1"/>
  <c r="K1006" i="1" a="1"/>
  <c r="K1006" i="1" s="1"/>
  <c r="K1007" i="1" a="1"/>
  <c r="K1007" i="1" s="1"/>
  <c r="K1008" i="1" a="1"/>
  <c r="K1008" i="1" s="1"/>
  <c r="K1009" i="1" a="1"/>
  <c r="K1009" i="1" s="1"/>
  <c r="K1010" i="1" a="1"/>
  <c r="K1010" i="1" s="1"/>
  <c r="K1011" i="1" a="1"/>
  <c r="K1011" i="1" s="1"/>
  <c r="K1012" i="1" a="1"/>
  <c r="K1012" i="1" s="1"/>
  <c r="K1013" i="1" a="1"/>
  <c r="K1013" i="1" s="1"/>
  <c r="K1014" i="1" a="1"/>
  <c r="K1014" i="1" s="1"/>
  <c r="K1015" i="1" a="1"/>
  <c r="K1015" i="1" s="1"/>
  <c r="K1016" i="1" a="1"/>
  <c r="K1016" i="1" s="1"/>
  <c r="K1017" i="1" a="1"/>
  <c r="K1017" i="1" s="1"/>
  <c r="K1018" i="1" a="1"/>
  <c r="K1018" i="1" s="1"/>
  <c r="K1019" i="1" a="1"/>
  <c r="K1019" i="1" s="1"/>
  <c r="K1020" i="1" a="1"/>
  <c r="K1020" i="1" s="1"/>
  <c r="K1021" i="1" a="1"/>
  <c r="K1021" i="1" s="1"/>
  <c r="K1022" i="1" a="1"/>
  <c r="K1022" i="1" s="1"/>
  <c r="K1023" i="1" a="1"/>
  <c r="K1023" i="1" s="1"/>
  <c r="K1024" i="1" a="1"/>
  <c r="K1024" i="1" s="1"/>
  <c r="K1025" i="1" a="1"/>
  <c r="K1025" i="1" s="1"/>
  <c r="K1026" i="1" a="1"/>
  <c r="K1026" i="1" s="1"/>
  <c r="K1027" i="1" a="1"/>
  <c r="K1027" i="1" s="1"/>
  <c r="K1028" i="1" a="1"/>
  <c r="K1028" i="1" s="1"/>
  <c r="K1029" i="1" a="1"/>
  <c r="K1029" i="1" s="1"/>
  <c r="K1030" i="1" a="1"/>
  <c r="K1030" i="1" s="1"/>
  <c r="K1031" i="1" a="1"/>
  <c r="K1031" i="1" s="1"/>
  <c r="K1032" i="1" a="1"/>
  <c r="K1032" i="1" s="1"/>
  <c r="K1033" i="1" a="1"/>
  <c r="K1033" i="1" s="1"/>
  <c r="K1034" i="1" a="1"/>
  <c r="K1034" i="1" s="1"/>
  <c r="K1035" i="1" a="1"/>
  <c r="K1035" i="1" s="1"/>
  <c r="K1036" i="1" a="1"/>
  <c r="K1036" i="1" s="1"/>
  <c r="K1037" i="1" a="1"/>
  <c r="K1037" i="1" s="1"/>
  <c r="K1038" i="1" a="1"/>
  <c r="K1038" i="1" s="1"/>
  <c r="K1039" i="1" a="1"/>
  <c r="K1039" i="1" s="1"/>
  <c r="K1040" i="1" a="1"/>
  <c r="K1040" i="1" s="1"/>
  <c r="K1041" i="1" a="1"/>
  <c r="K1041" i="1" s="1"/>
  <c r="K1042" i="1" a="1"/>
  <c r="K1042" i="1" s="1"/>
  <c r="K1043" i="1" a="1"/>
  <c r="K1043" i="1" s="1"/>
  <c r="K1044" i="1" a="1"/>
  <c r="K1044" i="1" s="1"/>
  <c r="K1045" i="1" a="1"/>
  <c r="K1045" i="1" s="1"/>
  <c r="K1046" i="1" a="1"/>
  <c r="K1046" i="1" s="1"/>
  <c r="K1047" i="1" a="1"/>
  <c r="K1047" i="1" s="1"/>
  <c r="K1048" i="1" a="1"/>
  <c r="K1048" i="1" s="1"/>
  <c r="K1049" i="1" a="1"/>
  <c r="K1049" i="1" s="1"/>
  <c r="K1050" i="1" a="1"/>
  <c r="K1050" i="1" s="1"/>
  <c r="K1051" i="1" a="1"/>
  <c r="K1051" i="1" s="1"/>
  <c r="K1052" i="1" a="1"/>
  <c r="K1052" i="1" s="1"/>
  <c r="K1053" i="1" a="1"/>
  <c r="K1053" i="1" s="1"/>
  <c r="K1054" i="1" a="1"/>
  <c r="K1054" i="1" s="1"/>
  <c r="K1055" i="1" a="1"/>
  <c r="K1055" i="1" s="1"/>
  <c r="K1056" i="1" a="1"/>
  <c r="K1056" i="1" s="1"/>
  <c r="K1057" i="1" a="1"/>
  <c r="K1057" i="1" s="1"/>
  <c r="K1058" i="1" a="1"/>
  <c r="K1058" i="1" s="1"/>
  <c r="K1059" i="1" a="1"/>
  <c r="K1059" i="1" s="1"/>
  <c r="K1060" i="1" a="1"/>
  <c r="K1060" i="1" s="1"/>
  <c r="K1061" i="1" a="1"/>
  <c r="K1061" i="1" s="1"/>
  <c r="K1062" i="1" a="1"/>
  <c r="K1062" i="1" s="1"/>
  <c r="K1063" i="1" a="1"/>
  <c r="K1063" i="1" s="1"/>
  <c r="K1064" i="1" a="1"/>
  <c r="K1064" i="1" s="1"/>
  <c r="K1065" i="1" a="1"/>
  <c r="K1065" i="1" s="1"/>
  <c r="K1066" i="1" a="1"/>
  <c r="K1066" i="1" s="1"/>
  <c r="K1067" i="1" a="1"/>
  <c r="K1067" i="1" s="1"/>
  <c r="K1068" i="1" a="1"/>
  <c r="K1068" i="1" s="1"/>
  <c r="K1069" i="1" a="1"/>
  <c r="K1069" i="1" s="1"/>
  <c r="K1070" i="1" a="1"/>
  <c r="K1070" i="1" s="1"/>
  <c r="K1071" i="1" a="1"/>
  <c r="K1071" i="1" s="1"/>
  <c r="K1072" i="1" a="1"/>
  <c r="K1072" i="1" s="1"/>
  <c r="K1073" i="1" a="1"/>
  <c r="K1073" i="1" s="1"/>
  <c r="K1074" i="1" a="1"/>
  <c r="K1074" i="1" s="1"/>
  <c r="K1075" i="1" a="1"/>
  <c r="K1075" i="1" s="1"/>
  <c r="K1076" i="1" a="1"/>
  <c r="K1076" i="1" s="1"/>
  <c r="K1077" i="1" a="1"/>
  <c r="K1077" i="1" s="1"/>
  <c r="K1078" i="1" a="1"/>
  <c r="K1078" i="1" s="1"/>
  <c r="K1079" i="1" a="1"/>
  <c r="K1079" i="1" s="1"/>
  <c r="K1080" i="1" a="1"/>
  <c r="K1080" i="1" s="1"/>
  <c r="K1081" i="1" a="1"/>
  <c r="K1081" i="1" s="1"/>
  <c r="K1082" i="1" a="1"/>
  <c r="K1082" i="1" s="1"/>
  <c r="K1083" i="1" a="1"/>
  <c r="K1083" i="1" s="1"/>
  <c r="K1084" i="1" a="1"/>
  <c r="K1084" i="1" s="1"/>
  <c r="K1085" i="1" a="1"/>
  <c r="K1085" i="1" s="1"/>
  <c r="K1086" i="1" a="1"/>
  <c r="K1086" i="1" s="1"/>
  <c r="K1087" i="1" a="1"/>
  <c r="K1087" i="1" s="1"/>
  <c r="K1088" i="1" a="1"/>
  <c r="K1088" i="1" s="1"/>
  <c r="K1089" i="1" a="1"/>
  <c r="K1089" i="1" s="1"/>
  <c r="K1090" i="1" a="1"/>
  <c r="K1090" i="1" s="1"/>
  <c r="K1091" i="1" a="1"/>
  <c r="K1091" i="1" s="1"/>
  <c r="K1092" i="1" a="1"/>
  <c r="K1092" i="1" s="1"/>
  <c r="K1093" i="1" a="1"/>
  <c r="K1093" i="1" s="1"/>
  <c r="K1094" i="1" a="1"/>
  <c r="K1094" i="1" s="1"/>
  <c r="K1095" i="1" a="1"/>
  <c r="K1095" i="1" s="1"/>
  <c r="K1096" i="1" a="1"/>
  <c r="K1096" i="1" s="1"/>
  <c r="L9" i="1" a="1"/>
  <c r="L9" i="1" s="1"/>
  <c r="L10" i="1" a="1"/>
  <c r="L10" i="1" s="1"/>
  <c r="L11" i="1" a="1"/>
  <c r="L11" i="1" s="1"/>
  <c r="L12" i="1" a="1"/>
  <c r="L12" i="1" s="1"/>
  <c r="L13" i="1" a="1"/>
  <c r="L13" i="1" s="1"/>
  <c r="L14" i="1" a="1"/>
  <c r="L14" i="1" s="1"/>
  <c r="L15" i="1" a="1"/>
  <c r="L15" i="1" s="1"/>
  <c r="L16" i="1" a="1"/>
  <c r="L16" i="1" s="1"/>
  <c r="L17" i="1" a="1"/>
  <c r="L17" i="1" s="1"/>
  <c r="L18" i="1" a="1"/>
  <c r="L18" i="1" s="1"/>
  <c r="L19" i="1" a="1"/>
  <c r="L19" i="1" s="1"/>
  <c r="L20" i="1" a="1"/>
  <c r="L20" i="1" s="1"/>
  <c r="L21" i="1" a="1"/>
  <c r="L21" i="1" s="1"/>
  <c r="L22" i="1" a="1"/>
  <c r="L22" i="1" s="1"/>
  <c r="L23" i="1" a="1"/>
  <c r="L23" i="1" s="1"/>
  <c r="L24" i="1" a="1"/>
  <c r="L24" i="1" s="1"/>
  <c r="L25" i="1" a="1"/>
  <c r="L25" i="1" s="1"/>
  <c r="L26" i="1" a="1"/>
  <c r="L26" i="1" s="1"/>
  <c r="L27" i="1" a="1"/>
  <c r="L27" i="1" s="1"/>
  <c r="L28" i="1" a="1"/>
  <c r="L28" i="1" s="1"/>
  <c r="L29" i="1" a="1"/>
  <c r="L29" i="1" s="1"/>
  <c r="L30" i="1" a="1"/>
  <c r="L30" i="1" s="1"/>
  <c r="L31" i="1" a="1"/>
  <c r="L31" i="1" s="1"/>
  <c r="L32" i="1" a="1"/>
  <c r="L32" i="1" s="1"/>
  <c r="L33" i="1" a="1"/>
  <c r="L33" i="1" s="1"/>
  <c r="L34" i="1" a="1"/>
  <c r="L34" i="1" s="1"/>
  <c r="L35" i="1" a="1"/>
  <c r="L35" i="1" s="1"/>
  <c r="L36" i="1" a="1"/>
  <c r="L36" i="1" s="1"/>
  <c r="L37" i="1" a="1"/>
  <c r="L37" i="1" s="1"/>
  <c r="L38" i="1" a="1"/>
  <c r="L38" i="1" s="1"/>
  <c r="L39" i="1" a="1"/>
  <c r="L39" i="1" s="1"/>
  <c r="L40" i="1" a="1"/>
  <c r="L40" i="1" s="1"/>
  <c r="L41" i="1" a="1"/>
  <c r="L41" i="1" s="1"/>
  <c r="L42" i="1" a="1"/>
  <c r="L42" i="1" s="1"/>
  <c r="L43" i="1" a="1"/>
  <c r="L43" i="1" s="1"/>
  <c r="L44" i="1" a="1"/>
  <c r="L44" i="1" s="1"/>
  <c r="L45" i="1" a="1"/>
  <c r="L45" i="1" s="1"/>
  <c r="L46" i="1" a="1"/>
  <c r="L46" i="1" s="1"/>
  <c r="L47" i="1" a="1"/>
  <c r="L47" i="1" s="1"/>
  <c r="L48" i="1" a="1"/>
  <c r="L48" i="1" s="1"/>
  <c r="L49" i="1" a="1"/>
  <c r="L49" i="1" s="1"/>
  <c r="L50" i="1" a="1"/>
  <c r="L50" i="1" s="1"/>
  <c r="L51" i="1" a="1"/>
  <c r="L51" i="1" s="1"/>
  <c r="L52" i="1" a="1"/>
  <c r="L52" i="1" s="1"/>
  <c r="L53" i="1" a="1"/>
  <c r="L53" i="1" s="1"/>
  <c r="L54" i="1" a="1"/>
  <c r="L54" i="1" s="1"/>
  <c r="L55" i="1" a="1"/>
  <c r="L55" i="1" s="1"/>
  <c r="L56" i="1" a="1"/>
  <c r="L56" i="1" s="1"/>
  <c r="L57" i="1" a="1"/>
  <c r="L57" i="1" s="1"/>
  <c r="L58" i="1" a="1"/>
  <c r="L58" i="1" s="1"/>
  <c r="L59" i="1" a="1"/>
  <c r="L59" i="1" s="1"/>
  <c r="L60" i="1" a="1"/>
  <c r="L60" i="1" s="1"/>
  <c r="L61" i="1" a="1"/>
  <c r="L61" i="1" s="1"/>
  <c r="L62" i="1" a="1"/>
  <c r="L62" i="1" s="1"/>
  <c r="L63" i="1" a="1"/>
  <c r="L63" i="1" s="1"/>
  <c r="L64" i="1" a="1"/>
  <c r="L64" i="1" s="1"/>
  <c r="L65" i="1" a="1"/>
  <c r="L65" i="1" s="1"/>
  <c r="L66" i="1" a="1"/>
  <c r="L66" i="1" s="1"/>
  <c r="L67" i="1" a="1"/>
  <c r="L67" i="1" s="1"/>
  <c r="L68" i="1" a="1"/>
  <c r="L68" i="1" s="1"/>
  <c r="L69" i="1" a="1"/>
  <c r="L69" i="1" s="1"/>
  <c r="L70" i="1" a="1"/>
  <c r="L70" i="1" s="1"/>
  <c r="L71" i="1" a="1"/>
  <c r="L71" i="1" s="1"/>
  <c r="L72" i="1" a="1"/>
  <c r="L72" i="1" s="1"/>
  <c r="L73" i="1" a="1"/>
  <c r="L73" i="1" s="1"/>
  <c r="L74" i="1" a="1"/>
  <c r="L74" i="1" s="1"/>
  <c r="L75" i="1" a="1"/>
  <c r="L75" i="1" s="1"/>
  <c r="L76" i="1" a="1"/>
  <c r="L76" i="1" s="1"/>
  <c r="L77" i="1" a="1"/>
  <c r="L77" i="1" s="1"/>
  <c r="L78" i="1" a="1"/>
  <c r="L78" i="1" s="1"/>
  <c r="L79" i="1" a="1"/>
  <c r="L79" i="1" s="1"/>
  <c r="L80" i="1" a="1"/>
  <c r="L80" i="1" s="1"/>
  <c r="L81" i="1" a="1"/>
  <c r="L81" i="1" s="1"/>
  <c r="L82" i="1" a="1"/>
  <c r="L82" i="1" s="1"/>
  <c r="L83" i="1" a="1"/>
  <c r="L83" i="1" s="1"/>
  <c r="L84" i="1" a="1"/>
  <c r="L84" i="1" s="1"/>
  <c r="L85" i="1" a="1"/>
  <c r="L85" i="1" s="1"/>
  <c r="L86" i="1" a="1"/>
  <c r="L86" i="1" s="1"/>
  <c r="L87" i="1" a="1"/>
  <c r="L87" i="1" s="1"/>
  <c r="L88" i="1" a="1"/>
  <c r="L88" i="1" s="1"/>
  <c r="L89" i="1" a="1"/>
  <c r="L89" i="1" s="1"/>
  <c r="L90" i="1" a="1"/>
  <c r="L90" i="1" s="1"/>
  <c r="L91" i="1" a="1"/>
  <c r="L91" i="1" s="1"/>
  <c r="L92" i="1" a="1"/>
  <c r="L92" i="1" s="1"/>
  <c r="L93" i="1" a="1"/>
  <c r="L93" i="1" s="1"/>
  <c r="L94" i="1" a="1"/>
  <c r="L94" i="1" s="1"/>
  <c r="L95" i="1" a="1"/>
  <c r="L95" i="1" s="1"/>
  <c r="L96" i="1" a="1"/>
  <c r="L96" i="1" s="1"/>
  <c r="L97" i="1" a="1"/>
  <c r="L97" i="1" s="1"/>
  <c r="L98" i="1" a="1"/>
  <c r="L98" i="1" s="1"/>
  <c r="L99" i="1" a="1"/>
  <c r="L99" i="1" s="1"/>
  <c r="L100" i="1" a="1"/>
  <c r="L100" i="1" s="1"/>
  <c r="L101" i="1" a="1"/>
  <c r="L101" i="1" s="1"/>
  <c r="L102" i="1" a="1"/>
  <c r="L102" i="1" s="1"/>
  <c r="L103" i="1" a="1"/>
  <c r="L103" i="1" s="1"/>
  <c r="L104" i="1" a="1"/>
  <c r="L104" i="1" s="1"/>
  <c r="L105" i="1" a="1"/>
  <c r="L105" i="1" s="1"/>
  <c r="L106" i="1" a="1"/>
  <c r="L106" i="1" s="1"/>
  <c r="L107" i="1" a="1"/>
  <c r="L107" i="1" s="1"/>
  <c r="L108" i="1" a="1"/>
  <c r="L108" i="1" s="1"/>
  <c r="L109" i="1" a="1"/>
  <c r="L109" i="1" s="1"/>
  <c r="L110" i="1" a="1"/>
  <c r="L110" i="1" s="1"/>
  <c r="L111" i="1" a="1"/>
  <c r="L111" i="1" s="1"/>
  <c r="L112" i="1" a="1"/>
  <c r="L112" i="1" s="1"/>
  <c r="L113" i="1" a="1"/>
  <c r="L113" i="1" s="1"/>
  <c r="L114" i="1" a="1"/>
  <c r="L114" i="1" s="1"/>
  <c r="L115" i="1" a="1"/>
  <c r="L115" i="1" s="1"/>
  <c r="L116" i="1" a="1"/>
  <c r="L116" i="1" s="1"/>
  <c r="L117" i="1" a="1"/>
  <c r="L117" i="1" s="1"/>
  <c r="L118" i="1" a="1"/>
  <c r="L118" i="1" s="1"/>
  <c r="L119" i="1" a="1"/>
  <c r="L119" i="1" s="1"/>
  <c r="L120" i="1" a="1"/>
  <c r="L120" i="1" s="1"/>
  <c r="L121" i="1" a="1"/>
  <c r="L121" i="1" s="1"/>
  <c r="L122" i="1" a="1"/>
  <c r="L122" i="1" s="1"/>
  <c r="L123" i="1" a="1"/>
  <c r="L123" i="1" s="1"/>
  <c r="L124" i="1" a="1"/>
  <c r="L124" i="1" s="1"/>
  <c r="L125" i="1" a="1"/>
  <c r="L125" i="1" s="1"/>
  <c r="L126" i="1" a="1"/>
  <c r="L126" i="1" s="1"/>
  <c r="L127" i="1" a="1"/>
  <c r="L127" i="1" s="1"/>
  <c r="L128" i="1" a="1"/>
  <c r="L128" i="1" s="1"/>
  <c r="L129" i="1" a="1"/>
  <c r="L129" i="1" s="1"/>
  <c r="L130" i="1" a="1"/>
  <c r="L130" i="1" s="1"/>
  <c r="L131" i="1" a="1"/>
  <c r="L131" i="1" s="1"/>
  <c r="L132" i="1" a="1"/>
  <c r="L132" i="1" s="1"/>
  <c r="L133" i="1" a="1"/>
  <c r="L133" i="1" s="1"/>
  <c r="L134" i="1" a="1"/>
  <c r="L134" i="1" s="1"/>
  <c r="L135" i="1" a="1"/>
  <c r="L135" i="1" s="1"/>
  <c r="L136" i="1" a="1"/>
  <c r="L136" i="1" s="1"/>
  <c r="L137" i="1" a="1"/>
  <c r="L137" i="1" s="1"/>
  <c r="L138" i="1" a="1"/>
  <c r="L138" i="1" s="1"/>
  <c r="L139" i="1" a="1"/>
  <c r="L139" i="1" s="1"/>
  <c r="L140" i="1" a="1"/>
  <c r="L140" i="1" s="1"/>
  <c r="L141" i="1" a="1"/>
  <c r="L141" i="1" s="1"/>
  <c r="L142" i="1" a="1"/>
  <c r="L142" i="1" s="1"/>
  <c r="L143" i="1" a="1"/>
  <c r="L143" i="1" s="1"/>
  <c r="L144" i="1" a="1"/>
  <c r="L144" i="1" s="1"/>
  <c r="L145" i="1" a="1"/>
  <c r="L145" i="1" s="1"/>
  <c r="L146" i="1" a="1"/>
  <c r="L146" i="1" s="1"/>
  <c r="L147" i="1" a="1"/>
  <c r="L147" i="1" s="1"/>
  <c r="L148" i="1" a="1"/>
  <c r="L148" i="1" s="1"/>
  <c r="L149" i="1" a="1"/>
  <c r="L149" i="1" s="1"/>
  <c r="L150" i="1" a="1"/>
  <c r="L150" i="1" s="1"/>
  <c r="L151" i="1" a="1"/>
  <c r="L151" i="1" s="1"/>
  <c r="L152" i="1" a="1"/>
  <c r="L152" i="1" s="1"/>
  <c r="L153" i="1" a="1"/>
  <c r="L153" i="1" s="1"/>
  <c r="L154" i="1" a="1"/>
  <c r="L154" i="1" s="1"/>
  <c r="L155" i="1" a="1"/>
  <c r="L155" i="1" s="1"/>
  <c r="L156" i="1" a="1"/>
  <c r="L156" i="1" s="1"/>
  <c r="L157" i="1" a="1"/>
  <c r="L157" i="1" s="1"/>
  <c r="L158" i="1" a="1"/>
  <c r="L158" i="1" s="1"/>
  <c r="L159" i="1" a="1"/>
  <c r="L159" i="1" s="1"/>
  <c r="L160" i="1" a="1"/>
  <c r="L160" i="1" s="1"/>
  <c r="L161" i="1" a="1"/>
  <c r="L161" i="1" s="1"/>
  <c r="L162" i="1" a="1"/>
  <c r="L162" i="1" s="1"/>
  <c r="L163" i="1" a="1"/>
  <c r="L163" i="1" s="1"/>
  <c r="L164" i="1" a="1"/>
  <c r="L164" i="1" s="1"/>
  <c r="L165" i="1" a="1"/>
  <c r="L165" i="1" s="1"/>
  <c r="L166" i="1" a="1"/>
  <c r="L166" i="1" s="1"/>
  <c r="L167" i="1" a="1"/>
  <c r="L167" i="1" s="1"/>
  <c r="L168" i="1" a="1"/>
  <c r="L168" i="1" s="1"/>
  <c r="L169" i="1" a="1"/>
  <c r="L169" i="1" s="1"/>
  <c r="L170" i="1" a="1"/>
  <c r="L170" i="1" s="1"/>
  <c r="L171" i="1" a="1"/>
  <c r="L171" i="1" s="1"/>
  <c r="L172" i="1" a="1"/>
  <c r="L172" i="1" s="1"/>
  <c r="L173" i="1" a="1"/>
  <c r="L173" i="1" s="1"/>
  <c r="L174" i="1" a="1"/>
  <c r="L174" i="1" s="1"/>
  <c r="L175" i="1" a="1"/>
  <c r="L175" i="1" s="1"/>
  <c r="L176" i="1" a="1"/>
  <c r="L176" i="1" s="1"/>
  <c r="L177" i="1" a="1"/>
  <c r="L177" i="1" s="1"/>
  <c r="L178" i="1" a="1"/>
  <c r="L178" i="1" s="1"/>
  <c r="L179" i="1" a="1"/>
  <c r="L179" i="1" s="1"/>
  <c r="L180" i="1" a="1"/>
  <c r="L180" i="1" s="1"/>
  <c r="L181" i="1" a="1"/>
  <c r="L181" i="1" s="1"/>
  <c r="L182" i="1" a="1"/>
  <c r="L182" i="1" s="1"/>
  <c r="L183" i="1" a="1"/>
  <c r="L183" i="1" s="1"/>
  <c r="L184" i="1" a="1"/>
  <c r="L184" i="1" s="1"/>
  <c r="L185" i="1" a="1"/>
  <c r="L185" i="1" s="1"/>
  <c r="L186" i="1" a="1"/>
  <c r="L186" i="1" s="1"/>
  <c r="L187" i="1" a="1"/>
  <c r="L187" i="1" s="1"/>
  <c r="L188" i="1" a="1"/>
  <c r="L188" i="1" s="1"/>
  <c r="L189" i="1" a="1"/>
  <c r="L189" i="1" s="1"/>
  <c r="L190" i="1" a="1"/>
  <c r="L190" i="1" s="1"/>
  <c r="L191" i="1" a="1"/>
  <c r="L191" i="1" s="1"/>
  <c r="L192" i="1" a="1"/>
  <c r="L192" i="1" s="1"/>
  <c r="L193" i="1" a="1"/>
  <c r="L193" i="1" s="1"/>
  <c r="L194" i="1" a="1"/>
  <c r="L194" i="1" s="1"/>
  <c r="L195" i="1" a="1"/>
  <c r="L195" i="1" s="1"/>
  <c r="L196" i="1" a="1"/>
  <c r="L196" i="1" s="1"/>
  <c r="L197" i="1" a="1"/>
  <c r="L197" i="1" s="1"/>
  <c r="L198" i="1" a="1"/>
  <c r="L198" i="1" s="1"/>
  <c r="L199" i="1" a="1"/>
  <c r="L199" i="1" s="1"/>
  <c r="L200" i="1" a="1"/>
  <c r="L200" i="1" s="1"/>
  <c r="L201" i="1" a="1"/>
  <c r="L201" i="1" s="1"/>
  <c r="L202" i="1" a="1"/>
  <c r="L202" i="1" s="1"/>
  <c r="L203" i="1" a="1"/>
  <c r="L203" i="1" s="1"/>
  <c r="L204" i="1" a="1"/>
  <c r="L204" i="1" s="1"/>
  <c r="L205" i="1" a="1"/>
  <c r="L205" i="1" s="1"/>
  <c r="L206" i="1" a="1"/>
  <c r="L206" i="1" s="1"/>
  <c r="L207" i="1" a="1"/>
  <c r="L207" i="1" s="1"/>
  <c r="L208" i="1" a="1"/>
  <c r="L208" i="1" s="1"/>
  <c r="L209" i="1" a="1"/>
  <c r="L209" i="1" s="1"/>
  <c r="L210" i="1" a="1"/>
  <c r="L210" i="1" s="1"/>
  <c r="L211" i="1" a="1"/>
  <c r="L211" i="1" s="1"/>
  <c r="L212" i="1" a="1"/>
  <c r="L212" i="1" s="1"/>
  <c r="L213" i="1" a="1"/>
  <c r="L213" i="1" s="1"/>
  <c r="L214" i="1" a="1"/>
  <c r="L214" i="1" s="1"/>
  <c r="L215" i="1" a="1"/>
  <c r="L215" i="1" s="1"/>
  <c r="L216" i="1" a="1"/>
  <c r="L216" i="1" s="1"/>
  <c r="L217" i="1" a="1"/>
  <c r="L217" i="1" s="1"/>
  <c r="L218" i="1" a="1"/>
  <c r="L218" i="1" s="1"/>
  <c r="L219" i="1" a="1"/>
  <c r="L219" i="1" s="1"/>
  <c r="L220" i="1" a="1"/>
  <c r="L220" i="1" s="1"/>
  <c r="L221" i="1" a="1"/>
  <c r="L221" i="1" s="1"/>
  <c r="L222" i="1" a="1"/>
  <c r="L222" i="1" s="1"/>
  <c r="L223" i="1" a="1"/>
  <c r="L223" i="1" s="1"/>
  <c r="L224" i="1" a="1"/>
  <c r="L224" i="1" s="1"/>
  <c r="L225" i="1" a="1"/>
  <c r="L225" i="1" s="1"/>
  <c r="L226" i="1" a="1"/>
  <c r="L226" i="1" s="1"/>
  <c r="L227" i="1" a="1"/>
  <c r="L227" i="1" s="1"/>
  <c r="L228" i="1" a="1"/>
  <c r="L228" i="1" s="1"/>
  <c r="L229" i="1" a="1"/>
  <c r="L229" i="1" s="1"/>
  <c r="L230" i="1" a="1"/>
  <c r="L230" i="1" s="1"/>
  <c r="L231" i="1" a="1"/>
  <c r="L231" i="1" s="1"/>
  <c r="L232" i="1" a="1"/>
  <c r="L232" i="1" s="1"/>
  <c r="L233" i="1" a="1"/>
  <c r="L233" i="1" s="1"/>
  <c r="L234" i="1" a="1"/>
  <c r="L234" i="1" s="1"/>
  <c r="L235" i="1" a="1"/>
  <c r="L235" i="1" s="1"/>
  <c r="L236" i="1" a="1"/>
  <c r="L236" i="1" s="1"/>
  <c r="L237" i="1" a="1"/>
  <c r="L237" i="1" s="1"/>
  <c r="L238" i="1" a="1"/>
  <c r="L238" i="1" s="1"/>
  <c r="L239" i="1" a="1"/>
  <c r="L239" i="1" s="1"/>
  <c r="L240" i="1" a="1"/>
  <c r="L240" i="1" s="1"/>
  <c r="L241" i="1" a="1"/>
  <c r="L241" i="1" s="1"/>
  <c r="L242" i="1" a="1"/>
  <c r="L242" i="1" s="1"/>
  <c r="L243" i="1" a="1"/>
  <c r="L243" i="1" s="1"/>
  <c r="L244" i="1" a="1"/>
  <c r="L244" i="1" s="1"/>
  <c r="L245" i="1" a="1"/>
  <c r="L245" i="1" s="1"/>
  <c r="L246" i="1" a="1"/>
  <c r="L246" i="1" s="1"/>
  <c r="L247" i="1" a="1"/>
  <c r="L247" i="1" s="1"/>
  <c r="L248" i="1" a="1"/>
  <c r="L248" i="1" s="1"/>
  <c r="L249" i="1" a="1"/>
  <c r="L249" i="1" s="1"/>
  <c r="L250" i="1" a="1"/>
  <c r="L250" i="1" s="1"/>
  <c r="L251" i="1" a="1"/>
  <c r="L251" i="1" s="1"/>
  <c r="L252" i="1" a="1"/>
  <c r="L252" i="1" s="1"/>
  <c r="L253" i="1" a="1"/>
  <c r="L253" i="1" s="1"/>
  <c r="L254" i="1" a="1"/>
  <c r="L254" i="1" s="1"/>
  <c r="L255" i="1" a="1"/>
  <c r="L255" i="1" s="1"/>
  <c r="L256" i="1" a="1"/>
  <c r="L256" i="1" s="1"/>
  <c r="L257" i="1" a="1"/>
  <c r="L257" i="1" s="1"/>
  <c r="L258" i="1" a="1"/>
  <c r="L258" i="1" s="1"/>
  <c r="L259" i="1" a="1"/>
  <c r="L259" i="1" s="1"/>
  <c r="L260" i="1" a="1"/>
  <c r="L260" i="1" s="1"/>
  <c r="L261" i="1" a="1"/>
  <c r="L261" i="1" s="1"/>
  <c r="L262" i="1" a="1"/>
  <c r="L262" i="1" s="1"/>
  <c r="L263" i="1" a="1"/>
  <c r="L263" i="1" s="1"/>
  <c r="L264" i="1" a="1"/>
  <c r="L264" i="1" s="1"/>
  <c r="L265" i="1" a="1"/>
  <c r="L265" i="1" s="1"/>
  <c r="L266" i="1" a="1"/>
  <c r="L266" i="1" s="1"/>
  <c r="L267" i="1" a="1"/>
  <c r="L267" i="1" s="1"/>
  <c r="L268" i="1" a="1"/>
  <c r="L268" i="1" s="1"/>
  <c r="L269" i="1" a="1"/>
  <c r="L269" i="1" s="1"/>
  <c r="L270" i="1" a="1"/>
  <c r="L270" i="1" s="1"/>
  <c r="L271" i="1" a="1"/>
  <c r="L271" i="1" s="1"/>
  <c r="L272" i="1" a="1"/>
  <c r="L272" i="1" s="1"/>
  <c r="L273" i="1" a="1"/>
  <c r="L273" i="1" s="1"/>
  <c r="L274" i="1" a="1"/>
  <c r="L274" i="1" s="1"/>
  <c r="L275" i="1" a="1"/>
  <c r="L275" i="1" s="1"/>
  <c r="L276" i="1" a="1"/>
  <c r="L276" i="1" s="1"/>
  <c r="L277" i="1" a="1"/>
  <c r="L277" i="1" s="1"/>
  <c r="L278" i="1" a="1"/>
  <c r="L278" i="1" s="1"/>
  <c r="L279" i="1" a="1"/>
  <c r="L279" i="1" s="1"/>
  <c r="L280" i="1" a="1"/>
  <c r="L280" i="1" s="1"/>
  <c r="L281" i="1" a="1"/>
  <c r="L281" i="1" s="1"/>
  <c r="L282" i="1" a="1"/>
  <c r="L282" i="1" s="1"/>
  <c r="L283" i="1" a="1"/>
  <c r="L283" i="1" s="1"/>
  <c r="L284" i="1" a="1"/>
  <c r="L284" i="1" s="1"/>
  <c r="L285" i="1" a="1"/>
  <c r="L285" i="1" s="1"/>
  <c r="L286" i="1" a="1"/>
  <c r="L286" i="1" s="1"/>
  <c r="L287" i="1" a="1"/>
  <c r="L287" i="1" s="1"/>
  <c r="L288" i="1" a="1"/>
  <c r="L288" i="1" s="1"/>
  <c r="L289" i="1" a="1"/>
  <c r="L289" i="1" s="1"/>
  <c r="L290" i="1" a="1"/>
  <c r="L290" i="1" s="1"/>
  <c r="L291" i="1" a="1"/>
  <c r="L291" i="1" s="1"/>
  <c r="L292" i="1" a="1"/>
  <c r="L292" i="1" s="1"/>
  <c r="L293" i="1" a="1"/>
  <c r="L293" i="1" s="1"/>
  <c r="L294" i="1" a="1"/>
  <c r="L294" i="1" s="1"/>
  <c r="L295" i="1" a="1"/>
  <c r="L295" i="1" s="1"/>
  <c r="L296" i="1" a="1"/>
  <c r="L296" i="1" s="1"/>
  <c r="L297" i="1" a="1"/>
  <c r="L297" i="1" s="1"/>
  <c r="L298" i="1" a="1"/>
  <c r="L298" i="1" s="1"/>
  <c r="L299" i="1" a="1"/>
  <c r="L299" i="1" s="1"/>
  <c r="L300" i="1" a="1"/>
  <c r="L300" i="1" s="1"/>
  <c r="L301" i="1" a="1"/>
  <c r="L301" i="1" s="1"/>
  <c r="L302" i="1" a="1"/>
  <c r="L302" i="1" s="1"/>
  <c r="L303" i="1" a="1"/>
  <c r="L303" i="1" s="1"/>
  <c r="L304" i="1" a="1"/>
  <c r="L304" i="1" s="1"/>
  <c r="L305" i="1" a="1"/>
  <c r="L305" i="1" s="1"/>
  <c r="L306" i="1" a="1"/>
  <c r="L306" i="1" s="1"/>
  <c r="L307" i="1" a="1"/>
  <c r="L307" i="1" s="1"/>
  <c r="L308" i="1" a="1"/>
  <c r="L308" i="1" s="1"/>
  <c r="L309" i="1" a="1"/>
  <c r="L309" i="1" s="1"/>
  <c r="L310" i="1" a="1"/>
  <c r="L310" i="1" s="1"/>
  <c r="L311" i="1" a="1"/>
  <c r="L311" i="1" s="1"/>
  <c r="L312" i="1" a="1"/>
  <c r="L312" i="1" s="1"/>
  <c r="L313" i="1" a="1"/>
  <c r="L313" i="1" s="1"/>
  <c r="L314" i="1" a="1"/>
  <c r="L314" i="1" s="1"/>
  <c r="L315" i="1" a="1"/>
  <c r="L315" i="1" s="1"/>
  <c r="L316" i="1" a="1"/>
  <c r="L316" i="1" s="1"/>
  <c r="L317" i="1" a="1"/>
  <c r="L317" i="1" s="1"/>
  <c r="L318" i="1" a="1"/>
  <c r="L318" i="1" s="1"/>
  <c r="L319" i="1" a="1"/>
  <c r="L319" i="1" s="1"/>
  <c r="L320" i="1" a="1"/>
  <c r="L320" i="1" s="1"/>
  <c r="L321" i="1" a="1"/>
  <c r="L321" i="1" s="1"/>
  <c r="L322" i="1" a="1"/>
  <c r="L322" i="1" s="1"/>
  <c r="L323" i="1" a="1"/>
  <c r="L323" i="1" s="1"/>
  <c r="L324" i="1" a="1"/>
  <c r="L324" i="1" s="1"/>
  <c r="L325" i="1" a="1"/>
  <c r="L325" i="1" s="1"/>
  <c r="L326" i="1" a="1"/>
  <c r="L326" i="1" s="1"/>
  <c r="L327" i="1" a="1"/>
  <c r="L327" i="1" s="1"/>
  <c r="L328" i="1" a="1"/>
  <c r="L328" i="1" s="1"/>
  <c r="L329" i="1" a="1"/>
  <c r="L329" i="1" s="1"/>
  <c r="L330" i="1" a="1"/>
  <c r="L330" i="1" s="1"/>
  <c r="L331" i="1" a="1"/>
  <c r="L331" i="1" s="1"/>
  <c r="L332" i="1" a="1"/>
  <c r="L332" i="1" s="1"/>
  <c r="L333" i="1" a="1"/>
  <c r="L333" i="1" s="1"/>
  <c r="L334" i="1" a="1"/>
  <c r="L334" i="1" s="1"/>
  <c r="L335" i="1" a="1"/>
  <c r="L335" i="1" s="1"/>
  <c r="L336" i="1" a="1"/>
  <c r="L336" i="1" s="1"/>
  <c r="L337" i="1" a="1"/>
  <c r="L337" i="1" s="1"/>
  <c r="L338" i="1" a="1"/>
  <c r="L338" i="1" s="1"/>
  <c r="L339" i="1" a="1"/>
  <c r="L339" i="1" s="1"/>
  <c r="L340" i="1" a="1"/>
  <c r="L340" i="1" s="1"/>
  <c r="L341" i="1" a="1"/>
  <c r="L341" i="1" s="1"/>
  <c r="L342" i="1" a="1"/>
  <c r="L342" i="1" s="1"/>
  <c r="L343" i="1" a="1"/>
  <c r="L343" i="1" s="1"/>
  <c r="L344" i="1" a="1"/>
  <c r="L344" i="1" s="1"/>
  <c r="L345" i="1" a="1"/>
  <c r="L345" i="1" s="1"/>
  <c r="L346" i="1" a="1"/>
  <c r="L346" i="1" s="1"/>
  <c r="L347" i="1" a="1"/>
  <c r="L347" i="1" s="1"/>
  <c r="L348" i="1" a="1"/>
  <c r="L348" i="1" s="1"/>
  <c r="L349" i="1" a="1"/>
  <c r="L349" i="1" s="1"/>
  <c r="L350" i="1" a="1"/>
  <c r="L350" i="1" s="1"/>
  <c r="L351" i="1" a="1"/>
  <c r="L351" i="1" s="1"/>
  <c r="L352" i="1" a="1"/>
  <c r="L352" i="1" s="1"/>
  <c r="L353" i="1" a="1"/>
  <c r="L353" i="1" s="1"/>
  <c r="L354" i="1" a="1"/>
  <c r="L354" i="1" s="1"/>
  <c r="L355" i="1" a="1"/>
  <c r="L355" i="1" s="1"/>
  <c r="L356" i="1" a="1"/>
  <c r="L356" i="1" s="1"/>
  <c r="L357" i="1" a="1"/>
  <c r="L357" i="1" s="1"/>
  <c r="L358" i="1" a="1"/>
  <c r="L358" i="1" s="1"/>
  <c r="L359" i="1" a="1"/>
  <c r="L359" i="1" s="1"/>
  <c r="L360" i="1" a="1"/>
  <c r="L360" i="1" s="1"/>
  <c r="L361" i="1" a="1"/>
  <c r="L361" i="1" s="1"/>
  <c r="L362" i="1" a="1"/>
  <c r="L362" i="1" s="1"/>
  <c r="L363" i="1" a="1"/>
  <c r="L363" i="1" s="1"/>
  <c r="L364" i="1" a="1"/>
  <c r="L364" i="1" s="1"/>
  <c r="L365" i="1" a="1"/>
  <c r="L365" i="1" s="1"/>
  <c r="L366" i="1" a="1"/>
  <c r="L366" i="1" s="1"/>
  <c r="L367" i="1" a="1"/>
  <c r="L367" i="1" s="1"/>
  <c r="L368" i="1" a="1"/>
  <c r="L368" i="1" s="1"/>
  <c r="L369" i="1" a="1"/>
  <c r="L369" i="1" s="1"/>
  <c r="L370" i="1" a="1"/>
  <c r="L370" i="1" s="1"/>
  <c r="L371" i="1" a="1"/>
  <c r="L371" i="1" s="1"/>
  <c r="L372" i="1" a="1"/>
  <c r="L372" i="1" s="1"/>
  <c r="L373" i="1" a="1"/>
  <c r="L373" i="1" s="1"/>
  <c r="L374" i="1" a="1"/>
  <c r="L374" i="1" s="1"/>
  <c r="L375" i="1" a="1"/>
  <c r="L375" i="1" s="1"/>
  <c r="L376" i="1" a="1"/>
  <c r="L376" i="1" s="1"/>
  <c r="L377" i="1" a="1"/>
  <c r="L377" i="1" s="1"/>
  <c r="L378" i="1" a="1"/>
  <c r="L378" i="1" s="1"/>
  <c r="L379" i="1" a="1"/>
  <c r="L379" i="1" s="1"/>
  <c r="L380" i="1" a="1"/>
  <c r="L380" i="1" s="1"/>
  <c r="L381" i="1" a="1"/>
  <c r="L381" i="1" s="1"/>
  <c r="L382" i="1" a="1"/>
  <c r="L382" i="1" s="1"/>
  <c r="L383" i="1" a="1"/>
  <c r="L383" i="1" s="1"/>
  <c r="L384" i="1" a="1"/>
  <c r="L384" i="1" s="1"/>
  <c r="L385" i="1" a="1"/>
  <c r="L385" i="1" s="1"/>
  <c r="L386" i="1" a="1"/>
  <c r="L386" i="1" s="1"/>
  <c r="L387" i="1" a="1"/>
  <c r="L387" i="1" s="1"/>
  <c r="L388" i="1" a="1"/>
  <c r="L388" i="1" s="1"/>
  <c r="L389" i="1" a="1"/>
  <c r="L389" i="1" s="1"/>
  <c r="L390" i="1" a="1"/>
  <c r="L390" i="1" s="1"/>
  <c r="L391" i="1" a="1"/>
  <c r="L391" i="1" s="1"/>
  <c r="L392" i="1" a="1"/>
  <c r="L392" i="1" s="1"/>
  <c r="L393" i="1" a="1"/>
  <c r="L393" i="1" s="1"/>
  <c r="L394" i="1" a="1"/>
  <c r="L394" i="1" s="1"/>
  <c r="L395" i="1" a="1"/>
  <c r="L395" i="1" s="1"/>
  <c r="L396" i="1" a="1"/>
  <c r="L396" i="1" s="1"/>
  <c r="L397" i="1" a="1"/>
  <c r="L397" i="1" s="1"/>
  <c r="L398" i="1" a="1"/>
  <c r="L398" i="1" s="1"/>
  <c r="L399" i="1" a="1"/>
  <c r="L399" i="1" s="1"/>
  <c r="L400" i="1" a="1"/>
  <c r="L400" i="1" s="1"/>
  <c r="L401" i="1" a="1"/>
  <c r="L401" i="1" s="1"/>
  <c r="L402" i="1" a="1"/>
  <c r="L402" i="1" s="1"/>
  <c r="L403" i="1" a="1"/>
  <c r="L403" i="1" s="1"/>
  <c r="L404" i="1" a="1"/>
  <c r="L404" i="1" s="1"/>
  <c r="L405" i="1" a="1"/>
  <c r="L405" i="1" s="1"/>
  <c r="L406" i="1" a="1"/>
  <c r="L406" i="1" s="1"/>
  <c r="L407" i="1" a="1"/>
  <c r="L407" i="1" s="1"/>
  <c r="L408" i="1" a="1"/>
  <c r="L408" i="1" s="1"/>
  <c r="L409" i="1" a="1"/>
  <c r="L409" i="1" s="1"/>
  <c r="L410" i="1" a="1"/>
  <c r="L410" i="1" s="1"/>
  <c r="L411" i="1" a="1"/>
  <c r="L411" i="1" s="1"/>
  <c r="L412" i="1" a="1"/>
  <c r="L412" i="1" s="1"/>
  <c r="L413" i="1" a="1"/>
  <c r="L413" i="1" s="1"/>
  <c r="L414" i="1" a="1"/>
  <c r="L414" i="1" s="1"/>
  <c r="L415" i="1" a="1"/>
  <c r="L415" i="1" s="1"/>
  <c r="L416" i="1" a="1"/>
  <c r="L416" i="1" s="1"/>
  <c r="L417" i="1" a="1"/>
  <c r="L417" i="1" s="1"/>
  <c r="L418" i="1" a="1"/>
  <c r="L418" i="1" s="1"/>
  <c r="L419" i="1" a="1"/>
  <c r="L419" i="1" s="1"/>
  <c r="L420" i="1" a="1"/>
  <c r="L420" i="1" s="1"/>
  <c r="L421" i="1" a="1"/>
  <c r="L421" i="1" s="1"/>
  <c r="L422" i="1" a="1"/>
  <c r="L422" i="1" s="1"/>
  <c r="L423" i="1" a="1"/>
  <c r="L423" i="1" s="1"/>
  <c r="L424" i="1" a="1"/>
  <c r="L424" i="1" s="1"/>
  <c r="L425" i="1" a="1"/>
  <c r="L425" i="1" s="1"/>
  <c r="L426" i="1" a="1"/>
  <c r="L426" i="1" s="1"/>
  <c r="L427" i="1" a="1"/>
  <c r="L427" i="1" s="1"/>
  <c r="L428" i="1" a="1"/>
  <c r="L428" i="1" s="1"/>
  <c r="L429" i="1" a="1"/>
  <c r="L429" i="1" s="1"/>
  <c r="L430" i="1" a="1"/>
  <c r="L430" i="1" s="1"/>
  <c r="L431" i="1" a="1"/>
  <c r="L431" i="1" s="1"/>
  <c r="L432" i="1" a="1"/>
  <c r="L432" i="1" s="1"/>
  <c r="L433" i="1" a="1"/>
  <c r="L433" i="1" s="1"/>
  <c r="L434" i="1" a="1"/>
  <c r="L434" i="1" s="1"/>
  <c r="L435" i="1" a="1"/>
  <c r="L435" i="1" s="1"/>
  <c r="L436" i="1" a="1"/>
  <c r="L436" i="1" s="1"/>
  <c r="L437" i="1" a="1"/>
  <c r="L437" i="1" s="1"/>
  <c r="L438" i="1" a="1"/>
  <c r="L438" i="1" s="1"/>
  <c r="L439" i="1" a="1"/>
  <c r="L439" i="1" s="1"/>
  <c r="L440" i="1" a="1"/>
  <c r="L440" i="1" s="1"/>
  <c r="L441" i="1" a="1"/>
  <c r="L441" i="1" s="1"/>
  <c r="L442" i="1" a="1"/>
  <c r="L442" i="1" s="1"/>
  <c r="L443" i="1" a="1"/>
  <c r="L443" i="1" s="1"/>
  <c r="L444" i="1" a="1"/>
  <c r="L444" i="1" s="1"/>
  <c r="L445" i="1" a="1"/>
  <c r="L445" i="1" s="1"/>
  <c r="L446" i="1" a="1"/>
  <c r="L446" i="1" s="1"/>
  <c r="L447" i="1" a="1"/>
  <c r="L447" i="1" s="1"/>
  <c r="L448" i="1" a="1"/>
  <c r="L448" i="1" s="1"/>
  <c r="L449" i="1" a="1"/>
  <c r="L449" i="1" s="1"/>
  <c r="L450" i="1" a="1"/>
  <c r="L450" i="1" s="1"/>
  <c r="L451" i="1" a="1"/>
  <c r="L451" i="1" s="1"/>
  <c r="L452" i="1" a="1"/>
  <c r="L452" i="1" s="1"/>
  <c r="L453" i="1" a="1"/>
  <c r="L453" i="1" s="1"/>
  <c r="L454" i="1" a="1"/>
  <c r="L454" i="1" s="1"/>
  <c r="L455" i="1" a="1"/>
  <c r="L455" i="1" s="1"/>
  <c r="L456" i="1" a="1"/>
  <c r="L456" i="1" s="1"/>
  <c r="L457" i="1" a="1"/>
  <c r="L457" i="1" s="1"/>
  <c r="L458" i="1" a="1"/>
  <c r="L458" i="1" s="1"/>
  <c r="L459" i="1" a="1"/>
  <c r="L459" i="1" s="1"/>
  <c r="L460" i="1" a="1"/>
  <c r="L460" i="1" s="1"/>
  <c r="L461" i="1" a="1"/>
  <c r="L461" i="1" s="1"/>
  <c r="L462" i="1" a="1"/>
  <c r="L462" i="1" s="1"/>
  <c r="L463" i="1" a="1"/>
  <c r="L463" i="1" s="1"/>
  <c r="L464" i="1" a="1"/>
  <c r="L464" i="1" s="1"/>
  <c r="L465" i="1" a="1"/>
  <c r="L465" i="1" s="1"/>
  <c r="L466" i="1" a="1"/>
  <c r="L466" i="1" s="1"/>
  <c r="L467" i="1" a="1"/>
  <c r="L467" i="1" s="1"/>
  <c r="L468" i="1" a="1"/>
  <c r="L468" i="1" s="1"/>
  <c r="L469" i="1" a="1"/>
  <c r="L469" i="1" s="1"/>
  <c r="L470" i="1" a="1"/>
  <c r="L470" i="1" s="1"/>
  <c r="L471" i="1" a="1"/>
  <c r="L471" i="1" s="1"/>
  <c r="L472" i="1" a="1"/>
  <c r="L472" i="1" s="1"/>
  <c r="L473" i="1" a="1"/>
  <c r="L473" i="1" s="1"/>
  <c r="L474" i="1" a="1"/>
  <c r="L474" i="1" s="1"/>
  <c r="L475" i="1" a="1"/>
  <c r="L475" i="1" s="1"/>
  <c r="L476" i="1" a="1"/>
  <c r="L476" i="1" s="1"/>
  <c r="L477" i="1" a="1"/>
  <c r="L477" i="1" s="1"/>
  <c r="L478" i="1" a="1"/>
  <c r="L478" i="1" s="1"/>
  <c r="L479" i="1" a="1"/>
  <c r="L479" i="1" s="1"/>
  <c r="L480" i="1" a="1"/>
  <c r="L480" i="1" s="1"/>
  <c r="L481" i="1" a="1"/>
  <c r="L481" i="1" s="1"/>
  <c r="L482" i="1" a="1"/>
  <c r="L482" i="1" s="1"/>
  <c r="L483" i="1" a="1"/>
  <c r="L483" i="1" s="1"/>
  <c r="L484" i="1" a="1"/>
  <c r="L484" i="1" s="1"/>
  <c r="L485" i="1" a="1"/>
  <c r="L485" i="1" s="1"/>
  <c r="L486" i="1" a="1"/>
  <c r="L486" i="1" s="1"/>
  <c r="L487" i="1" a="1"/>
  <c r="L487" i="1" s="1"/>
  <c r="L488" i="1" a="1"/>
  <c r="L488" i="1" s="1"/>
  <c r="L489" i="1" a="1"/>
  <c r="L489" i="1" s="1"/>
  <c r="L490" i="1" a="1"/>
  <c r="L490" i="1" s="1"/>
  <c r="L491" i="1" a="1"/>
  <c r="L491" i="1" s="1"/>
  <c r="L492" i="1" a="1"/>
  <c r="L492" i="1" s="1"/>
  <c r="L493" i="1" a="1"/>
  <c r="L493" i="1" s="1"/>
  <c r="L494" i="1" a="1"/>
  <c r="L494" i="1" s="1"/>
  <c r="L495" i="1" a="1"/>
  <c r="L495" i="1" s="1"/>
  <c r="L496" i="1" a="1"/>
  <c r="L496" i="1" s="1"/>
  <c r="L497" i="1" a="1"/>
  <c r="L497" i="1" s="1"/>
  <c r="L498" i="1" a="1"/>
  <c r="L498" i="1" s="1"/>
  <c r="L499" i="1" a="1"/>
  <c r="L499" i="1" s="1"/>
  <c r="L500" i="1" a="1"/>
  <c r="L500" i="1" s="1"/>
  <c r="L501" i="1" a="1"/>
  <c r="L501" i="1" s="1"/>
  <c r="L502" i="1" a="1"/>
  <c r="L502" i="1" s="1"/>
  <c r="L503" i="1" a="1"/>
  <c r="L503" i="1" s="1"/>
  <c r="L504" i="1" a="1"/>
  <c r="L504" i="1" s="1"/>
  <c r="L505" i="1" a="1"/>
  <c r="L505" i="1" s="1"/>
  <c r="L506" i="1" a="1"/>
  <c r="L506" i="1" s="1"/>
  <c r="L507" i="1" a="1"/>
  <c r="L507" i="1" s="1"/>
  <c r="L508" i="1" a="1"/>
  <c r="L508" i="1" s="1"/>
  <c r="L509" i="1" a="1"/>
  <c r="L509" i="1" s="1"/>
  <c r="L510" i="1" a="1"/>
  <c r="L510" i="1" s="1"/>
  <c r="L511" i="1" a="1"/>
  <c r="L511" i="1" s="1"/>
  <c r="L512" i="1" a="1"/>
  <c r="L512" i="1" s="1"/>
  <c r="L513" i="1" a="1"/>
  <c r="L513" i="1" s="1"/>
  <c r="L514" i="1" a="1"/>
  <c r="L514" i="1" s="1"/>
  <c r="L515" i="1" a="1"/>
  <c r="L515" i="1" s="1"/>
  <c r="L516" i="1" a="1"/>
  <c r="L516" i="1" s="1"/>
  <c r="L517" i="1" a="1"/>
  <c r="L517" i="1" s="1"/>
  <c r="L518" i="1" a="1"/>
  <c r="L518" i="1" s="1"/>
  <c r="L519" i="1" a="1"/>
  <c r="L519" i="1" s="1"/>
  <c r="L520" i="1" a="1"/>
  <c r="L520" i="1" s="1"/>
  <c r="L521" i="1" a="1"/>
  <c r="L521" i="1" s="1"/>
  <c r="L522" i="1" a="1"/>
  <c r="L522" i="1" s="1"/>
  <c r="L523" i="1" a="1"/>
  <c r="L523" i="1" s="1"/>
  <c r="L524" i="1" a="1"/>
  <c r="L524" i="1" s="1"/>
  <c r="L525" i="1" a="1"/>
  <c r="L525" i="1" s="1"/>
  <c r="L526" i="1" a="1"/>
  <c r="L526" i="1" s="1"/>
  <c r="L527" i="1" a="1"/>
  <c r="L527" i="1" s="1"/>
  <c r="L528" i="1" a="1"/>
  <c r="L528" i="1" s="1"/>
  <c r="L529" i="1" a="1"/>
  <c r="L529" i="1" s="1"/>
  <c r="L530" i="1" a="1"/>
  <c r="L530" i="1" s="1"/>
  <c r="L531" i="1" a="1"/>
  <c r="L531" i="1" s="1"/>
  <c r="L532" i="1" a="1"/>
  <c r="L532" i="1" s="1"/>
  <c r="L533" i="1" a="1"/>
  <c r="L533" i="1" s="1"/>
  <c r="L534" i="1" a="1"/>
  <c r="L534" i="1" s="1"/>
  <c r="L535" i="1" a="1"/>
  <c r="L535" i="1" s="1"/>
  <c r="L536" i="1" a="1"/>
  <c r="L536" i="1" s="1"/>
  <c r="L537" i="1" a="1"/>
  <c r="L537" i="1" s="1"/>
  <c r="L538" i="1" a="1"/>
  <c r="L538" i="1" s="1"/>
  <c r="L539" i="1" a="1"/>
  <c r="L539" i="1" s="1"/>
  <c r="L540" i="1" a="1"/>
  <c r="L540" i="1" s="1"/>
  <c r="L541" i="1" a="1"/>
  <c r="L541" i="1" s="1"/>
  <c r="L542" i="1" a="1"/>
  <c r="L542" i="1" s="1"/>
  <c r="L543" i="1" a="1"/>
  <c r="L543" i="1" s="1"/>
  <c r="L544" i="1" a="1"/>
  <c r="L544" i="1" s="1"/>
  <c r="L545" i="1" a="1"/>
  <c r="L545" i="1" s="1"/>
  <c r="L546" i="1" a="1"/>
  <c r="L546" i="1" s="1"/>
  <c r="L547" i="1" a="1"/>
  <c r="L547" i="1" s="1"/>
  <c r="L548" i="1" a="1"/>
  <c r="L548" i="1" s="1"/>
  <c r="L549" i="1" a="1"/>
  <c r="L549" i="1" s="1"/>
  <c r="L550" i="1" a="1"/>
  <c r="L550" i="1" s="1"/>
  <c r="L551" i="1" a="1"/>
  <c r="L551" i="1" s="1"/>
  <c r="L552" i="1" a="1"/>
  <c r="L552" i="1" s="1"/>
  <c r="L553" i="1" a="1"/>
  <c r="L553" i="1" s="1"/>
  <c r="L554" i="1" a="1"/>
  <c r="L554" i="1" s="1"/>
  <c r="L555" i="1" a="1"/>
  <c r="L555" i="1" s="1"/>
  <c r="L556" i="1" a="1"/>
  <c r="L556" i="1" s="1"/>
  <c r="L557" i="1" a="1"/>
  <c r="L557" i="1" s="1"/>
  <c r="L558" i="1" a="1"/>
  <c r="L558" i="1" s="1"/>
  <c r="L559" i="1" a="1"/>
  <c r="L559" i="1" s="1"/>
  <c r="L560" i="1" a="1"/>
  <c r="L560" i="1" s="1"/>
  <c r="L561" i="1" a="1"/>
  <c r="L561" i="1" s="1"/>
  <c r="L562" i="1" a="1"/>
  <c r="L562" i="1" s="1"/>
  <c r="L563" i="1" a="1"/>
  <c r="L563" i="1" s="1"/>
  <c r="L564" i="1" a="1"/>
  <c r="L564" i="1" s="1"/>
  <c r="L565" i="1" a="1"/>
  <c r="L565" i="1" s="1"/>
  <c r="L566" i="1" a="1"/>
  <c r="L566" i="1" s="1"/>
  <c r="L567" i="1" a="1"/>
  <c r="L567" i="1" s="1"/>
  <c r="L568" i="1" a="1"/>
  <c r="L568" i="1" s="1"/>
  <c r="L569" i="1" a="1"/>
  <c r="L569" i="1" s="1"/>
  <c r="L570" i="1" a="1"/>
  <c r="L570" i="1" s="1"/>
  <c r="L571" i="1" a="1"/>
  <c r="L571" i="1" s="1"/>
  <c r="L572" i="1" a="1"/>
  <c r="L572" i="1" s="1"/>
  <c r="L573" i="1" a="1"/>
  <c r="L573" i="1" s="1"/>
  <c r="L574" i="1" a="1"/>
  <c r="L574" i="1" s="1"/>
  <c r="L575" i="1" a="1"/>
  <c r="L575" i="1" s="1"/>
  <c r="L576" i="1" a="1"/>
  <c r="L576" i="1" s="1"/>
  <c r="L577" i="1" a="1"/>
  <c r="L577" i="1" s="1"/>
  <c r="L578" i="1" a="1"/>
  <c r="L578" i="1" s="1"/>
  <c r="L579" i="1" a="1"/>
  <c r="L579" i="1" s="1"/>
  <c r="L580" i="1" a="1"/>
  <c r="L580" i="1" s="1"/>
  <c r="L581" i="1" a="1"/>
  <c r="L581" i="1" s="1"/>
  <c r="L582" i="1" a="1"/>
  <c r="L582" i="1" s="1"/>
  <c r="L583" i="1" a="1"/>
  <c r="L583" i="1" s="1"/>
  <c r="L584" i="1" a="1"/>
  <c r="L584" i="1" s="1"/>
  <c r="L585" i="1" a="1"/>
  <c r="L585" i="1" s="1"/>
  <c r="L586" i="1" a="1"/>
  <c r="L586" i="1" s="1"/>
  <c r="L587" i="1" a="1"/>
  <c r="L587" i="1" s="1"/>
  <c r="L588" i="1" a="1"/>
  <c r="L588" i="1" s="1"/>
  <c r="L589" i="1" a="1"/>
  <c r="L589" i="1" s="1"/>
  <c r="L590" i="1" a="1"/>
  <c r="L590" i="1" s="1"/>
  <c r="L591" i="1" a="1"/>
  <c r="L591" i="1" s="1"/>
  <c r="L592" i="1" a="1"/>
  <c r="L592" i="1" s="1"/>
  <c r="L593" i="1" a="1"/>
  <c r="L593" i="1" s="1"/>
  <c r="L594" i="1" a="1"/>
  <c r="L594" i="1" s="1"/>
  <c r="L595" i="1" a="1"/>
  <c r="L595" i="1" s="1"/>
  <c r="L596" i="1" a="1"/>
  <c r="L596" i="1" s="1"/>
  <c r="L597" i="1" a="1"/>
  <c r="L597" i="1" s="1"/>
  <c r="L598" i="1" a="1"/>
  <c r="L598" i="1" s="1"/>
  <c r="L599" i="1" a="1"/>
  <c r="L599" i="1" s="1"/>
  <c r="L600" i="1" a="1"/>
  <c r="L600" i="1" s="1"/>
  <c r="L601" i="1" a="1"/>
  <c r="L601" i="1" s="1"/>
  <c r="L602" i="1" a="1"/>
  <c r="L602" i="1" s="1"/>
  <c r="L603" i="1" a="1"/>
  <c r="L603" i="1" s="1"/>
  <c r="L604" i="1" a="1"/>
  <c r="L604" i="1" s="1"/>
  <c r="L605" i="1" a="1"/>
  <c r="L605" i="1" s="1"/>
  <c r="L606" i="1" a="1"/>
  <c r="L606" i="1" s="1"/>
  <c r="L607" i="1" a="1"/>
  <c r="L607" i="1" s="1"/>
  <c r="L608" i="1" a="1"/>
  <c r="L608" i="1" s="1"/>
  <c r="L609" i="1" a="1"/>
  <c r="L609" i="1" s="1"/>
  <c r="L610" i="1" a="1"/>
  <c r="L610" i="1" s="1"/>
  <c r="L611" i="1" a="1"/>
  <c r="L611" i="1" s="1"/>
  <c r="L612" i="1" a="1"/>
  <c r="L612" i="1" s="1"/>
  <c r="L613" i="1" a="1"/>
  <c r="L613" i="1" s="1"/>
  <c r="L614" i="1" a="1"/>
  <c r="L614" i="1" s="1"/>
  <c r="L615" i="1" a="1"/>
  <c r="L615" i="1" s="1"/>
  <c r="L616" i="1" a="1"/>
  <c r="L616" i="1" s="1"/>
  <c r="L617" i="1" a="1"/>
  <c r="L617" i="1" s="1"/>
  <c r="L618" i="1" a="1"/>
  <c r="L618" i="1" s="1"/>
  <c r="L619" i="1" a="1"/>
  <c r="L619" i="1" s="1"/>
  <c r="L620" i="1" a="1"/>
  <c r="L620" i="1" s="1"/>
  <c r="L621" i="1" a="1"/>
  <c r="L621" i="1" s="1"/>
  <c r="L622" i="1" a="1"/>
  <c r="L622" i="1" s="1"/>
  <c r="L623" i="1" a="1"/>
  <c r="L623" i="1" s="1"/>
  <c r="L624" i="1" a="1"/>
  <c r="L624" i="1" s="1"/>
  <c r="L625" i="1" a="1"/>
  <c r="L625" i="1" s="1"/>
  <c r="L626" i="1" a="1"/>
  <c r="L626" i="1" s="1"/>
  <c r="L627" i="1" a="1"/>
  <c r="L627" i="1" s="1"/>
  <c r="L628" i="1" a="1"/>
  <c r="L628" i="1" s="1"/>
  <c r="L629" i="1" a="1"/>
  <c r="L629" i="1" s="1"/>
  <c r="L630" i="1" a="1"/>
  <c r="L630" i="1" s="1"/>
  <c r="L631" i="1" a="1"/>
  <c r="L631" i="1" s="1"/>
  <c r="L632" i="1" a="1"/>
  <c r="L632" i="1" s="1"/>
  <c r="L633" i="1" a="1"/>
  <c r="L633" i="1" s="1"/>
  <c r="L634" i="1" a="1"/>
  <c r="L634" i="1" s="1"/>
  <c r="L635" i="1" a="1"/>
  <c r="L635" i="1" s="1"/>
  <c r="L636" i="1" a="1"/>
  <c r="L636" i="1" s="1"/>
  <c r="L637" i="1" a="1"/>
  <c r="L637" i="1" s="1"/>
  <c r="L638" i="1" a="1"/>
  <c r="L638" i="1" s="1"/>
  <c r="L639" i="1" a="1"/>
  <c r="L639" i="1" s="1"/>
  <c r="L640" i="1" a="1"/>
  <c r="L640" i="1" s="1"/>
  <c r="L641" i="1" a="1"/>
  <c r="L641" i="1" s="1"/>
  <c r="L642" i="1" a="1"/>
  <c r="L642" i="1" s="1"/>
  <c r="L643" i="1" a="1"/>
  <c r="L643" i="1" s="1"/>
  <c r="L644" i="1" a="1"/>
  <c r="L644" i="1" s="1"/>
  <c r="L645" i="1" a="1"/>
  <c r="L645" i="1" s="1"/>
  <c r="L646" i="1" a="1"/>
  <c r="L646" i="1" s="1"/>
  <c r="L647" i="1" a="1"/>
  <c r="L647" i="1" s="1"/>
  <c r="L648" i="1" a="1"/>
  <c r="L648" i="1" s="1"/>
  <c r="L649" i="1" a="1"/>
  <c r="L649" i="1" s="1"/>
  <c r="L650" i="1" a="1"/>
  <c r="L650" i="1" s="1"/>
  <c r="L651" i="1" a="1"/>
  <c r="L651" i="1" s="1"/>
  <c r="L652" i="1" a="1"/>
  <c r="L652" i="1" s="1"/>
  <c r="L653" i="1" a="1"/>
  <c r="L653" i="1" s="1"/>
  <c r="L654" i="1" a="1"/>
  <c r="L654" i="1" s="1"/>
  <c r="L655" i="1" a="1"/>
  <c r="L655" i="1" s="1"/>
  <c r="L656" i="1" a="1"/>
  <c r="L656" i="1" s="1"/>
  <c r="L657" i="1" a="1"/>
  <c r="L657" i="1" s="1"/>
  <c r="L658" i="1" a="1"/>
  <c r="L658" i="1" s="1"/>
  <c r="L659" i="1" a="1"/>
  <c r="L659" i="1" s="1"/>
  <c r="L660" i="1" a="1"/>
  <c r="L660" i="1" s="1"/>
  <c r="L661" i="1" a="1"/>
  <c r="L661" i="1" s="1"/>
  <c r="L662" i="1" a="1"/>
  <c r="L662" i="1" s="1"/>
  <c r="L663" i="1" a="1"/>
  <c r="L663" i="1" s="1"/>
  <c r="L664" i="1" a="1"/>
  <c r="L664" i="1" s="1"/>
  <c r="L665" i="1" a="1"/>
  <c r="L665" i="1" s="1"/>
  <c r="L666" i="1" a="1"/>
  <c r="L666" i="1" s="1"/>
  <c r="L667" i="1" a="1"/>
  <c r="L667" i="1" s="1"/>
  <c r="L668" i="1" a="1"/>
  <c r="L668" i="1" s="1"/>
  <c r="L669" i="1" a="1"/>
  <c r="L669" i="1" s="1"/>
  <c r="L670" i="1" a="1"/>
  <c r="L670" i="1" s="1"/>
  <c r="L671" i="1" a="1"/>
  <c r="L671" i="1" s="1"/>
  <c r="L672" i="1" a="1"/>
  <c r="L672" i="1" s="1"/>
  <c r="L673" i="1" a="1"/>
  <c r="L673" i="1" s="1"/>
  <c r="L674" i="1" a="1"/>
  <c r="L674" i="1" s="1"/>
  <c r="L675" i="1" a="1"/>
  <c r="L675" i="1" s="1"/>
  <c r="L676" i="1" a="1"/>
  <c r="L676" i="1" s="1"/>
  <c r="L677" i="1" a="1"/>
  <c r="L677" i="1" s="1"/>
  <c r="L678" i="1" a="1"/>
  <c r="L678" i="1" s="1"/>
  <c r="L679" i="1" a="1"/>
  <c r="L679" i="1" s="1"/>
  <c r="L680" i="1" a="1"/>
  <c r="L680" i="1" s="1"/>
  <c r="L681" i="1" a="1"/>
  <c r="L681" i="1" s="1"/>
  <c r="L682" i="1" a="1"/>
  <c r="L682" i="1" s="1"/>
  <c r="L683" i="1" a="1"/>
  <c r="L683" i="1" s="1"/>
  <c r="L684" i="1" a="1"/>
  <c r="L684" i="1" s="1"/>
  <c r="L685" i="1" a="1"/>
  <c r="L685" i="1" s="1"/>
  <c r="L686" i="1" a="1"/>
  <c r="L686" i="1" s="1"/>
  <c r="L687" i="1" a="1"/>
  <c r="L687" i="1" s="1"/>
  <c r="L688" i="1" a="1"/>
  <c r="L688" i="1" s="1"/>
  <c r="L689" i="1" a="1"/>
  <c r="L689" i="1" s="1"/>
  <c r="L690" i="1" a="1"/>
  <c r="L690" i="1" s="1"/>
  <c r="L691" i="1" a="1"/>
  <c r="L691" i="1" s="1"/>
  <c r="L692" i="1" a="1"/>
  <c r="L692" i="1" s="1"/>
  <c r="L693" i="1" a="1"/>
  <c r="L693" i="1" s="1"/>
  <c r="L694" i="1" a="1"/>
  <c r="L694" i="1" s="1"/>
  <c r="L695" i="1" a="1"/>
  <c r="L695" i="1" s="1"/>
  <c r="L696" i="1" a="1"/>
  <c r="L696" i="1" s="1"/>
  <c r="L697" i="1" a="1"/>
  <c r="L697" i="1" s="1"/>
  <c r="L698" i="1" a="1"/>
  <c r="L698" i="1" s="1"/>
  <c r="L699" i="1" a="1"/>
  <c r="L699" i="1" s="1"/>
  <c r="L700" i="1" a="1"/>
  <c r="L700" i="1" s="1"/>
  <c r="L701" i="1" a="1"/>
  <c r="L701" i="1" s="1"/>
  <c r="L702" i="1" a="1"/>
  <c r="L702" i="1" s="1"/>
  <c r="L703" i="1" a="1"/>
  <c r="L703" i="1" s="1"/>
  <c r="L704" i="1" a="1"/>
  <c r="L704" i="1" s="1"/>
  <c r="L705" i="1" a="1"/>
  <c r="L705" i="1" s="1"/>
  <c r="L706" i="1" a="1"/>
  <c r="L706" i="1" s="1"/>
  <c r="L707" i="1" a="1"/>
  <c r="L707" i="1" s="1"/>
  <c r="L708" i="1" a="1"/>
  <c r="L708" i="1" s="1"/>
  <c r="L709" i="1" a="1"/>
  <c r="L709" i="1" s="1"/>
  <c r="L710" i="1" a="1"/>
  <c r="L710" i="1" s="1"/>
  <c r="L711" i="1" a="1"/>
  <c r="L711" i="1" s="1"/>
  <c r="L712" i="1" a="1"/>
  <c r="L712" i="1" s="1"/>
  <c r="L713" i="1" a="1"/>
  <c r="L713" i="1" s="1"/>
  <c r="L714" i="1" a="1"/>
  <c r="L714" i="1" s="1"/>
  <c r="L715" i="1" a="1"/>
  <c r="L715" i="1" s="1"/>
  <c r="L716" i="1" a="1"/>
  <c r="L716" i="1" s="1"/>
  <c r="L717" i="1" a="1"/>
  <c r="L717" i="1" s="1"/>
  <c r="L718" i="1" a="1"/>
  <c r="L718" i="1" s="1"/>
  <c r="L719" i="1" a="1"/>
  <c r="L719" i="1" s="1"/>
  <c r="L720" i="1" a="1"/>
  <c r="L720" i="1" s="1"/>
  <c r="L721" i="1" a="1"/>
  <c r="L721" i="1" s="1"/>
  <c r="L722" i="1" a="1"/>
  <c r="L722" i="1" s="1"/>
  <c r="L723" i="1" a="1"/>
  <c r="L723" i="1" s="1"/>
  <c r="L724" i="1" a="1"/>
  <c r="L724" i="1" s="1"/>
  <c r="L725" i="1" a="1"/>
  <c r="L725" i="1" s="1"/>
  <c r="L726" i="1" a="1"/>
  <c r="L726" i="1" s="1"/>
  <c r="L727" i="1" a="1"/>
  <c r="L727" i="1" s="1"/>
  <c r="L728" i="1" a="1"/>
  <c r="L728" i="1" s="1"/>
  <c r="L729" i="1" a="1"/>
  <c r="L729" i="1" s="1"/>
  <c r="L730" i="1" a="1"/>
  <c r="L730" i="1" s="1"/>
  <c r="L731" i="1" a="1"/>
  <c r="L731" i="1" s="1"/>
  <c r="L732" i="1" a="1"/>
  <c r="L732" i="1" s="1"/>
  <c r="L733" i="1" a="1"/>
  <c r="L733" i="1" s="1"/>
  <c r="L734" i="1" a="1"/>
  <c r="L734" i="1" s="1"/>
  <c r="L735" i="1" a="1"/>
  <c r="L735" i="1" s="1"/>
  <c r="L736" i="1" a="1"/>
  <c r="L736" i="1" s="1"/>
  <c r="L737" i="1" a="1"/>
  <c r="L737" i="1" s="1"/>
  <c r="L738" i="1" a="1"/>
  <c r="L738" i="1" s="1"/>
  <c r="L739" i="1" a="1"/>
  <c r="L739" i="1" s="1"/>
  <c r="L740" i="1" a="1"/>
  <c r="L740" i="1" s="1"/>
  <c r="L741" i="1" a="1"/>
  <c r="L741" i="1" s="1"/>
  <c r="L742" i="1" a="1"/>
  <c r="L742" i="1" s="1"/>
  <c r="L743" i="1" a="1"/>
  <c r="L743" i="1" s="1"/>
  <c r="L744" i="1" a="1"/>
  <c r="L744" i="1" s="1"/>
  <c r="L745" i="1" a="1"/>
  <c r="L745" i="1" s="1"/>
  <c r="L746" i="1" a="1"/>
  <c r="L746" i="1" s="1"/>
  <c r="L747" i="1" a="1"/>
  <c r="L747" i="1" s="1"/>
  <c r="L748" i="1" a="1"/>
  <c r="L748" i="1" s="1"/>
  <c r="L749" i="1" a="1"/>
  <c r="L749" i="1" s="1"/>
  <c r="L750" i="1" a="1"/>
  <c r="L750" i="1" s="1"/>
  <c r="L751" i="1" a="1"/>
  <c r="L751" i="1" s="1"/>
  <c r="L752" i="1" a="1"/>
  <c r="L752" i="1" s="1"/>
  <c r="L753" i="1" a="1"/>
  <c r="L753" i="1" s="1"/>
  <c r="L754" i="1" a="1"/>
  <c r="L754" i="1" s="1"/>
  <c r="L755" i="1" a="1"/>
  <c r="L755" i="1" s="1"/>
  <c r="L756" i="1" a="1"/>
  <c r="L756" i="1" s="1"/>
  <c r="L757" i="1" a="1"/>
  <c r="L757" i="1" s="1"/>
  <c r="L758" i="1" a="1"/>
  <c r="L758" i="1" s="1"/>
  <c r="L759" i="1" a="1"/>
  <c r="L759" i="1" s="1"/>
  <c r="L760" i="1" a="1"/>
  <c r="L760" i="1" s="1"/>
  <c r="L761" i="1" a="1"/>
  <c r="L761" i="1" s="1"/>
  <c r="L762" i="1" a="1"/>
  <c r="L762" i="1" s="1"/>
  <c r="L763" i="1" a="1"/>
  <c r="L763" i="1" s="1"/>
  <c r="L764" i="1" a="1"/>
  <c r="L764" i="1" s="1"/>
  <c r="L765" i="1" a="1"/>
  <c r="L765" i="1" s="1"/>
  <c r="L766" i="1" a="1"/>
  <c r="L766" i="1" s="1"/>
  <c r="L767" i="1" a="1"/>
  <c r="L767" i="1" s="1"/>
  <c r="L768" i="1" a="1"/>
  <c r="L768" i="1" s="1"/>
  <c r="L769" i="1" a="1"/>
  <c r="L769" i="1" s="1"/>
  <c r="L770" i="1" a="1"/>
  <c r="L770" i="1" s="1"/>
  <c r="L771" i="1" a="1"/>
  <c r="L771" i="1" s="1"/>
  <c r="L772" i="1" a="1"/>
  <c r="L772" i="1" s="1"/>
  <c r="L773" i="1" a="1"/>
  <c r="L773" i="1" s="1"/>
  <c r="L774" i="1" a="1"/>
  <c r="L774" i="1" s="1"/>
  <c r="L775" i="1" a="1"/>
  <c r="L775" i="1" s="1"/>
  <c r="L776" i="1" a="1"/>
  <c r="L776" i="1" s="1"/>
  <c r="L777" i="1" a="1"/>
  <c r="L777" i="1" s="1"/>
  <c r="L778" i="1" a="1"/>
  <c r="L778" i="1" s="1"/>
  <c r="L779" i="1" a="1"/>
  <c r="L779" i="1" s="1"/>
  <c r="L780" i="1" a="1"/>
  <c r="L780" i="1" s="1"/>
  <c r="L781" i="1" a="1"/>
  <c r="L781" i="1" s="1"/>
  <c r="L782" i="1" a="1"/>
  <c r="L782" i="1" s="1"/>
  <c r="L783" i="1" a="1"/>
  <c r="L783" i="1" s="1"/>
  <c r="L784" i="1" a="1"/>
  <c r="L784" i="1" s="1"/>
  <c r="L785" i="1" a="1"/>
  <c r="L785" i="1" s="1"/>
  <c r="L786" i="1" a="1"/>
  <c r="L786" i="1" s="1"/>
  <c r="L787" i="1" a="1"/>
  <c r="L787" i="1" s="1"/>
  <c r="L788" i="1" a="1"/>
  <c r="L788" i="1" s="1"/>
  <c r="L789" i="1" a="1"/>
  <c r="L789" i="1" s="1"/>
  <c r="L790" i="1" a="1"/>
  <c r="L790" i="1" s="1"/>
  <c r="L791" i="1" a="1"/>
  <c r="L791" i="1" s="1"/>
  <c r="L792" i="1" a="1"/>
  <c r="L792" i="1" s="1"/>
  <c r="L793" i="1" a="1"/>
  <c r="L793" i="1" s="1"/>
  <c r="L794" i="1" a="1"/>
  <c r="L794" i="1" s="1"/>
  <c r="L795" i="1" a="1"/>
  <c r="L795" i="1" s="1"/>
  <c r="L796" i="1" a="1"/>
  <c r="L796" i="1" s="1"/>
  <c r="L797" i="1" a="1"/>
  <c r="L797" i="1" s="1"/>
  <c r="L798" i="1" a="1"/>
  <c r="L798" i="1" s="1"/>
  <c r="L799" i="1" a="1"/>
  <c r="L799" i="1" s="1"/>
  <c r="L800" i="1" a="1"/>
  <c r="L800" i="1" s="1"/>
  <c r="L801" i="1" a="1"/>
  <c r="L801" i="1" s="1"/>
  <c r="L802" i="1" a="1"/>
  <c r="L802" i="1" s="1"/>
  <c r="L803" i="1" a="1"/>
  <c r="L803" i="1" s="1"/>
  <c r="L804" i="1" a="1"/>
  <c r="L804" i="1" s="1"/>
  <c r="L805" i="1" a="1"/>
  <c r="L805" i="1" s="1"/>
  <c r="L806" i="1" a="1"/>
  <c r="L806" i="1" s="1"/>
  <c r="L807" i="1" a="1"/>
  <c r="L807" i="1" s="1"/>
  <c r="L808" i="1" a="1"/>
  <c r="L808" i="1" s="1"/>
  <c r="L809" i="1" a="1"/>
  <c r="L809" i="1" s="1"/>
  <c r="L810" i="1" a="1"/>
  <c r="L810" i="1" s="1"/>
  <c r="L811" i="1" a="1"/>
  <c r="L811" i="1" s="1"/>
  <c r="L812" i="1" a="1"/>
  <c r="L812" i="1" s="1"/>
  <c r="L813" i="1" a="1"/>
  <c r="L813" i="1" s="1"/>
  <c r="L814" i="1" a="1"/>
  <c r="L814" i="1" s="1"/>
  <c r="L815" i="1" a="1"/>
  <c r="L815" i="1" s="1"/>
  <c r="L816" i="1" a="1"/>
  <c r="L816" i="1" s="1"/>
  <c r="L817" i="1" a="1"/>
  <c r="L817" i="1" s="1"/>
  <c r="L818" i="1" a="1"/>
  <c r="L818" i="1" s="1"/>
  <c r="L819" i="1" a="1"/>
  <c r="L819" i="1" s="1"/>
  <c r="L820" i="1" a="1"/>
  <c r="L820" i="1" s="1"/>
  <c r="L821" i="1" a="1"/>
  <c r="L821" i="1" s="1"/>
  <c r="L822" i="1" a="1"/>
  <c r="L822" i="1" s="1"/>
  <c r="L823" i="1" a="1"/>
  <c r="L823" i="1" s="1"/>
  <c r="L824" i="1" a="1"/>
  <c r="L824" i="1" s="1"/>
  <c r="L825" i="1" a="1"/>
  <c r="L825" i="1" s="1"/>
  <c r="L826" i="1" a="1"/>
  <c r="L826" i="1" s="1"/>
  <c r="L827" i="1" a="1"/>
  <c r="L827" i="1" s="1"/>
  <c r="L828" i="1" a="1"/>
  <c r="L828" i="1" s="1"/>
  <c r="L829" i="1" a="1"/>
  <c r="L829" i="1" s="1"/>
  <c r="L830" i="1" a="1"/>
  <c r="L830" i="1" s="1"/>
  <c r="L831" i="1" a="1"/>
  <c r="L831" i="1" s="1"/>
  <c r="L832" i="1" a="1"/>
  <c r="L832" i="1" s="1"/>
  <c r="L833" i="1" a="1"/>
  <c r="L833" i="1" s="1"/>
  <c r="L834" i="1" a="1"/>
  <c r="L834" i="1" s="1"/>
  <c r="L835" i="1" a="1"/>
  <c r="L835" i="1" s="1"/>
  <c r="L836" i="1" a="1"/>
  <c r="L836" i="1" s="1"/>
  <c r="L837" i="1" a="1"/>
  <c r="L837" i="1" s="1"/>
  <c r="L838" i="1" a="1"/>
  <c r="L838" i="1" s="1"/>
  <c r="L839" i="1" a="1"/>
  <c r="L839" i="1" s="1"/>
  <c r="L840" i="1" a="1"/>
  <c r="L840" i="1" s="1"/>
  <c r="L841" i="1" a="1"/>
  <c r="L841" i="1" s="1"/>
  <c r="L842" i="1" a="1"/>
  <c r="L842" i="1" s="1"/>
  <c r="L843" i="1" a="1"/>
  <c r="L843" i="1" s="1"/>
  <c r="L844" i="1" a="1"/>
  <c r="L844" i="1" s="1"/>
  <c r="L845" i="1" a="1"/>
  <c r="L845" i="1" s="1"/>
  <c r="L846" i="1" a="1"/>
  <c r="L846" i="1" s="1"/>
  <c r="L847" i="1" a="1"/>
  <c r="L847" i="1" s="1"/>
  <c r="L848" i="1" a="1"/>
  <c r="L848" i="1" s="1"/>
  <c r="L849" i="1" a="1"/>
  <c r="L849" i="1" s="1"/>
  <c r="L850" i="1" a="1"/>
  <c r="L850" i="1" s="1"/>
  <c r="L851" i="1" a="1"/>
  <c r="L851" i="1" s="1"/>
  <c r="L852" i="1" a="1"/>
  <c r="L852" i="1" s="1"/>
  <c r="L853" i="1" a="1"/>
  <c r="L853" i="1" s="1"/>
  <c r="L854" i="1" a="1"/>
  <c r="L854" i="1" s="1"/>
  <c r="L855" i="1" a="1"/>
  <c r="L855" i="1" s="1"/>
  <c r="L856" i="1" a="1"/>
  <c r="L856" i="1" s="1"/>
  <c r="L857" i="1" a="1"/>
  <c r="L857" i="1" s="1"/>
  <c r="L858" i="1" a="1"/>
  <c r="L858" i="1" s="1"/>
  <c r="L859" i="1" a="1"/>
  <c r="L859" i="1" s="1"/>
  <c r="L860" i="1" a="1"/>
  <c r="L860" i="1" s="1"/>
  <c r="L861" i="1" a="1"/>
  <c r="L861" i="1" s="1"/>
  <c r="L862" i="1" a="1"/>
  <c r="L862" i="1" s="1"/>
  <c r="L863" i="1" a="1"/>
  <c r="L863" i="1" s="1"/>
  <c r="L864" i="1" a="1"/>
  <c r="L864" i="1" s="1"/>
  <c r="L865" i="1" a="1"/>
  <c r="L865" i="1" s="1"/>
  <c r="L866" i="1" a="1"/>
  <c r="L866" i="1" s="1"/>
  <c r="L867" i="1" a="1"/>
  <c r="L867" i="1" s="1"/>
  <c r="L868" i="1" a="1"/>
  <c r="L868" i="1" s="1"/>
  <c r="L869" i="1" a="1"/>
  <c r="L869" i="1" s="1"/>
  <c r="L870" i="1" a="1"/>
  <c r="L870" i="1" s="1"/>
  <c r="L871" i="1" a="1"/>
  <c r="L871" i="1" s="1"/>
  <c r="L872" i="1" a="1"/>
  <c r="L872" i="1" s="1"/>
  <c r="L873" i="1" a="1"/>
  <c r="L873" i="1" s="1"/>
  <c r="L874" i="1" a="1"/>
  <c r="L874" i="1" s="1"/>
  <c r="L875" i="1" a="1"/>
  <c r="L875" i="1" s="1"/>
  <c r="L876" i="1" a="1"/>
  <c r="L876" i="1" s="1"/>
  <c r="L877" i="1" a="1"/>
  <c r="L877" i="1" s="1"/>
  <c r="L878" i="1" a="1"/>
  <c r="L878" i="1" s="1"/>
  <c r="L879" i="1" a="1"/>
  <c r="L879" i="1" s="1"/>
  <c r="L880" i="1" a="1"/>
  <c r="L880" i="1" s="1"/>
  <c r="L881" i="1" a="1"/>
  <c r="L881" i="1" s="1"/>
  <c r="L882" i="1" a="1"/>
  <c r="L882" i="1" s="1"/>
  <c r="L883" i="1" a="1"/>
  <c r="L883" i="1" s="1"/>
  <c r="L884" i="1" a="1"/>
  <c r="L884" i="1" s="1"/>
  <c r="L885" i="1" a="1"/>
  <c r="L885" i="1" s="1"/>
  <c r="L886" i="1" a="1"/>
  <c r="L886" i="1" s="1"/>
  <c r="L887" i="1" a="1"/>
  <c r="L887" i="1" s="1"/>
  <c r="L888" i="1" a="1"/>
  <c r="L888" i="1" s="1"/>
  <c r="L889" i="1" a="1"/>
  <c r="L889" i="1" s="1"/>
  <c r="L890" i="1" a="1"/>
  <c r="L890" i="1" s="1"/>
  <c r="L891" i="1" a="1"/>
  <c r="L891" i="1" s="1"/>
  <c r="L892" i="1" a="1"/>
  <c r="L892" i="1" s="1"/>
  <c r="L893" i="1" a="1"/>
  <c r="L893" i="1" s="1"/>
  <c r="L894" i="1" a="1"/>
  <c r="L894" i="1" s="1"/>
  <c r="L895" i="1" a="1"/>
  <c r="L895" i="1" s="1"/>
  <c r="L896" i="1" a="1"/>
  <c r="L896" i="1" s="1"/>
  <c r="L897" i="1" a="1"/>
  <c r="L897" i="1" s="1"/>
  <c r="L898" i="1" a="1"/>
  <c r="L898" i="1" s="1"/>
  <c r="L899" i="1" a="1"/>
  <c r="L899" i="1" s="1"/>
  <c r="L900" i="1" a="1"/>
  <c r="L900" i="1" s="1"/>
  <c r="L901" i="1" a="1"/>
  <c r="L901" i="1" s="1"/>
  <c r="L902" i="1" a="1"/>
  <c r="L902" i="1" s="1"/>
  <c r="L903" i="1" a="1"/>
  <c r="L903" i="1" s="1"/>
  <c r="L904" i="1" a="1"/>
  <c r="L904" i="1" s="1"/>
  <c r="L905" i="1" a="1"/>
  <c r="L905" i="1" s="1"/>
  <c r="L906" i="1" a="1"/>
  <c r="L906" i="1" s="1"/>
  <c r="L907" i="1" a="1"/>
  <c r="L907" i="1" s="1"/>
  <c r="L908" i="1" a="1"/>
  <c r="L908" i="1" s="1"/>
  <c r="L909" i="1" a="1"/>
  <c r="L909" i="1" s="1"/>
  <c r="L910" i="1" a="1"/>
  <c r="L910" i="1" s="1"/>
  <c r="L911" i="1" a="1"/>
  <c r="L911" i="1" s="1"/>
  <c r="L912" i="1" a="1"/>
  <c r="L912" i="1" s="1"/>
  <c r="L913" i="1" a="1"/>
  <c r="L913" i="1" s="1"/>
  <c r="L914" i="1" a="1"/>
  <c r="L914" i="1" s="1"/>
  <c r="L915" i="1" a="1"/>
  <c r="L915" i="1" s="1"/>
  <c r="L916" i="1" a="1"/>
  <c r="L916" i="1" s="1"/>
  <c r="L917" i="1" a="1"/>
  <c r="L917" i="1" s="1"/>
  <c r="L918" i="1" a="1"/>
  <c r="L918" i="1" s="1"/>
  <c r="L919" i="1" a="1"/>
  <c r="L919" i="1" s="1"/>
  <c r="L920" i="1" a="1"/>
  <c r="L920" i="1" s="1"/>
  <c r="L921" i="1" a="1"/>
  <c r="L921" i="1" s="1"/>
  <c r="L922" i="1" a="1"/>
  <c r="L922" i="1" s="1"/>
  <c r="L923" i="1" a="1"/>
  <c r="L923" i="1" s="1"/>
  <c r="L924" i="1" a="1"/>
  <c r="L924" i="1" s="1"/>
  <c r="L925" i="1" a="1"/>
  <c r="L925" i="1" s="1"/>
  <c r="L926" i="1" a="1"/>
  <c r="L926" i="1" s="1"/>
  <c r="L927" i="1" a="1"/>
  <c r="L927" i="1" s="1"/>
  <c r="L928" i="1" a="1"/>
  <c r="L928" i="1" s="1"/>
  <c r="L929" i="1" a="1"/>
  <c r="L929" i="1" s="1"/>
  <c r="L930" i="1" a="1"/>
  <c r="L930" i="1" s="1"/>
  <c r="L931" i="1" a="1"/>
  <c r="L931" i="1" s="1"/>
  <c r="L932" i="1" a="1"/>
  <c r="L932" i="1" s="1"/>
  <c r="L933" i="1" a="1"/>
  <c r="L933" i="1" s="1"/>
  <c r="L934" i="1" a="1"/>
  <c r="L934" i="1" s="1"/>
  <c r="L935" i="1" a="1"/>
  <c r="L935" i="1" s="1"/>
  <c r="L936" i="1" a="1"/>
  <c r="L936" i="1" s="1"/>
  <c r="L937" i="1" a="1"/>
  <c r="L937" i="1" s="1"/>
  <c r="L938" i="1" a="1"/>
  <c r="L938" i="1" s="1"/>
  <c r="L939" i="1" a="1"/>
  <c r="L939" i="1" s="1"/>
  <c r="L940" i="1" a="1"/>
  <c r="L940" i="1" s="1"/>
  <c r="L941" i="1" a="1"/>
  <c r="L941" i="1" s="1"/>
  <c r="L942" i="1" a="1"/>
  <c r="L942" i="1" s="1"/>
  <c r="L943" i="1" a="1"/>
  <c r="L943" i="1" s="1"/>
  <c r="L944" i="1" a="1"/>
  <c r="L944" i="1" s="1"/>
  <c r="L945" i="1" a="1"/>
  <c r="L945" i="1" s="1"/>
  <c r="L946" i="1" a="1"/>
  <c r="L946" i="1" s="1"/>
  <c r="L947" i="1" a="1"/>
  <c r="L947" i="1" s="1"/>
  <c r="L948" i="1" a="1"/>
  <c r="L948" i="1" s="1"/>
  <c r="L949" i="1" a="1"/>
  <c r="L949" i="1" s="1"/>
  <c r="L950" i="1" a="1"/>
  <c r="L950" i="1" s="1"/>
  <c r="L951" i="1" a="1"/>
  <c r="L951" i="1" s="1"/>
  <c r="L952" i="1" a="1"/>
  <c r="L952" i="1" s="1"/>
  <c r="L953" i="1" a="1"/>
  <c r="L953" i="1" s="1"/>
  <c r="L954" i="1" a="1"/>
  <c r="L954" i="1" s="1"/>
  <c r="L955" i="1" a="1"/>
  <c r="L955" i="1" s="1"/>
  <c r="L956" i="1" a="1"/>
  <c r="L956" i="1" s="1"/>
  <c r="L957" i="1" a="1"/>
  <c r="L957" i="1" s="1"/>
  <c r="L958" i="1" a="1"/>
  <c r="L958" i="1" s="1"/>
  <c r="L959" i="1" a="1"/>
  <c r="L959" i="1" s="1"/>
  <c r="L960" i="1" a="1"/>
  <c r="L960" i="1" s="1"/>
  <c r="L961" i="1" a="1"/>
  <c r="L961" i="1" s="1"/>
  <c r="L962" i="1" a="1"/>
  <c r="L962" i="1" s="1"/>
  <c r="L963" i="1" a="1"/>
  <c r="L963" i="1" s="1"/>
  <c r="L964" i="1" a="1"/>
  <c r="L964" i="1" s="1"/>
  <c r="L965" i="1" a="1"/>
  <c r="L965" i="1" s="1"/>
  <c r="L966" i="1" a="1"/>
  <c r="L966" i="1" s="1"/>
  <c r="L967" i="1" a="1"/>
  <c r="L967" i="1" s="1"/>
  <c r="L968" i="1" a="1"/>
  <c r="L968" i="1" s="1"/>
  <c r="L969" i="1" a="1"/>
  <c r="L969" i="1" s="1"/>
  <c r="L970" i="1" a="1"/>
  <c r="L970" i="1" s="1"/>
  <c r="L971" i="1" a="1"/>
  <c r="L971" i="1" s="1"/>
  <c r="L972" i="1" a="1"/>
  <c r="L972" i="1" s="1"/>
  <c r="L973" i="1" a="1"/>
  <c r="L973" i="1" s="1"/>
  <c r="L974" i="1" a="1"/>
  <c r="L974" i="1" s="1"/>
  <c r="L975" i="1" a="1"/>
  <c r="L975" i="1" s="1"/>
  <c r="L976" i="1" a="1"/>
  <c r="L976" i="1" s="1"/>
  <c r="L977" i="1" a="1"/>
  <c r="L977" i="1" s="1"/>
  <c r="L978" i="1" a="1"/>
  <c r="L978" i="1" s="1"/>
  <c r="L979" i="1" a="1"/>
  <c r="L979" i="1" s="1"/>
  <c r="L980" i="1" a="1"/>
  <c r="L980" i="1" s="1"/>
  <c r="L981" i="1" a="1"/>
  <c r="L981" i="1" s="1"/>
  <c r="L982" i="1" a="1"/>
  <c r="L982" i="1" s="1"/>
  <c r="L983" i="1" a="1"/>
  <c r="L983" i="1" s="1"/>
  <c r="L984" i="1" a="1"/>
  <c r="L984" i="1" s="1"/>
  <c r="L985" i="1" a="1"/>
  <c r="L985" i="1" s="1"/>
  <c r="L986" i="1" a="1"/>
  <c r="L986" i="1" s="1"/>
  <c r="L987" i="1" a="1"/>
  <c r="L987" i="1" s="1"/>
  <c r="L988" i="1" a="1"/>
  <c r="L988" i="1" s="1"/>
  <c r="L989" i="1" a="1"/>
  <c r="L989" i="1" s="1"/>
  <c r="L990" i="1" a="1"/>
  <c r="L990" i="1" s="1"/>
  <c r="L991" i="1" a="1"/>
  <c r="L991" i="1" s="1"/>
  <c r="L992" i="1" a="1"/>
  <c r="L992" i="1" s="1"/>
  <c r="L993" i="1" a="1"/>
  <c r="L993" i="1" s="1"/>
  <c r="L994" i="1" a="1"/>
  <c r="L994" i="1" s="1"/>
  <c r="L995" i="1" a="1"/>
  <c r="L995" i="1" s="1"/>
  <c r="L996" i="1" a="1"/>
  <c r="L996" i="1" s="1"/>
  <c r="L997" i="1" a="1"/>
  <c r="L997" i="1" s="1"/>
  <c r="L998" i="1" a="1"/>
  <c r="L998" i="1" s="1"/>
  <c r="L999" i="1" a="1"/>
  <c r="L999" i="1" s="1"/>
  <c r="L1000" i="1" a="1"/>
  <c r="L1000" i="1" s="1"/>
  <c r="L1001" i="1" a="1"/>
  <c r="L1001" i="1" s="1"/>
  <c r="L1002" i="1" a="1"/>
  <c r="L1002" i="1" s="1"/>
  <c r="L1003" i="1" a="1"/>
  <c r="L1003" i="1" s="1"/>
  <c r="L1004" i="1" a="1"/>
  <c r="L1004" i="1" s="1"/>
  <c r="L1005" i="1" a="1"/>
  <c r="L1005" i="1" s="1"/>
  <c r="L1006" i="1" a="1"/>
  <c r="L1006" i="1" s="1"/>
  <c r="L1007" i="1" a="1"/>
  <c r="L1007" i="1" s="1"/>
  <c r="L1008" i="1" a="1"/>
  <c r="L1008" i="1" s="1"/>
  <c r="L1009" i="1" a="1"/>
  <c r="L1009" i="1" s="1"/>
  <c r="L1010" i="1" a="1"/>
  <c r="L1010" i="1" s="1"/>
  <c r="L1011" i="1" a="1"/>
  <c r="L1011" i="1" s="1"/>
  <c r="L1012" i="1" a="1"/>
  <c r="L1012" i="1" s="1"/>
  <c r="L1013" i="1" a="1"/>
  <c r="L1013" i="1" s="1"/>
  <c r="L1014" i="1" a="1"/>
  <c r="L1014" i="1" s="1"/>
  <c r="L1015" i="1" a="1"/>
  <c r="L1015" i="1" s="1"/>
  <c r="L1016" i="1" a="1"/>
  <c r="L1016" i="1" s="1"/>
  <c r="L1017" i="1" a="1"/>
  <c r="L1017" i="1" s="1"/>
  <c r="L1018" i="1" a="1"/>
  <c r="L1018" i="1" s="1"/>
  <c r="L1019" i="1" a="1"/>
  <c r="L1019" i="1" s="1"/>
  <c r="L1020" i="1" a="1"/>
  <c r="L1020" i="1" s="1"/>
  <c r="L1021" i="1" a="1"/>
  <c r="L1021" i="1" s="1"/>
  <c r="L1022" i="1" a="1"/>
  <c r="L1022" i="1" s="1"/>
  <c r="L1023" i="1" a="1"/>
  <c r="L1023" i="1" s="1"/>
  <c r="L1024" i="1" a="1"/>
  <c r="L1024" i="1" s="1"/>
  <c r="L1025" i="1" a="1"/>
  <c r="L1025" i="1" s="1"/>
  <c r="L1026" i="1" a="1"/>
  <c r="L1026" i="1" s="1"/>
  <c r="L1027" i="1" a="1"/>
  <c r="L1027" i="1" s="1"/>
  <c r="L1028" i="1" a="1"/>
  <c r="L1028" i="1" s="1"/>
  <c r="L1029" i="1" a="1"/>
  <c r="L1029" i="1" s="1"/>
  <c r="L1030" i="1" a="1"/>
  <c r="L1030" i="1" s="1"/>
  <c r="L1031" i="1" a="1"/>
  <c r="L1031" i="1" s="1"/>
  <c r="L1032" i="1" a="1"/>
  <c r="L1032" i="1" s="1"/>
  <c r="L1033" i="1" a="1"/>
  <c r="L1033" i="1" s="1"/>
  <c r="L1034" i="1" a="1"/>
  <c r="L1034" i="1" s="1"/>
  <c r="L1035" i="1" a="1"/>
  <c r="L1035" i="1" s="1"/>
  <c r="L1036" i="1" a="1"/>
  <c r="L1036" i="1" s="1"/>
  <c r="L1037" i="1" a="1"/>
  <c r="L1037" i="1" s="1"/>
  <c r="L1038" i="1" a="1"/>
  <c r="L1038" i="1" s="1"/>
  <c r="L1039" i="1" a="1"/>
  <c r="L1039" i="1" s="1"/>
  <c r="L1040" i="1" a="1"/>
  <c r="L1040" i="1" s="1"/>
  <c r="L1041" i="1" a="1"/>
  <c r="L1041" i="1" s="1"/>
  <c r="L1042" i="1" a="1"/>
  <c r="L1042" i="1" s="1"/>
  <c r="L1043" i="1" a="1"/>
  <c r="L1043" i="1" s="1"/>
  <c r="L1044" i="1" a="1"/>
  <c r="L1044" i="1" s="1"/>
  <c r="L1045" i="1" a="1"/>
  <c r="L1045" i="1" s="1"/>
  <c r="L1046" i="1" a="1"/>
  <c r="L1046" i="1" s="1"/>
  <c r="L1047" i="1" a="1"/>
  <c r="L1047" i="1" s="1"/>
  <c r="L1048" i="1" a="1"/>
  <c r="L1048" i="1" s="1"/>
  <c r="L1049" i="1" a="1"/>
  <c r="L1049" i="1" s="1"/>
  <c r="L1050" i="1" a="1"/>
  <c r="L1050" i="1" s="1"/>
  <c r="L1051" i="1" a="1"/>
  <c r="L1051" i="1" s="1"/>
  <c r="L1052" i="1" a="1"/>
  <c r="L1052" i="1" s="1"/>
  <c r="L1053" i="1" a="1"/>
  <c r="L1053" i="1" s="1"/>
  <c r="L1054" i="1" a="1"/>
  <c r="L1054" i="1" s="1"/>
  <c r="L1055" i="1" a="1"/>
  <c r="L1055" i="1" s="1"/>
  <c r="L1056" i="1" a="1"/>
  <c r="L1056" i="1" s="1"/>
  <c r="L1057" i="1" a="1"/>
  <c r="L1057" i="1" s="1"/>
  <c r="L1058" i="1" a="1"/>
  <c r="L1058" i="1" s="1"/>
  <c r="L1059" i="1" a="1"/>
  <c r="L1059" i="1" s="1"/>
  <c r="L1060" i="1" a="1"/>
  <c r="L1060" i="1" s="1"/>
  <c r="L1061" i="1" a="1"/>
  <c r="L1061" i="1" s="1"/>
  <c r="L1062" i="1" a="1"/>
  <c r="L1062" i="1" s="1"/>
  <c r="L1063" i="1" a="1"/>
  <c r="L1063" i="1" s="1"/>
  <c r="L1064" i="1" a="1"/>
  <c r="L1064" i="1" s="1"/>
  <c r="L1065" i="1" a="1"/>
  <c r="L1065" i="1" s="1"/>
  <c r="L1066" i="1" a="1"/>
  <c r="L1066" i="1" s="1"/>
  <c r="L1067" i="1" a="1"/>
  <c r="L1067" i="1" s="1"/>
  <c r="L1068" i="1" a="1"/>
  <c r="L1068" i="1" s="1"/>
  <c r="L1069" i="1" a="1"/>
  <c r="L1069" i="1" s="1"/>
  <c r="L1070" i="1" a="1"/>
  <c r="L1070" i="1" s="1"/>
  <c r="L1071" i="1" a="1"/>
  <c r="L1071" i="1" s="1"/>
  <c r="L1072" i="1" a="1"/>
  <c r="L1072" i="1" s="1"/>
  <c r="L1073" i="1" a="1"/>
  <c r="L1073" i="1" s="1"/>
  <c r="L1074" i="1" a="1"/>
  <c r="L1074" i="1" s="1"/>
  <c r="L1075" i="1" a="1"/>
  <c r="L1075" i="1" s="1"/>
  <c r="L1076" i="1" a="1"/>
  <c r="L1076" i="1" s="1"/>
  <c r="L1077" i="1" a="1"/>
  <c r="L1077" i="1" s="1"/>
  <c r="L1078" i="1" a="1"/>
  <c r="L1078" i="1" s="1"/>
  <c r="L1079" i="1" a="1"/>
  <c r="L1079" i="1" s="1"/>
  <c r="L1080" i="1" a="1"/>
  <c r="L1080" i="1" s="1"/>
  <c r="L1081" i="1" a="1"/>
  <c r="L1081" i="1" s="1"/>
  <c r="L1082" i="1" a="1"/>
  <c r="L1082" i="1" s="1"/>
  <c r="L1083" i="1" a="1"/>
  <c r="L1083" i="1" s="1"/>
  <c r="L1084" i="1" a="1"/>
  <c r="L1084" i="1" s="1"/>
  <c r="L1085" i="1" a="1"/>
  <c r="L1085" i="1" s="1"/>
  <c r="L1086" i="1" a="1"/>
  <c r="L1086" i="1" s="1"/>
  <c r="L1087" i="1" a="1"/>
  <c r="L1087" i="1" s="1"/>
  <c r="L1088" i="1" a="1"/>
  <c r="L1088" i="1" s="1"/>
  <c r="L1089" i="1" a="1"/>
  <c r="L1089" i="1" s="1"/>
  <c r="L1090" i="1" a="1"/>
  <c r="L1090" i="1" s="1"/>
  <c r="L1091" i="1" a="1"/>
  <c r="L1091" i="1" s="1"/>
  <c r="L1092" i="1" a="1"/>
  <c r="L1092" i="1" s="1"/>
  <c r="L1093" i="1" a="1"/>
  <c r="L1093" i="1" s="1"/>
  <c r="L1094" i="1" a="1"/>
  <c r="L1094" i="1" s="1"/>
  <c r="L1095" i="1" a="1"/>
  <c r="L1095" i="1" s="1"/>
  <c r="L1096" i="1" a="1"/>
  <c r="L1096" i="1" s="1"/>
  <c r="M9" i="1" a="1"/>
  <c r="M9" i="1" s="1"/>
  <c r="M10" i="1" a="1"/>
  <c r="M10" i="1" s="1"/>
  <c r="M11" i="1" a="1"/>
  <c r="M11" i="1" s="1"/>
  <c r="M12" i="1" a="1"/>
  <c r="M12" i="1" s="1"/>
  <c r="M13" i="1" a="1"/>
  <c r="M13" i="1" s="1"/>
  <c r="M14" i="1" a="1"/>
  <c r="M14" i="1" s="1"/>
  <c r="M15" i="1" a="1"/>
  <c r="M15" i="1" s="1"/>
  <c r="M16" i="1" a="1"/>
  <c r="M16" i="1" s="1"/>
  <c r="M17" i="1" a="1"/>
  <c r="M17" i="1" s="1"/>
  <c r="M18" i="1" a="1"/>
  <c r="M18" i="1" s="1"/>
  <c r="M19" i="1" a="1"/>
  <c r="M19" i="1" s="1"/>
  <c r="M20" i="1" a="1"/>
  <c r="M20" i="1" s="1"/>
  <c r="M21" i="1" a="1"/>
  <c r="M21" i="1" s="1"/>
  <c r="M22" i="1" a="1"/>
  <c r="M22" i="1" s="1"/>
  <c r="M23" i="1" a="1"/>
  <c r="M23" i="1" s="1"/>
  <c r="M24" i="1" a="1"/>
  <c r="M24" i="1" s="1"/>
  <c r="M25" i="1" a="1"/>
  <c r="M25" i="1" s="1"/>
  <c r="M26" i="1" a="1"/>
  <c r="M26" i="1" s="1"/>
  <c r="M27" i="1" a="1"/>
  <c r="M27" i="1" s="1"/>
  <c r="M28" i="1" a="1"/>
  <c r="M28" i="1" s="1"/>
  <c r="M29" i="1" a="1"/>
  <c r="M29" i="1" s="1"/>
  <c r="M30" i="1" a="1"/>
  <c r="M30" i="1" s="1"/>
  <c r="M31" i="1" a="1"/>
  <c r="M31" i="1" s="1"/>
  <c r="M32" i="1" a="1"/>
  <c r="M32" i="1" s="1"/>
  <c r="M33" i="1" a="1"/>
  <c r="M33" i="1" s="1"/>
  <c r="M34" i="1" a="1"/>
  <c r="M34" i="1" s="1"/>
  <c r="M35" i="1" a="1"/>
  <c r="M35" i="1" s="1"/>
  <c r="M36" i="1" a="1"/>
  <c r="M36" i="1" s="1"/>
  <c r="M37" i="1" a="1"/>
  <c r="M37" i="1" s="1"/>
  <c r="M38" i="1" a="1"/>
  <c r="M38" i="1" s="1"/>
  <c r="M39" i="1" a="1"/>
  <c r="M39" i="1" s="1"/>
  <c r="M40" i="1" a="1"/>
  <c r="M40" i="1" s="1"/>
  <c r="M41" i="1" a="1"/>
  <c r="M41" i="1" s="1"/>
  <c r="M42" i="1" a="1"/>
  <c r="M42" i="1" s="1"/>
  <c r="M43" i="1" a="1"/>
  <c r="M43" i="1" s="1"/>
  <c r="M44" i="1" a="1"/>
  <c r="M44" i="1" s="1"/>
  <c r="M45" i="1" a="1"/>
  <c r="M45" i="1" s="1"/>
  <c r="M46" i="1" a="1"/>
  <c r="M46" i="1" s="1"/>
  <c r="M47" i="1" a="1"/>
  <c r="M47" i="1" s="1"/>
  <c r="M48" i="1" a="1"/>
  <c r="M48" i="1" s="1"/>
  <c r="M49" i="1" a="1"/>
  <c r="M49" i="1" s="1"/>
  <c r="M50" i="1" a="1"/>
  <c r="M50" i="1" s="1"/>
  <c r="M51" i="1" a="1"/>
  <c r="M51" i="1" s="1"/>
  <c r="M52" i="1" a="1"/>
  <c r="M52" i="1" s="1"/>
  <c r="M53" i="1" a="1"/>
  <c r="M53" i="1" s="1"/>
  <c r="M54" i="1" a="1"/>
  <c r="M54" i="1" s="1"/>
  <c r="M55" i="1" a="1"/>
  <c r="M55" i="1" s="1"/>
  <c r="M56" i="1" a="1"/>
  <c r="M56" i="1" s="1"/>
  <c r="M57" i="1" a="1"/>
  <c r="M57" i="1" s="1"/>
  <c r="M58" i="1" a="1"/>
  <c r="M58" i="1" s="1"/>
  <c r="M59" i="1" a="1"/>
  <c r="M59" i="1" s="1"/>
  <c r="M60" i="1" a="1"/>
  <c r="M60" i="1" s="1"/>
  <c r="M61" i="1" a="1"/>
  <c r="M61" i="1" s="1"/>
  <c r="M62" i="1" a="1"/>
  <c r="M62" i="1" s="1"/>
  <c r="M63" i="1" a="1"/>
  <c r="M63" i="1" s="1"/>
  <c r="M64" i="1" a="1"/>
  <c r="M64" i="1" s="1"/>
  <c r="M65" i="1" a="1"/>
  <c r="M65" i="1" s="1"/>
  <c r="M66" i="1" a="1"/>
  <c r="M66" i="1" s="1"/>
  <c r="M67" i="1" a="1"/>
  <c r="M67" i="1" s="1"/>
  <c r="M68" i="1" a="1"/>
  <c r="M68" i="1" s="1"/>
  <c r="M69" i="1" a="1"/>
  <c r="M69" i="1" s="1"/>
  <c r="M70" i="1" a="1"/>
  <c r="M70" i="1" s="1"/>
  <c r="M71" i="1" a="1"/>
  <c r="M71" i="1" s="1"/>
  <c r="M72" i="1" a="1"/>
  <c r="M72" i="1" s="1"/>
  <c r="M73" i="1" a="1"/>
  <c r="M73" i="1" s="1"/>
  <c r="M74" i="1" a="1"/>
  <c r="M74" i="1" s="1"/>
  <c r="M75" i="1" a="1"/>
  <c r="M75" i="1" s="1"/>
  <c r="M76" i="1" a="1"/>
  <c r="M76" i="1" s="1"/>
  <c r="M77" i="1" a="1"/>
  <c r="M77" i="1" s="1"/>
  <c r="M78" i="1" a="1"/>
  <c r="M78" i="1" s="1"/>
  <c r="M79" i="1" a="1"/>
  <c r="M79" i="1" s="1"/>
  <c r="M80" i="1" a="1"/>
  <c r="M80" i="1" s="1"/>
  <c r="M81" i="1" a="1"/>
  <c r="M81" i="1" s="1"/>
  <c r="M82" i="1" a="1"/>
  <c r="M82" i="1" s="1"/>
  <c r="M83" i="1" a="1"/>
  <c r="M83" i="1" s="1"/>
  <c r="M84" i="1" a="1"/>
  <c r="M84" i="1" s="1"/>
  <c r="M85" i="1" a="1"/>
  <c r="M85" i="1" s="1"/>
  <c r="M86" i="1" a="1"/>
  <c r="M86" i="1" s="1"/>
  <c r="M87" i="1" a="1"/>
  <c r="M87" i="1" s="1"/>
  <c r="M88" i="1" a="1"/>
  <c r="M88" i="1" s="1"/>
  <c r="M89" i="1" a="1"/>
  <c r="M89" i="1" s="1"/>
  <c r="M90" i="1" a="1"/>
  <c r="M90" i="1" s="1"/>
  <c r="M91" i="1" a="1"/>
  <c r="M91" i="1" s="1"/>
  <c r="M92" i="1" a="1"/>
  <c r="M92" i="1" s="1"/>
  <c r="M93" i="1" a="1"/>
  <c r="M93" i="1" s="1"/>
  <c r="M94" i="1" a="1"/>
  <c r="M94" i="1" s="1"/>
  <c r="M95" i="1" a="1"/>
  <c r="M95" i="1" s="1"/>
  <c r="M96" i="1" a="1"/>
  <c r="M96" i="1" s="1"/>
  <c r="M97" i="1" a="1"/>
  <c r="M97" i="1" s="1"/>
  <c r="M98" i="1" a="1"/>
  <c r="M98" i="1" s="1"/>
  <c r="M99" i="1" a="1"/>
  <c r="M99" i="1" s="1"/>
  <c r="M100" i="1" a="1"/>
  <c r="M100" i="1" s="1"/>
  <c r="M101" i="1" a="1"/>
  <c r="M101" i="1" s="1"/>
  <c r="M102" i="1" a="1"/>
  <c r="M102" i="1" s="1"/>
  <c r="M103" i="1" a="1"/>
  <c r="M103" i="1" s="1"/>
  <c r="M104" i="1" a="1"/>
  <c r="M104" i="1" s="1"/>
  <c r="M105" i="1" a="1"/>
  <c r="M105" i="1" s="1"/>
  <c r="M106" i="1" a="1"/>
  <c r="M106" i="1" s="1"/>
  <c r="M107" i="1" a="1"/>
  <c r="M107" i="1" s="1"/>
  <c r="M108" i="1" a="1"/>
  <c r="M108" i="1" s="1"/>
  <c r="M109" i="1" a="1"/>
  <c r="M109" i="1" s="1"/>
  <c r="M110" i="1" a="1"/>
  <c r="M110" i="1" s="1"/>
  <c r="M111" i="1" a="1"/>
  <c r="M111" i="1" s="1"/>
  <c r="M112" i="1" a="1"/>
  <c r="M112" i="1" s="1"/>
  <c r="M113" i="1" a="1"/>
  <c r="M113" i="1" s="1"/>
  <c r="M114" i="1" a="1"/>
  <c r="M114" i="1" s="1"/>
  <c r="M115" i="1" a="1"/>
  <c r="M115" i="1" s="1"/>
  <c r="M116" i="1" a="1"/>
  <c r="M116" i="1" s="1"/>
  <c r="M117" i="1" a="1"/>
  <c r="M117" i="1" s="1"/>
  <c r="M118" i="1" a="1"/>
  <c r="M118" i="1" s="1"/>
  <c r="M119" i="1" a="1"/>
  <c r="M119" i="1" s="1"/>
  <c r="M120" i="1" a="1"/>
  <c r="M120" i="1" s="1"/>
  <c r="M121" i="1" a="1"/>
  <c r="M121" i="1" s="1"/>
  <c r="M122" i="1" a="1"/>
  <c r="M122" i="1" s="1"/>
  <c r="M123" i="1" a="1"/>
  <c r="M123" i="1" s="1"/>
  <c r="M124" i="1" a="1"/>
  <c r="M124" i="1" s="1"/>
  <c r="M125" i="1" a="1"/>
  <c r="M125" i="1" s="1"/>
  <c r="M126" i="1" a="1"/>
  <c r="M126" i="1" s="1"/>
  <c r="M127" i="1" a="1"/>
  <c r="M127" i="1" s="1"/>
  <c r="M128" i="1" a="1"/>
  <c r="M128" i="1" s="1"/>
  <c r="M129" i="1" a="1"/>
  <c r="M129" i="1" s="1"/>
  <c r="M130" i="1" a="1"/>
  <c r="M130" i="1" s="1"/>
  <c r="M131" i="1" a="1"/>
  <c r="M131" i="1" s="1"/>
  <c r="M132" i="1" a="1"/>
  <c r="M132" i="1" s="1"/>
  <c r="M133" i="1" a="1"/>
  <c r="M133" i="1" s="1"/>
  <c r="M134" i="1" a="1"/>
  <c r="M134" i="1" s="1"/>
  <c r="M135" i="1" a="1"/>
  <c r="M135" i="1" s="1"/>
  <c r="M136" i="1" a="1"/>
  <c r="M136" i="1" s="1"/>
  <c r="M137" i="1" a="1"/>
  <c r="M137" i="1" s="1"/>
  <c r="M138" i="1" a="1"/>
  <c r="M138" i="1" s="1"/>
  <c r="M139" i="1" a="1"/>
  <c r="M139" i="1" s="1"/>
  <c r="M140" i="1" a="1"/>
  <c r="M140" i="1" s="1"/>
  <c r="M141" i="1" a="1"/>
  <c r="M141" i="1" s="1"/>
  <c r="M142" i="1" a="1"/>
  <c r="M142" i="1" s="1"/>
  <c r="M143" i="1" a="1"/>
  <c r="M143" i="1" s="1"/>
  <c r="M144" i="1" a="1"/>
  <c r="M144" i="1" s="1"/>
  <c r="M145" i="1" a="1"/>
  <c r="M145" i="1" s="1"/>
  <c r="M146" i="1" a="1"/>
  <c r="M146" i="1" s="1"/>
  <c r="M147" i="1" a="1"/>
  <c r="M147" i="1" s="1"/>
  <c r="M148" i="1" a="1"/>
  <c r="M148" i="1" s="1"/>
  <c r="M149" i="1" a="1"/>
  <c r="M149" i="1" s="1"/>
  <c r="M150" i="1" a="1"/>
  <c r="M150" i="1" s="1"/>
  <c r="M151" i="1" a="1"/>
  <c r="M151" i="1" s="1"/>
  <c r="M152" i="1" a="1"/>
  <c r="M152" i="1" s="1"/>
  <c r="M153" i="1" a="1"/>
  <c r="M153" i="1" s="1"/>
  <c r="M154" i="1" a="1"/>
  <c r="M154" i="1" s="1"/>
  <c r="M155" i="1" a="1"/>
  <c r="M155" i="1" s="1"/>
  <c r="M156" i="1" a="1"/>
  <c r="M156" i="1" s="1"/>
  <c r="M157" i="1" a="1"/>
  <c r="M157" i="1" s="1"/>
  <c r="M158" i="1" a="1"/>
  <c r="M158" i="1" s="1"/>
  <c r="M159" i="1" a="1"/>
  <c r="M159" i="1" s="1"/>
  <c r="M160" i="1" a="1"/>
  <c r="M160" i="1" s="1"/>
  <c r="M161" i="1" a="1"/>
  <c r="M161" i="1" s="1"/>
  <c r="M162" i="1" a="1"/>
  <c r="M162" i="1" s="1"/>
  <c r="M163" i="1" a="1"/>
  <c r="M163" i="1" s="1"/>
  <c r="M164" i="1" a="1"/>
  <c r="M164" i="1" s="1"/>
  <c r="M165" i="1" a="1"/>
  <c r="M165" i="1" s="1"/>
  <c r="M166" i="1" a="1"/>
  <c r="M166" i="1" s="1"/>
  <c r="M167" i="1" a="1"/>
  <c r="M167" i="1" s="1"/>
  <c r="M168" i="1" a="1"/>
  <c r="M168" i="1" s="1"/>
  <c r="M169" i="1" a="1"/>
  <c r="M169" i="1" s="1"/>
  <c r="M170" i="1" a="1"/>
  <c r="M170" i="1" s="1"/>
  <c r="M171" i="1" a="1"/>
  <c r="M171" i="1" s="1"/>
  <c r="M172" i="1" a="1"/>
  <c r="M172" i="1" s="1"/>
  <c r="M173" i="1" a="1"/>
  <c r="M173" i="1" s="1"/>
  <c r="M174" i="1" a="1"/>
  <c r="M174" i="1" s="1"/>
  <c r="M175" i="1" a="1"/>
  <c r="M175" i="1" s="1"/>
  <c r="M176" i="1" a="1"/>
  <c r="M176" i="1" s="1"/>
  <c r="M177" i="1" a="1"/>
  <c r="M177" i="1" s="1"/>
  <c r="M178" i="1" a="1"/>
  <c r="M178" i="1" s="1"/>
  <c r="M179" i="1" a="1"/>
  <c r="M179" i="1" s="1"/>
  <c r="M180" i="1" a="1"/>
  <c r="M180" i="1" s="1"/>
  <c r="M181" i="1" a="1"/>
  <c r="M181" i="1" s="1"/>
  <c r="M182" i="1" a="1"/>
  <c r="M182" i="1" s="1"/>
  <c r="M183" i="1" a="1"/>
  <c r="M183" i="1" s="1"/>
  <c r="M184" i="1" a="1"/>
  <c r="M184" i="1" s="1"/>
  <c r="M185" i="1" a="1"/>
  <c r="M185" i="1" s="1"/>
  <c r="M186" i="1" a="1"/>
  <c r="M186" i="1" s="1"/>
  <c r="M187" i="1" a="1"/>
  <c r="M187" i="1" s="1"/>
  <c r="M188" i="1" a="1"/>
  <c r="M188" i="1" s="1"/>
  <c r="M189" i="1" a="1"/>
  <c r="M189" i="1" s="1"/>
  <c r="M190" i="1" a="1"/>
  <c r="M190" i="1" s="1"/>
  <c r="M191" i="1" a="1"/>
  <c r="M191" i="1" s="1"/>
  <c r="M192" i="1" a="1"/>
  <c r="M192" i="1" s="1"/>
  <c r="M193" i="1" a="1"/>
  <c r="M193" i="1" s="1"/>
  <c r="M194" i="1" a="1"/>
  <c r="M194" i="1" s="1"/>
  <c r="M195" i="1" a="1"/>
  <c r="M195" i="1" s="1"/>
  <c r="M196" i="1" a="1"/>
  <c r="M196" i="1" s="1"/>
  <c r="M197" i="1" a="1"/>
  <c r="M197" i="1" s="1"/>
  <c r="M198" i="1" a="1"/>
  <c r="M198" i="1" s="1"/>
  <c r="M199" i="1" a="1"/>
  <c r="M199" i="1" s="1"/>
  <c r="M200" i="1" a="1"/>
  <c r="M200" i="1" s="1"/>
  <c r="M201" i="1" a="1"/>
  <c r="M201" i="1" s="1"/>
  <c r="M202" i="1" a="1"/>
  <c r="M202" i="1" s="1"/>
  <c r="M203" i="1" a="1"/>
  <c r="M203" i="1" s="1"/>
  <c r="M204" i="1" a="1"/>
  <c r="M204" i="1" s="1"/>
  <c r="M205" i="1" a="1"/>
  <c r="M205" i="1" s="1"/>
  <c r="M206" i="1" a="1"/>
  <c r="M206" i="1" s="1"/>
  <c r="M207" i="1" a="1"/>
  <c r="M207" i="1" s="1"/>
  <c r="M208" i="1" a="1"/>
  <c r="M208" i="1" s="1"/>
  <c r="M209" i="1" a="1"/>
  <c r="M209" i="1" s="1"/>
  <c r="M210" i="1" a="1"/>
  <c r="M210" i="1" s="1"/>
  <c r="M211" i="1" a="1"/>
  <c r="M211" i="1" s="1"/>
  <c r="M212" i="1" a="1"/>
  <c r="M212" i="1" s="1"/>
  <c r="M213" i="1" a="1"/>
  <c r="M213" i="1" s="1"/>
  <c r="M214" i="1" a="1"/>
  <c r="M214" i="1" s="1"/>
  <c r="M215" i="1" a="1"/>
  <c r="M215" i="1" s="1"/>
  <c r="M216" i="1" a="1"/>
  <c r="M216" i="1" s="1"/>
  <c r="M217" i="1" a="1"/>
  <c r="M217" i="1" s="1"/>
  <c r="M218" i="1" a="1"/>
  <c r="M218" i="1" s="1"/>
  <c r="M219" i="1" a="1"/>
  <c r="M219" i="1" s="1"/>
  <c r="M220" i="1" a="1"/>
  <c r="M220" i="1" s="1"/>
  <c r="M221" i="1" a="1"/>
  <c r="M221" i="1" s="1"/>
  <c r="M222" i="1" a="1"/>
  <c r="M222" i="1" s="1"/>
  <c r="M223" i="1" a="1"/>
  <c r="M223" i="1" s="1"/>
  <c r="M224" i="1" a="1"/>
  <c r="M224" i="1" s="1"/>
  <c r="M225" i="1" a="1"/>
  <c r="M225" i="1" s="1"/>
  <c r="M226" i="1" a="1"/>
  <c r="M226" i="1" s="1"/>
  <c r="M227" i="1" a="1"/>
  <c r="M227" i="1" s="1"/>
  <c r="M228" i="1" a="1"/>
  <c r="M228" i="1" s="1"/>
  <c r="M229" i="1" a="1"/>
  <c r="M229" i="1" s="1"/>
  <c r="M230" i="1" a="1"/>
  <c r="M230" i="1" s="1"/>
  <c r="M231" i="1" a="1"/>
  <c r="M231" i="1" s="1"/>
  <c r="M232" i="1" a="1"/>
  <c r="M232" i="1" s="1"/>
  <c r="M233" i="1" a="1"/>
  <c r="M233" i="1" s="1"/>
  <c r="M234" i="1" a="1"/>
  <c r="M234" i="1" s="1"/>
  <c r="M235" i="1" a="1"/>
  <c r="M235" i="1" s="1"/>
  <c r="M236" i="1" a="1"/>
  <c r="M236" i="1" s="1"/>
  <c r="M237" i="1" a="1"/>
  <c r="M237" i="1" s="1"/>
  <c r="M238" i="1" a="1"/>
  <c r="M238" i="1" s="1"/>
  <c r="M239" i="1" a="1"/>
  <c r="M239" i="1" s="1"/>
  <c r="M240" i="1" a="1"/>
  <c r="M240" i="1" s="1"/>
  <c r="M241" i="1" a="1"/>
  <c r="M241" i="1" s="1"/>
  <c r="M242" i="1" a="1"/>
  <c r="M242" i="1" s="1"/>
  <c r="M243" i="1" a="1"/>
  <c r="M243" i="1" s="1"/>
  <c r="M244" i="1" a="1"/>
  <c r="M244" i="1" s="1"/>
  <c r="M245" i="1" a="1"/>
  <c r="M245" i="1" s="1"/>
  <c r="M246" i="1" a="1"/>
  <c r="M246" i="1" s="1"/>
  <c r="M247" i="1" a="1"/>
  <c r="M247" i="1" s="1"/>
  <c r="M248" i="1" a="1"/>
  <c r="M248" i="1" s="1"/>
  <c r="M249" i="1" a="1"/>
  <c r="M249" i="1" s="1"/>
  <c r="M250" i="1" a="1"/>
  <c r="M250" i="1" s="1"/>
  <c r="M251" i="1" a="1"/>
  <c r="M251" i="1" s="1"/>
  <c r="M252" i="1" a="1"/>
  <c r="M252" i="1" s="1"/>
  <c r="M253" i="1" a="1"/>
  <c r="M253" i="1" s="1"/>
  <c r="M254" i="1" a="1"/>
  <c r="M254" i="1" s="1"/>
  <c r="M255" i="1" a="1"/>
  <c r="M255" i="1" s="1"/>
  <c r="M256" i="1" a="1"/>
  <c r="M256" i="1" s="1"/>
  <c r="M257" i="1" a="1"/>
  <c r="M257" i="1" s="1"/>
  <c r="M258" i="1" a="1"/>
  <c r="M258" i="1" s="1"/>
  <c r="M259" i="1" a="1"/>
  <c r="M259" i="1" s="1"/>
  <c r="M260" i="1" a="1"/>
  <c r="M260" i="1" s="1"/>
  <c r="M261" i="1" a="1"/>
  <c r="M261" i="1" s="1"/>
  <c r="M262" i="1" a="1"/>
  <c r="M262" i="1" s="1"/>
  <c r="M263" i="1" a="1"/>
  <c r="M263" i="1" s="1"/>
  <c r="M264" i="1" a="1"/>
  <c r="M264" i="1" s="1"/>
  <c r="M265" i="1" a="1"/>
  <c r="M265" i="1" s="1"/>
  <c r="M266" i="1" a="1"/>
  <c r="M266" i="1" s="1"/>
  <c r="M267" i="1" a="1"/>
  <c r="M267" i="1" s="1"/>
  <c r="M268" i="1" a="1"/>
  <c r="M268" i="1" s="1"/>
  <c r="M269" i="1" a="1"/>
  <c r="M269" i="1" s="1"/>
  <c r="M270" i="1" a="1"/>
  <c r="M270" i="1" s="1"/>
  <c r="M271" i="1" a="1"/>
  <c r="M271" i="1" s="1"/>
  <c r="M272" i="1" a="1"/>
  <c r="M272" i="1" s="1"/>
  <c r="M273" i="1" a="1"/>
  <c r="M273" i="1" s="1"/>
  <c r="M274" i="1" a="1"/>
  <c r="M274" i="1" s="1"/>
  <c r="M275" i="1" a="1"/>
  <c r="M275" i="1" s="1"/>
  <c r="M276" i="1" a="1"/>
  <c r="M276" i="1" s="1"/>
  <c r="M277" i="1" a="1"/>
  <c r="M277" i="1" s="1"/>
  <c r="M278" i="1" a="1"/>
  <c r="M278" i="1" s="1"/>
  <c r="M279" i="1" a="1"/>
  <c r="M279" i="1" s="1"/>
  <c r="M280" i="1" a="1"/>
  <c r="M280" i="1" s="1"/>
  <c r="M281" i="1" a="1"/>
  <c r="M281" i="1" s="1"/>
  <c r="M282" i="1" a="1"/>
  <c r="M282" i="1" s="1"/>
  <c r="M283" i="1" a="1"/>
  <c r="M283" i="1" s="1"/>
  <c r="M284" i="1" a="1"/>
  <c r="M284" i="1" s="1"/>
  <c r="M285" i="1" a="1"/>
  <c r="M285" i="1" s="1"/>
  <c r="M286" i="1" a="1"/>
  <c r="M286" i="1" s="1"/>
  <c r="M287" i="1" a="1"/>
  <c r="M287" i="1" s="1"/>
  <c r="M288" i="1" a="1"/>
  <c r="M288" i="1" s="1"/>
  <c r="M289" i="1" a="1"/>
  <c r="M289" i="1" s="1"/>
  <c r="M290" i="1" a="1"/>
  <c r="M290" i="1" s="1"/>
  <c r="M291" i="1" a="1"/>
  <c r="M291" i="1" s="1"/>
  <c r="M292" i="1" a="1"/>
  <c r="M292" i="1" s="1"/>
  <c r="M293" i="1" a="1"/>
  <c r="M293" i="1" s="1"/>
  <c r="M294" i="1" a="1"/>
  <c r="M294" i="1" s="1"/>
  <c r="M295" i="1" a="1"/>
  <c r="M295" i="1" s="1"/>
  <c r="M296" i="1" a="1"/>
  <c r="M296" i="1" s="1"/>
  <c r="M297" i="1" a="1"/>
  <c r="M297" i="1" s="1"/>
  <c r="M298" i="1" a="1"/>
  <c r="M298" i="1" s="1"/>
  <c r="M299" i="1" a="1"/>
  <c r="M299" i="1" s="1"/>
  <c r="M300" i="1" a="1"/>
  <c r="M300" i="1" s="1"/>
  <c r="M301" i="1" a="1"/>
  <c r="M301" i="1" s="1"/>
  <c r="M302" i="1" a="1"/>
  <c r="M302" i="1" s="1"/>
  <c r="M303" i="1" a="1"/>
  <c r="M303" i="1" s="1"/>
  <c r="M304" i="1" a="1"/>
  <c r="M304" i="1" s="1"/>
  <c r="M305" i="1" a="1"/>
  <c r="M305" i="1" s="1"/>
  <c r="M306" i="1" a="1"/>
  <c r="M306" i="1" s="1"/>
  <c r="M307" i="1" a="1"/>
  <c r="M307" i="1" s="1"/>
  <c r="M308" i="1" a="1"/>
  <c r="M308" i="1" s="1"/>
  <c r="M309" i="1" a="1"/>
  <c r="M309" i="1" s="1"/>
  <c r="M310" i="1" a="1"/>
  <c r="M310" i="1" s="1"/>
  <c r="M311" i="1" a="1"/>
  <c r="M311" i="1" s="1"/>
  <c r="M312" i="1" a="1"/>
  <c r="M312" i="1" s="1"/>
  <c r="M313" i="1" a="1"/>
  <c r="M313" i="1" s="1"/>
  <c r="M314" i="1" a="1"/>
  <c r="M314" i="1" s="1"/>
  <c r="M315" i="1" a="1"/>
  <c r="M315" i="1" s="1"/>
  <c r="M316" i="1" a="1"/>
  <c r="M316" i="1" s="1"/>
  <c r="M317" i="1" a="1"/>
  <c r="M317" i="1" s="1"/>
  <c r="M318" i="1" a="1"/>
  <c r="M318" i="1" s="1"/>
  <c r="M319" i="1" a="1"/>
  <c r="M319" i="1" s="1"/>
  <c r="M320" i="1" a="1"/>
  <c r="M320" i="1" s="1"/>
  <c r="M321" i="1" a="1"/>
  <c r="M321" i="1" s="1"/>
  <c r="M322" i="1" a="1"/>
  <c r="M322" i="1" s="1"/>
  <c r="M323" i="1" a="1"/>
  <c r="M323" i="1" s="1"/>
  <c r="M324" i="1" a="1"/>
  <c r="M324" i="1" s="1"/>
  <c r="M325" i="1" a="1"/>
  <c r="M325" i="1" s="1"/>
  <c r="M326" i="1" a="1"/>
  <c r="M326" i="1" s="1"/>
  <c r="M327" i="1" a="1"/>
  <c r="M327" i="1" s="1"/>
  <c r="M328" i="1" a="1"/>
  <c r="M328" i="1" s="1"/>
  <c r="M329" i="1" a="1"/>
  <c r="M329" i="1" s="1"/>
  <c r="M330" i="1" a="1"/>
  <c r="M330" i="1" s="1"/>
  <c r="M331" i="1" a="1"/>
  <c r="M331" i="1" s="1"/>
  <c r="M332" i="1" a="1"/>
  <c r="M332" i="1" s="1"/>
  <c r="M333" i="1" a="1"/>
  <c r="M333" i="1" s="1"/>
  <c r="M334" i="1" a="1"/>
  <c r="M334" i="1" s="1"/>
  <c r="M335" i="1" a="1"/>
  <c r="M335" i="1" s="1"/>
  <c r="M336" i="1" a="1"/>
  <c r="M336" i="1" s="1"/>
  <c r="M337" i="1" a="1"/>
  <c r="M337" i="1" s="1"/>
  <c r="M338" i="1" a="1"/>
  <c r="M338" i="1" s="1"/>
  <c r="M339" i="1" a="1"/>
  <c r="M339" i="1" s="1"/>
  <c r="M340" i="1" a="1"/>
  <c r="M340" i="1" s="1"/>
  <c r="M341" i="1" a="1"/>
  <c r="M341" i="1" s="1"/>
  <c r="M342" i="1" a="1"/>
  <c r="M342" i="1" s="1"/>
  <c r="M343" i="1" a="1"/>
  <c r="M343" i="1" s="1"/>
  <c r="M344" i="1" a="1"/>
  <c r="M344" i="1" s="1"/>
  <c r="M345" i="1" a="1"/>
  <c r="M345" i="1" s="1"/>
  <c r="M346" i="1" a="1"/>
  <c r="M346" i="1" s="1"/>
  <c r="M347" i="1" a="1"/>
  <c r="M347" i="1" s="1"/>
  <c r="M348" i="1" a="1"/>
  <c r="M348" i="1" s="1"/>
  <c r="M349" i="1" a="1"/>
  <c r="M349" i="1" s="1"/>
  <c r="M350" i="1" a="1"/>
  <c r="M350" i="1" s="1"/>
  <c r="M351" i="1" a="1"/>
  <c r="M351" i="1" s="1"/>
  <c r="M352" i="1" a="1"/>
  <c r="M352" i="1" s="1"/>
  <c r="M353" i="1" a="1"/>
  <c r="M353" i="1" s="1"/>
  <c r="M354" i="1" a="1"/>
  <c r="M354" i="1" s="1"/>
  <c r="M355" i="1" a="1"/>
  <c r="M355" i="1" s="1"/>
  <c r="M356" i="1" a="1"/>
  <c r="M356" i="1" s="1"/>
  <c r="M357" i="1" a="1"/>
  <c r="M357" i="1" s="1"/>
  <c r="M358" i="1" a="1"/>
  <c r="M358" i="1" s="1"/>
  <c r="M359" i="1" a="1"/>
  <c r="M359" i="1" s="1"/>
  <c r="M360" i="1" a="1"/>
  <c r="M360" i="1" s="1"/>
  <c r="M361" i="1" a="1"/>
  <c r="M361" i="1" s="1"/>
  <c r="M362" i="1" a="1"/>
  <c r="M362" i="1" s="1"/>
  <c r="M363" i="1" a="1"/>
  <c r="M363" i="1" s="1"/>
  <c r="M364" i="1" a="1"/>
  <c r="M364" i="1" s="1"/>
  <c r="M365" i="1" a="1"/>
  <c r="M365" i="1" s="1"/>
  <c r="M366" i="1" a="1"/>
  <c r="M366" i="1" s="1"/>
  <c r="M367" i="1" a="1"/>
  <c r="M367" i="1" s="1"/>
  <c r="M368" i="1" a="1"/>
  <c r="M368" i="1" s="1"/>
  <c r="M369" i="1" a="1"/>
  <c r="M369" i="1" s="1"/>
  <c r="M370" i="1" a="1"/>
  <c r="M370" i="1" s="1"/>
  <c r="M371" i="1" a="1"/>
  <c r="M371" i="1" s="1"/>
  <c r="M372" i="1" a="1"/>
  <c r="M372" i="1" s="1"/>
  <c r="M373" i="1" a="1"/>
  <c r="M373" i="1" s="1"/>
  <c r="M374" i="1" a="1"/>
  <c r="M374" i="1" s="1"/>
  <c r="M375" i="1" a="1"/>
  <c r="M375" i="1" s="1"/>
  <c r="M376" i="1" a="1"/>
  <c r="M376" i="1" s="1"/>
  <c r="M377" i="1" a="1"/>
  <c r="M377" i="1" s="1"/>
  <c r="M378" i="1" a="1"/>
  <c r="M378" i="1" s="1"/>
  <c r="M379" i="1" a="1"/>
  <c r="M379" i="1" s="1"/>
  <c r="M380" i="1" a="1"/>
  <c r="M380" i="1" s="1"/>
  <c r="M381" i="1" a="1"/>
  <c r="M381" i="1" s="1"/>
  <c r="M382" i="1" a="1"/>
  <c r="M382" i="1" s="1"/>
  <c r="M383" i="1" a="1"/>
  <c r="M383" i="1" s="1"/>
  <c r="M384" i="1" a="1"/>
  <c r="M384" i="1" s="1"/>
  <c r="M385" i="1" a="1"/>
  <c r="M385" i="1" s="1"/>
  <c r="M386" i="1" a="1"/>
  <c r="M386" i="1" s="1"/>
  <c r="M387" i="1" a="1"/>
  <c r="M387" i="1" s="1"/>
  <c r="M388" i="1" a="1"/>
  <c r="M388" i="1" s="1"/>
  <c r="M389" i="1" a="1"/>
  <c r="M389" i="1" s="1"/>
  <c r="M390" i="1" a="1"/>
  <c r="M390" i="1" s="1"/>
  <c r="M391" i="1" a="1"/>
  <c r="M391" i="1" s="1"/>
  <c r="M392" i="1" a="1"/>
  <c r="M392" i="1" s="1"/>
  <c r="M393" i="1" a="1"/>
  <c r="M393" i="1" s="1"/>
  <c r="M394" i="1" a="1"/>
  <c r="M394" i="1" s="1"/>
  <c r="M395" i="1" a="1"/>
  <c r="M395" i="1" s="1"/>
  <c r="M396" i="1" a="1"/>
  <c r="M396" i="1" s="1"/>
  <c r="M397" i="1" a="1"/>
  <c r="M397" i="1" s="1"/>
  <c r="M398" i="1" a="1"/>
  <c r="M398" i="1" s="1"/>
  <c r="M399" i="1" a="1"/>
  <c r="M399" i="1" s="1"/>
  <c r="M400" i="1" a="1"/>
  <c r="M400" i="1" s="1"/>
  <c r="M401" i="1" a="1"/>
  <c r="M401" i="1" s="1"/>
  <c r="M402" i="1" a="1"/>
  <c r="M402" i="1" s="1"/>
  <c r="M403" i="1" a="1"/>
  <c r="M403" i="1" s="1"/>
  <c r="M404" i="1" a="1"/>
  <c r="M404" i="1" s="1"/>
  <c r="M405" i="1" a="1"/>
  <c r="M405" i="1" s="1"/>
  <c r="M406" i="1" a="1"/>
  <c r="M406" i="1" s="1"/>
  <c r="M407" i="1" a="1"/>
  <c r="M407" i="1" s="1"/>
  <c r="M408" i="1" a="1"/>
  <c r="M408" i="1" s="1"/>
  <c r="M409" i="1" a="1"/>
  <c r="M409" i="1" s="1"/>
  <c r="M410" i="1" a="1"/>
  <c r="M410" i="1" s="1"/>
  <c r="M411" i="1" a="1"/>
  <c r="M411" i="1" s="1"/>
  <c r="M412" i="1" a="1"/>
  <c r="M412" i="1" s="1"/>
  <c r="M413" i="1" a="1"/>
  <c r="M413" i="1" s="1"/>
  <c r="M414" i="1" a="1"/>
  <c r="M414" i="1" s="1"/>
  <c r="M415" i="1" a="1"/>
  <c r="M415" i="1" s="1"/>
  <c r="M416" i="1" a="1"/>
  <c r="M416" i="1" s="1"/>
  <c r="M417" i="1" a="1"/>
  <c r="M417" i="1" s="1"/>
  <c r="M418" i="1" a="1"/>
  <c r="M418" i="1" s="1"/>
  <c r="M419" i="1" a="1"/>
  <c r="M419" i="1" s="1"/>
  <c r="M420" i="1" a="1"/>
  <c r="M420" i="1" s="1"/>
  <c r="M421" i="1" a="1"/>
  <c r="M421" i="1" s="1"/>
  <c r="M422" i="1" a="1"/>
  <c r="M422" i="1" s="1"/>
  <c r="M423" i="1" a="1"/>
  <c r="M423" i="1" s="1"/>
  <c r="M424" i="1" a="1"/>
  <c r="M424" i="1" s="1"/>
  <c r="M425" i="1" a="1"/>
  <c r="M425" i="1" s="1"/>
  <c r="M426" i="1" a="1"/>
  <c r="M426" i="1" s="1"/>
  <c r="M427" i="1" a="1"/>
  <c r="M427" i="1" s="1"/>
  <c r="M428" i="1" a="1"/>
  <c r="M428" i="1" s="1"/>
  <c r="M429" i="1" a="1"/>
  <c r="M429" i="1" s="1"/>
  <c r="M430" i="1" a="1"/>
  <c r="M430" i="1" s="1"/>
  <c r="M431" i="1" a="1"/>
  <c r="M431" i="1" s="1"/>
  <c r="M432" i="1" a="1"/>
  <c r="M432" i="1" s="1"/>
  <c r="M433" i="1" a="1"/>
  <c r="M433" i="1" s="1"/>
  <c r="M434" i="1" a="1"/>
  <c r="M434" i="1" s="1"/>
  <c r="M435" i="1" a="1"/>
  <c r="M435" i="1" s="1"/>
  <c r="M436" i="1" a="1"/>
  <c r="M436" i="1" s="1"/>
  <c r="M437" i="1" a="1"/>
  <c r="M437" i="1" s="1"/>
  <c r="M438" i="1" a="1"/>
  <c r="M438" i="1" s="1"/>
  <c r="M439" i="1" a="1"/>
  <c r="M439" i="1" s="1"/>
  <c r="M440" i="1" a="1"/>
  <c r="M440" i="1" s="1"/>
  <c r="M441" i="1" a="1"/>
  <c r="M441" i="1" s="1"/>
  <c r="M442" i="1" a="1"/>
  <c r="M442" i="1" s="1"/>
  <c r="M443" i="1" a="1"/>
  <c r="M443" i="1" s="1"/>
  <c r="M444" i="1" a="1"/>
  <c r="M444" i="1" s="1"/>
  <c r="M445" i="1" a="1"/>
  <c r="M445" i="1" s="1"/>
  <c r="M446" i="1" a="1"/>
  <c r="M446" i="1" s="1"/>
  <c r="M447" i="1" a="1"/>
  <c r="M447" i="1" s="1"/>
  <c r="M448" i="1" a="1"/>
  <c r="M448" i="1" s="1"/>
  <c r="M449" i="1" a="1"/>
  <c r="M449" i="1" s="1"/>
  <c r="M450" i="1" a="1"/>
  <c r="M450" i="1" s="1"/>
  <c r="M451" i="1" a="1"/>
  <c r="M451" i="1" s="1"/>
  <c r="M452" i="1" a="1"/>
  <c r="M452" i="1" s="1"/>
  <c r="M453" i="1" a="1"/>
  <c r="M453" i="1" s="1"/>
  <c r="M454" i="1" a="1"/>
  <c r="M454" i="1" s="1"/>
  <c r="M455" i="1" a="1"/>
  <c r="M455" i="1" s="1"/>
  <c r="M456" i="1" a="1"/>
  <c r="M456" i="1" s="1"/>
  <c r="M457" i="1" a="1"/>
  <c r="M457" i="1" s="1"/>
  <c r="M458" i="1" a="1"/>
  <c r="M458" i="1" s="1"/>
  <c r="M459" i="1" a="1"/>
  <c r="M459" i="1" s="1"/>
  <c r="M460" i="1" a="1"/>
  <c r="M460" i="1" s="1"/>
  <c r="M461" i="1" a="1"/>
  <c r="M461" i="1" s="1"/>
  <c r="M462" i="1" a="1"/>
  <c r="M462" i="1" s="1"/>
  <c r="M463" i="1" a="1"/>
  <c r="M463" i="1" s="1"/>
  <c r="M464" i="1" a="1"/>
  <c r="M464" i="1" s="1"/>
  <c r="M465" i="1" a="1"/>
  <c r="M465" i="1" s="1"/>
  <c r="M466" i="1" a="1"/>
  <c r="M466" i="1" s="1"/>
  <c r="M467" i="1" a="1"/>
  <c r="M467" i="1" s="1"/>
  <c r="M468" i="1" a="1"/>
  <c r="M468" i="1" s="1"/>
  <c r="M469" i="1" a="1"/>
  <c r="M469" i="1" s="1"/>
  <c r="M470" i="1" a="1"/>
  <c r="M470" i="1" s="1"/>
  <c r="M471" i="1" a="1"/>
  <c r="M471" i="1" s="1"/>
  <c r="M472" i="1" a="1"/>
  <c r="M472" i="1" s="1"/>
  <c r="M473" i="1" a="1"/>
  <c r="M473" i="1" s="1"/>
  <c r="M474" i="1" a="1"/>
  <c r="M474" i="1" s="1"/>
  <c r="M475" i="1" a="1"/>
  <c r="M475" i="1" s="1"/>
  <c r="M476" i="1" a="1"/>
  <c r="M476" i="1" s="1"/>
  <c r="M477" i="1" a="1"/>
  <c r="M477" i="1" s="1"/>
  <c r="M478" i="1" a="1"/>
  <c r="M478" i="1" s="1"/>
  <c r="M479" i="1" a="1"/>
  <c r="M479" i="1" s="1"/>
  <c r="M480" i="1" a="1"/>
  <c r="M480" i="1" s="1"/>
  <c r="M481" i="1" a="1"/>
  <c r="M481" i="1" s="1"/>
  <c r="M482" i="1" a="1"/>
  <c r="M482" i="1" s="1"/>
  <c r="M483" i="1" a="1"/>
  <c r="M483" i="1" s="1"/>
  <c r="M484" i="1" a="1"/>
  <c r="M484" i="1" s="1"/>
  <c r="M485" i="1" a="1"/>
  <c r="M485" i="1" s="1"/>
  <c r="M486" i="1" a="1"/>
  <c r="M486" i="1" s="1"/>
  <c r="M487" i="1" a="1"/>
  <c r="M487" i="1" s="1"/>
  <c r="M488" i="1" a="1"/>
  <c r="M488" i="1" s="1"/>
  <c r="M489" i="1" a="1"/>
  <c r="M489" i="1" s="1"/>
  <c r="M490" i="1" a="1"/>
  <c r="M490" i="1" s="1"/>
  <c r="M491" i="1" a="1"/>
  <c r="M491" i="1" s="1"/>
  <c r="M492" i="1" a="1"/>
  <c r="M492" i="1" s="1"/>
  <c r="M493" i="1" a="1"/>
  <c r="M493" i="1" s="1"/>
  <c r="M494" i="1" a="1"/>
  <c r="M494" i="1" s="1"/>
  <c r="M495" i="1" a="1"/>
  <c r="M495" i="1" s="1"/>
  <c r="M496" i="1" a="1"/>
  <c r="M496" i="1" s="1"/>
  <c r="M497" i="1" a="1"/>
  <c r="M497" i="1" s="1"/>
  <c r="M498" i="1" a="1"/>
  <c r="M498" i="1" s="1"/>
  <c r="M499" i="1" a="1"/>
  <c r="M499" i="1" s="1"/>
  <c r="M500" i="1" a="1"/>
  <c r="M500" i="1" s="1"/>
  <c r="M501" i="1" a="1"/>
  <c r="M501" i="1" s="1"/>
  <c r="M502" i="1" a="1"/>
  <c r="M502" i="1" s="1"/>
  <c r="M503" i="1" a="1"/>
  <c r="M503" i="1" s="1"/>
  <c r="M504" i="1" a="1"/>
  <c r="M504" i="1" s="1"/>
  <c r="M505" i="1" a="1"/>
  <c r="M505" i="1" s="1"/>
  <c r="M506" i="1" a="1"/>
  <c r="M506" i="1" s="1"/>
  <c r="M507" i="1" a="1"/>
  <c r="M507" i="1" s="1"/>
  <c r="M508" i="1" a="1"/>
  <c r="M508" i="1" s="1"/>
  <c r="M509" i="1" a="1"/>
  <c r="M509" i="1" s="1"/>
  <c r="M510" i="1" a="1"/>
  <c r="M510" i="1" s="1"/>
  <c r="M511" i="1" a="1"/>
  <c r="M511" i="1" s="1"/>
  <c r="M512" i="1" a="1"/>
  <c r="M512" i="1" s="1"/>
  <c r="M513" i="1" a="1"/>
  <c r="M513" i="1" s="1"/>
  <c r="M514" i="1" a="1"/>
  <c r="M514" i="1" s="1"/>
  <c r="M515" i="1" a="1"/>
  <c r="M515" i="1" s="1"/>
  <c r="M516" i="1" a="1"/>
  <c r="M516" i="1" s="1"/>
  <c r="M517" i="1" a="1"/>
  <c r="M517" i="1" s="1"/>
  <c r="M518" i="1" a="1"/>
  <c r="M518" i="1" s="1"/>
  <c r="M519" i="1" a="1"/>
  <c r="M519" i="1" s="1"/>
  <c r="M520" i="1" a="1"/>
  <c r="M520" i="1" s="1"/>
  <c r="M521" i="1" a="1"/>
  <c r="M521" i="1" s="1"/>
  <c r="M522" i="1" a="1"/>
  <c r="M522" i="1" s="1"/>
  <c r="M523" i="1" a="1"/>
  <c r="M523" i="1" s="1"/>
  <c r="M524" i="1" a="1"/>
  <c r="M524" i="1" s="1"/>
  <c r="M525" i="1" a="1"/>
  <c r="M525" i="1" s="1"/>
  <c r="M526" i="1" a="1"/>
  <c r="M526" i="1" s="1"/>
  <c r="M527" i="1" a="1"/>
  <c r="M527" i="1" s="1"/>
  <c r="M528" i="1" a="1"/>
  <c r="M528" i="1" s="1"/>
  <c r="M529" i="1" a="1"/>
  <c r="M529" i="1" s="1"/>
  <c r="M530" i="1" a="1"/>
  <c r="M530" i="1" s="1"/>
  <c r="M531" i="1" a="1"/>
  <c r="M531" i="1" s="1"/>
  <c r="M532" i="1" a="1"/>
  <c r="M532" i="1" s="1"/>
  <c r="M533" i="1" a="1"/>
  <c r="M533" i="1" s="1"/>
  <c r="M534" i="1" a="1"/>
  <c r="M534" i="1" s="1"/>
  <c r="M535" i="1" a="1"/>
  <c r="M535" i="1" s="1"/>
  <c r="M536" i="1" a="1"/>
  <c r="M536" i="1" s="1"/>
  <c r="M537" i="1" a="1"/>
  <c r="M537" i="1" s="1"/>
  <c r="M538" i="1" a="1"/>
  <c r="M538" i="1" s="1"/>
  <c r="M539" i="1" a="1"/>
  <c r="M539" i="1" s="1"/>
  <c r="M540" i="1" a="1"/>
  <c r="M540" i="1" s="1"/>
  <c r="M541" i="1" a="1"/>
  <c r="M541" i="1" s="1"/>
  <c r="M542" i="1" a="1"/>
  <c r="M542" i="1" s="1"/>
  <c r="M543" i="1" a="1"/>
  <c r="M543" i="1" s="1"/>
  <c r="M544" i="1" a="1"/>
  <c r="M544" i="1" s="1"/>
  <c r="M545" i="1" a="1"/>
  <c r="M545" i="1" s="1"/>
  <c r="M546" i="1" a="1"/>
  <c r="M546" i="1" s="1"/>
  <c r="M547" i="1" a="1"/>
  <c r="M547" i="1" s="1"/>
  <c r="M548" i="1" a="1"/>
  <c r="M548" i="1" s="1"/>
  <c r="M549" i="1" a="1"/>
  <c r="M549" i="1" s="1"/>
  <c r="M550" i="1" a="1"/>
  <c r="M550" i="1" s="1"/>
  <c r="M551" i="1" a="1"/>
  <c r="M551" i="1" s="1"/>
  <c r="M552" i="1" a="1"/>
  <c r="M552" i="1" s="1"/>
  <c r="M553" i="1" a="1"/>
  <c r="M553" i="1" s="1"/>
  <c r="M554" i="1" a="1"/>
  <c r="M554" i="1" s="1"/>
  <c r="M555" i="1" a="1"/>
  <c r="M555" i="1" s="1"/>
  <c r="M556" i="1" a="1"/>
  <c r="M556" i="1" s="1"/>
  <c r="M557" i="1" a="1"/>
  <c r="M557" i="1" s="1"/>
  <c r="M558" i="1" a="1"/>
  <c r="M558" i="1" s="1"/>
  <c r="M559" i="1" a="1"/>
  <c r="M559" i="1" s="1"/>
  <c r="M560" i="1" a="1"/>
  <c r="M560" i="1" s="1"/>
  <c r="M561" i="1" a="1"/>
  <c r="M561" i="1" s="1"/>
  <c r="M562" i="1" a="1"/>
  <c r="M562" i="1" s="1"/>
  <c r="M563" i="1" a="1"/>
  <c r="M563" i="1" s="1"/>
  <c r="M564" i="1" a="1"/>
  <c r="M564" i="1" s="1"/>
  <c r="M565" i="1" a="1"/>
  <c r="M565" i="1" s="1"/>
  <c r="M566" i="1" a="1"/>
  <c r="M566" i="1" s="1"/>
  <c r="M567" i="1" a="1"/>
  <c r="M567" i="1" s="1"/>
  <c r="M568" i="1" a="1"/>
  <c r="M568" i="1" s="1"/>
  <c r="M569" i="1" a="1"/>
  <c r="M569" i="1" s="1"/>
  <c r="M570" i="1" a="1"/>
  <c r="M570" i="1" s="1"/>
  <c r="M571" i="1" a="1"/>
  <c r="M571" i="1" s="1"/>
  <c r="M572" i="1" a="1"/>
  <c r="M572" i="1" s="1"/>
  <c r="M573" i="1" a="1"/>
  <c r="M573" i="1" s="1"/>
  <c r="M574" i="1" a="1"/>
  <c r="M574" i="1" s="1"/>
  <c r="M575" i="1" a="1"/>
  <c r="M575" i="1" s="1"/>
  <c r="M576" i="1" a="1"/>
  <c r="M576" i="1" s="1"/>
  <c r="M577" i="1" a="1"/>
  <c r="M577" i="1" s="1"/>
  <c r="M578" i="1" a="1"/>
  <c r="M578" i="1" s="1"/>
  <c r="M579" i="1" a="1"/>
  <c r="M579" i="1" s="1"/>
  <c r="M580" i="1" a="1"/>
  <c r="M580" i="1" s="1"/>
  <c r="M581" i="1" a="1"/>
  <c r="M581" i="1" s="1"/>
  <c r="M582" i="1" a="1"/>
  <c r="M582" i="1" s="1"/>
  <c r="M583" i="1" a="1"/>
  <c r="M583" i="1" s="1"/>
  <c r="M584" i="1" a="1"/>
  <c r="M584" i="1" s="1"/>
  <c r="M585" i="1" a="1"/>
  <c r="M585" i="1" s="1"/>
  <c r="M586" i="1" a="1"/>
  <c r="M586" i="1" s="1"/>
  <c r="M587" i="1" a="1"/>
  <c r="M587" i="1" s="1"/>
  <c r="M588" i="1" a="1"/>
  <c r="M588" i="1" s="1"/>
  <c r="M589" i="1" a="1"/>
  <c r="M589" i="1" s="1"/>
  <c r="M590" i="1" a="1"/>
  <c r="M590" i="1" s="1"/>
  <c r="M591" i="1" a="1"/>
  <c r="M591" i="1" s="1"/>
  <c r="M592" i="1" a="1"/>
  <c r="M592" i="1" s="1"/>
  <c r="M593" i="1" a="1"/>
  <c r="M593" i="1" s="1"/>
  <c r="M594" i="1" a="1"/>
  <c r="M594" i="1" s="1"/>
  <c r="M595" i="1" a="1"/>
  <c r="M595" i="1" s="1"/>
  <c r="M596" i="1" a="1"/>
  <c r="M596" i="1" s="1"/>
  <c r="M597" i="1" a="1"/>
  <c r="M597" i="1" s="1"/>
  <c r="M598" i="1" a="1"/>
  <c r="M598" i="1" s="1"/>
  <c r="M599" i="1" a="1"/>
  <c r="M599" i="1" s="1"/>
  <c r="M600" i="1" a="1"/>
  <c r="M600" i="1" s="1"/>
  <c r="M601" i="1" a="1"/>
  <c r="M601" i="1" s="1"/>
  <c r="M602" i="1" a="1"/>
  <c r="M602" i="1" s="1"/>
  <c r="M603" i="1" a="1"/>
  <c r="M603" i="1" s="1"/>
  <c r="M604" i="1" a="1"/>
  <c r="M604" i="1" s="1"/>
  <c r="M605" i="1" a="1"/>
  <c r="M605" i="1" s="1"/>
  <c r="M606" i="1" a="1"/>
  <c r="M606" i="1" s="1"/>
  <c r="M607" i="1" a="1"/>
  <c r="M607" i="1" s="1"/>
  <c r="M608" i="1" a="1"/>
  <c r="M608" i="1" s="1"/>
  <c r="M609" i="1" a="1"/>
  <c r="M609" i="1" s="1"/>
  <c r="M610" i="1" a="1"/>
  <c r="M610" i="1" s="1"/>
  <c r="M611" i="1" a="1"/>
  <c r="M611" i="1" s="1"/>
  <c r="M612" i="1" a="1"/>
  <c r="M612" i="1" s="1"/>
  <c r="M613" i="1" a="1"/>
  <c r="M613" i="1" s="1"/>
  <c r="M614" i="1" a="1"/>
  <c r="M614" i="1" s="1"/>
  <c r="M615" i="1" a="1"/>
  <c r="M615" i="1" s="1"/>
  <c r="M616" i="1" a="1"/>
  <c r="M616" i="1" s="1"/>
  <c r="M617" i="1" a="1"/>
  <c r="M617" i="1" s="1"/>
  <c r="M618" i="1" a="1"/>
  <c r="M618" i="1" s="1"/>
  <c r="M619" i="1" a="1"/>
  <c r="M619" i="1" s="1"/>
  <c r="M620" i="1" a="1"/>
  <c r="M620" i="1" s="1"/>
  <c r="M621" i="1" a="1"/>
  <c r="M621" i="1" s="1"/>
  <c r="M622" i="1" a="1"/>
  <c r="M622" i="1" s="1"/>
  <c r="M623" i="1" a="1"/>
  <c r="M623" i="1" s="1"/>
  <c r="M624" i="1" a="1"/>
  <c r="M624" i="1" s="1"/>
  <c r="M625" i="1" a="1"/>
  <c r="M625" i="1" s="1"/>
  <c r="M626" i="1" a="1"/>
  <c r="M626" i="1" s="1"/>
  <c r="M627" i="1" a="1"/>
  <c r="M627" i="1" s="1"/>
  <c r="M628" i="1" a="1"/>
  <c r="M628" i="1" s="1"/>
  <c r="M629" i="1" a="1"/>
  <c r="M629" i="1" s="1"/>
  <c r="M630" i="1" a="1"/>
  <c r="M630" i="1" s="1"/>
  <c r="M631" i="1" a="1"/>
  <c r="M631" i="1" s="1"/>
  <c r="M632" i="1" a="1"/>
  <c r="M632" i="1" s="1"/>
  <c r="M633" i="1" a="1"/>
  <c r="M633" i="1" s="1"/>
  <c r="M634" i="1" a="1"/>
  <c r="M634" i="1" s="1"/>
  <c r="M635" i="1" a="1"/>
  <c r="M635" i="1" s="1"/>
  <c r="M636" i="1" a="1"/>
  <c r="M636" i="1" s="1"/>
  <c r="M637" i="1" a="1"/>
  <c r="M637" i="1" s="1"/>
  <c r="M638" i="1" a="1"/>
  <c r="M638" i="1" s="1"/>
  <c r="M639" i="1" a="1"/>
  <c r="M639" i="1" s="1"/>
  <c r="M640" i="1" a="1"/>
  <c r="M640" i="1" s="1"/>
  <c r="M641" i="1" a="1"/>
  <c r="M641" i="1" s="1"/>
  <c r="M642" i="1" a="1"/>
  <c r="M642" i="1" s="1"/>
  <c r="M643" i="1" a="1"/>
  <c r="M643" i="1" s="1"/>
  <c r="M644" i="1" a="1"/>
  <c r="M644" i="1" s="1"/>
  <c r="M645" i="1" a="1"/>
  <c r="M645" i="1" s="1"/>
  <c r="M646" i="1" a="1"/>
  <c r="M646" i="1" s="1"/>
  <c r="M647" i="1" a="1"/>
  <c r="M647" i="1" s="1"/>
  <c r="M648" i="1" a="1"/>
  <c r="M648" i="1" s="1"/>
  <c r="M649" i="1" a="1"/>
  <c r="M649" i="1" s="1"/>
  <c r="M650" i="1" a="1"/>
  <c r="M650" i="1" s="1"/>
  <c r="M651" i="1" a="1"/>
  <c r="M651" i="1" s="1"/>
  <c r="M652" i="1" a="1"/>
  <c r="M652" i="1" s="1"/>
  <c r="M653" i="1" a="1"/>
  <c r="M653" i="1" s="1"/>
  <c r="M654" i="1" a="1"/>
  <c r="M654" i="1" s="1"/>
  <c r="M655" i="1" a="1"/>
  <c r="M655" i="1" s="1"/>
  <c r="M656" i="1" a="1"/>
  <c r="M656" i="1" s="1"/>
  <c r="M657" i="1" a="1"/>
  <c r="M657" i="1" s="1"/>
  <c r="M658" i="1" a="1"/>
  <c r="M658" i="1" s="1"/>
  <c r="M659" i="1" a="1"/>
  <c r="M659" i="1" s="1"/>
  <c r="M660" i="1" a="1"/>
  <c r="M660" i="1" s="1"/>
  <c r="M661" i="1" a="1"/>
  <c r="M661" i="1" s="1"/>
  <c r="M662" i="1" a="1"/>
  <c r="M662" i="1" s="1"/>
  <c r="M663" i="1" a="1"/>
  <c r="M663" i="1" s="1"/>
  <c r="M664" i="1" a="1"/>
  <c r="M664" i="1" s="1"/>
  <c r="M665" i="1" a="1"/>
  <c r="M665" i="1" s="1"/>
  <c r="M666" i="1" a="1"/>
  <c r="M666" i="1" s="1"/>
  <c r="M667" i="1" a="1"/>
  <c r="M667" i="1" s="1"/>
  <c r="M668" i="1" a="1"/>
  <c r="M668" i="1" s="1"/>
  <c r="M669" i="1" a="1"/>
  <c r="M669" i="1" s="1"/>
  <c r="M670" i="1" a="1"/>
  <c r="M670" i="1" s="1"/>
  <c r="M671" i="1" a="1"/>
  <c r="M671" i="1" s="1"/>
  <c r="M672" i="1" a="1"/>
  <c r="M672" i="1" s="1"/>
  <c r="M673" i="1" a="1"/>
  <c r="M673" i="1" s="1"/>
  <c r="M674" i="1" a="1"/>
  <c r="M674" i="1" s="1"/>
  <c r="M675" i="1" a="1"/>
  <c r="M675" i="1" s="1"/>
  <c r="M676" i="1" a="1"/>
  <c r="M676" i="1" s="1"/>
  <c r="M677" i="1" a="1"/>
  <c r="M677" i="1" s="1"/>
  <c r="M678" i="1" a="1"/>
  <c r="M678" i="1" s="1"/>
  <c r="M679" i="1" a="1"/>
  <c r="M679" i="1" s="1"/>
  <c r="M680" i="1" a="1"/>
  <c r="M680" i="1" s="1"/>
  <c r="M681" i="1" a="1"/>
  <c r="M681" i="1" s="1"/>
  <c r="M682" i="1" a="1"/>
  <c r="M682" i="1" s="1"/>
  <c r="M683" i="1" a="1"/>
  <c r="M683" i="1" s="1"/>
  <c r="M684" i="1" a="1"/>
  <c r="M684" i="1" s="1"/>
  <c r="M685" i="1" a="1"/>
  <c r="M685" i="1" s="1"/>
  <c r="M686" i="1" a="1"/>
  <c r="M686" i="1" s="1"/>
  <c r="M687" i="1" a="1"/>
  <c r="M687" i="1" s="1"/>
  <c r="M688" i="1" a="1"/>
  <c r="M688" i="1" s="1"/>
  <c r="M689" i="1" a="1"/>
  <c r="M689" i="1" s="1"/>
  <c r="M690" i="1" a="1"/>
  <c r="M690" i="1" s="1"/>
  <c r="M691" i="1" a="1"/>
  <c r="M691" i="1" s="1"/>
  <c r="M692" i="1" a="1"/>
  <c r="M692" i="1" s="1"/>
  <c r="M693" i="1" a="1"/>
  <c r="M693" i="1" s="1"/>
  <c r="M694" i="1" a="1"/>
  <c r="M694" i="1" s="1"/>
  <c r="M695" i="1" a="1"/>
  <c r="M695" i="1" s="1"/>
  <c r="M696" i="1" a="1"/>
  <c r="M696" i="1" s="1"/>
  <c r="M697" i="1" a="1"/>
  <c r="M697" i="1" s="1"/>
  <c r="M698" i="1" a="1"/>
  <c r="M698" i="1" s="1"/>
  <c r="M699" i="1" a="1"/>
  <c r="M699" i="1" s="1"/>
  <c r="M700" i="1" a="1"/>
  <c r="M700" i="1" s="1"/>
  <c r="M701" i="1" a="1"/>
  <c r="M701" i="1" s="1"/>
  <c r="M702" i="1" a="1"/>
  <c r="M702" i="1" s="1"/>
  <c r="M703" i="1" a="1"/>
  <c r="M703" i="1" s="1"/>
  <c r="M704" i="1" a="1"/>
  <c r="M704" i="1" s="1"/>
  <c r="M705" i="1" a="1"/>
  <c r="M705" i="1" s="1"/>
  <c r="M706" i="1" a="1"/>
  <c r="M706" i="1" s="1"/>
  <c r="M707" i="1" a="1"/>
  <c r="M707" i="1" s="1"/>
  <c r="M708" i="1" a="1"/>
  <c r="M708" i="1" s="1"/>
  <c r="M709" i="1" a="1"/>
  <c r="M709" i="1" s="1"/>
  <c r="M710" i="1" a="1"/>
  <c r="M710" i="1" s="1"/>
  <c r="M711" i="1" a="1"/>
  <c r="M711" i="1" s="1"/>
  <c r="M712" i="1" a="1"/>
  <c r="M712" i="1" s="1"/>
  <c r="M713" i="1" a="1"/>
  <c r="M713" i="1" s="1"/>
  <c r="M714" i="1" a="1"/>
  <c r="M714" i="1" s="1"/>
  <c r="M715" i="1" a="1"/>
  <c r="M715" i="1" s="1"/>
  <c r="M716" i="1" a="1"/>
  <c r="M716" i="1" s="1"/>
  <c r="M717" i="1" a="1"/>
  <c r="M717" i="1" s="1"/>
  <c r="M718" i="1" a="1"/>
  <c r="M718" i="1" s="1"/>
  <c r="M719" i="1" a="1"/>
  <c r="M719" i="1" s="1"/>
  <c r="M720" i="1" a="1"/>
  <c r="M720" i="1" s="1"/>
  <c r="M721" i="1" a="1"/>
  <c r="M721" i="1" s="1"/>
  <c r="M722" i="1" a="1"/>
  <c r="M722" i="1" s="1"/>
  <c r="M723" i="1" a="1"/>
  <c r="M723" i="1" s="1"/>
  <c r="M724" i="1" a="1"/>
  <c r="M724" i="1" s="1"/>
  <c r="M725" i="1" a="1"/>
  <c r="M725" i="1" s="1"/>
  <c r="M726" i="1" a="1"/>
  <c r="M726" i="1" s="1"/>
  <c r="M727" i="1" a="1"/>
  <c r="M727" i="1" s="1"/>
  <c r="M728" i="1" a="1"/>
  <c r="M728" i="1" s="1"/>
  <c r="M729" i="1" a="1"/>
  <c r="M729" i="1" s="1"/>
  <c r="M730" i="1" a="1"/>
  <c r="M730" i="1" s="1"/>
  <c r="M731" i="1" a="1"/>
  <c r="M731" i="1" s="1"/>
  <c r="M732" i="1" a="1"/>
  <c r="M732" i="1" s="1"/>
  <c r="M733" i="1" a="1"/>
  <c r="M733" i="1" s="1"/>
  <c r="M734" i="1" a="1"/>
  <c r="M734" i="1" s="1"/>
  <c r="M735" i="1" a="1"/>
  <c r="M735" i="1" s="1"/>
  <c r="M736" i="1" a="1"/>
  <c r="M736" i="1" s="1"/>
  <c r="M737" i="1" a="1"/>
  <c r="M737" i="1" s="1"/>
  <c r="M738" i="1" a="1"/>
  <c r="M738" i="1" s="1"/>
  <c r="M739" i="1" a="1"/>
  <c r="M739" i="1" s="1"/>
  <c r="M740" i="1" a="1"/>
  <c r="M740" i="1" s="1"/>
  <c r="M741" i="1" a="1"/>
  <c r="M741" i="1" s="1"/>
  <c r="M742" i="1" a="1"/>
  <c r="M742" i="1" s="1"/>
  <c r="M743" i="1" a="1"/>
  <c r="M743" i="1" s="1"/>
  <c r="M744" i="1" a="1"/>
  <c r="M744" i="1" s="1"/>
  <c r="M745" i="1" a="1"/>
  <c r="M745" i="1" s="1"/>
  <c r="M746" i="1" a="1"/>
  <c r="M746" i="1" s="1"/>
  <c r="M747" i="1" a="1"/>
  <c r="M747" i="1" s="1"/>
  <c r="M748" i="1" a="1"/>
  <c r="M748" i="1" s="1"/>
  <c r="M749" i="1" a="1"/>
  <c r="M749" i="1" s="1"/>
  <c r="M750" i="1" a="1"/>
  <c r="M750" i="1" s="1"/>
  <c r="M751" i="1" a="1"/>
  <c r="M751" i="1" s="1"/>
  <c r="M752" i="1" a="1"/>
  <c r="M752" i="1" s="1"/>
  <c r="M753" i="1" a="1"/>
  <c r="M753" i="1" s="1"/>
  <c r="M754" i="1" a="1"/>
  <c r="M754" i="1" s="1"/>
  <c r="M755" i="1" a="1"/>
  <c r="M755" i="1" s="1"/>
  <c r="M756" i="1" a="1"/>
  <c r="M756" i="1" s="1"/>
  <c r="M757" i="1" a="1"/>
  <c r="M757" i="1" s="1"/>
  <c r="M758" i="1" a="1"/>
  <c r="M758" i="1" s="1"/>
  <c r="M759" i="1" a="1"/>
  <c r="M759" i="1" s="1"/>
  <c r="M760" i="1" a="1"/>
  <c r="M760" i="1" s="1"/>
  <c r="M761" i="1" a="1"/>
  <c r="M761" i="1" s="1"/>
  <c r="M762" i="1" a="1"/>
  <c r="M762" i="1" s="1"/>
  <c r="M763" i="1" a="1"/>
  <c r="M763" i="1" s="1"/>
  <c r="M764" i="1" a="1"/>
  <c r="M764" i="1" s="1"/>
  <c r="M765" i="1" a="1"/>
  <c r="M765" i="1" s="1"/>
  <c r="M766" i="1" a="1"/>
  <c r="M766" i="1" s="1"/>
  <c r="M767" i="1" a="1"/>
  <c r="M767" i="1" s="1"/>
  <c r="M768" i="1" a="1"/>
  <c r="M768" i="1" s="1"/>
  <c r="M769" i="1" a="1"/>
  <c r="M769" i="1" s="1"/>
  <c r="M770" i="1" a="1"/>
  <c r="M770" i="1" s="1"/>
  <c r="M771" i="1" a="1"/>
  <c r="M771" i="1" s="1"/>
  <c r="M772" i="1" a="1"/>
  <c r="M772" i="1" s="1"/>
  <c r="M773" i="1" a="1"/>
  <c r="M773" i="1" s="1"/>
  <c r="M774" i="1" a="1"/>
  <c r="M774" i="1" s="1"/>
  <c r="M775" i="1" a="1"/>
  <c r="M775" i="1" s="1"/>
  <c r="M776" i="1" a="1"/>
  <c r="M776" i="1" s="1"/>
  <c r="M777" i="1" a="1"/>
  <c r="M777" i="1" s="1"/>
  <c r="M778" i="1" a="1"/>
  <c r="M778" i="1" s="1"/>
  <c r="M779" i="1" a="1"/>
  <c r="M779" i="1" s="1"/>
  <c r="M780" i="1" a="1"/>
  <c r="M780" i="1" s="1"/>
  <c r="M781" i="1" a="1"/>
  <c r="M781" i="1" s="1"/>
  <c r="M782" i="1" a="1"/>
  <c r="M782" i="1" s="1"/>
  <c r="M783" i="1" a="1"/>
  <c r="M783" i="1" s="1"/>
  <c r="M784" i="1" a="1"/>
  <c r="M784" i="1" s="1"/>
  <c r="M785" i="1" a="1"/>
  <c r="M785" i="1" s="1"/>
  <c r="M786" i="1" a="1"/>
  <c r="M786" i="1" s="1"/>
  <c r="M787" i="1" a="1"/>
  <c r="M787" i="1" s="1"/>
  <c r="M788" i="1" a="1"/>
  <c r="M788" i="1" s="1"/>
  <c r="M789" i="1" a="1"/>
  <c r="M789" i="1" s="1"/>
  <c r="M790" i="1" a="1"/>
  <c r="M790" i="1" s="1"/>
  <c r="M791" i="1" a="1"/>
  <c r="M791" i="1" s="1"/>
  <c r="M792" i="1" a="1"/>
  <c r="M792" i="1" s="1"/>
  <c r="M793" i="1" a="1"/>
  <c r="M793" i="1" s="1"/>
  <c r="M794" i="1" a="1"/>
  <c r="M794" i="1" s="1"/>
  <c r="M795" i="1" a="1"/>
  <c r="M795" i="1" s="1"/>
  <c r="M796" i="1" a="1"/>
  <c r="M796" i="1" s="1"/>
  <c r="M797" i="1" a="1"/>
  <c r="M797" i="1" s="1"/>
  <c r="M798" i="1" a="1"/>
  <c r="M798" i="1" s="1"/>
  <c r="M799" i="1" a="1"/>
  <c r="M799" i="1" s="1"/>
  <c r="M800" i="1" a="1"/>
  <c r="M800" i="1" s="1"/>
  <c r="M801" i="1" a="1"/>
  <c r="M801" i="1" s="1"/>
  <c r="M802" i="1" a="1"/>
  <c r="M802" i="1" s="1"/>
  <c r="M803" i="1" a="1"/>
  <c r="M803" i="1" s="1"/>
  <c r="M804" i="1" a="1"/>
  <c r="M804" i="1" s="1"/>
  <c r="M805" i="1" a="1"/>
  <c r="M805" i="1" s="1"/>
  <c r="M806" i="1" a="1"/>
  <c r="M806" i="1" s="1"/>
  <c r="M807" i="1" a="1"/>
  <c r="M807" i="1" s="1"/>
  <c r="M808" i="1" a="1"/>
  <c r="M808" i="1" s="1"/>
  <c r="M809" i="1" a="1"/>
  <c r="M809" i="1" s="1"/>
  <c r="M810" i="1" a="1"/>
  <c r="M810" i="1" s="1"/>
  <c r="M811" i="1" a="1"/>
  <c r="M811" i="1" s="1"/>
  <c r="M812" i="1" a="1"/>
  <c r="M812" i="1" s="1"/>
  <c r="M813" i="1" a="1"/>
  <c r="M813" i="1" s="1"/>
  <c r="M814" i="1" a="1"/>
  <c r="M814" i="1" s="1"/>
  <c r="M815" i="1" a="1"/>
  <c r="M815" i="1" s="1"/>
  <c r="M816" i="1" a="1"/>
  <c r="M816" i="1" s="1"/>
  <c r="M817" i="1" a="1"/>
  <c r="M817" i="1" s="1"/>
  <c r="M818" i="1" a="1"/>
  <c r="M818" i="1" s="1"/>
  <c r="M819" i="1" a="1"/>
  <c r="M819" i="1" s="1"/>
  <c r="M820" i="1" a="1"/>
  <c r="M820" i="1" s="1"/>
  <c r="M821" i="1" a="1"/>
  <c r="M821" i="1" s="1"/>
  <c r="M822" i="1" a="1"/>
  <c r="M822" i="1" s="1"/>
  <c r="M823" i="1" a="1"/>
  <c r="M823" i="1" s="1"/>
  <c r="M824" i="1" a="1"/>
  <c r="M824" i="1" s="1"/>
  <c r="M825" i="1" a="1"/>
  <c r="M825" i="1" s="1"/>
  <c r="M826" i="1" a="1"/>
  <c r="M826" i="1" s="1"/>
  <c r="M827" i="1" a="1"/>
  <c r="M827" i="1" s="1"/>
  <c r="M828" i="1" a="1"/>
  <c r="M828" i="1" s="1"/>
  <c r="M829" i="1" a="1"/>
  <c r="M829" i="1" s="1"/>
  <c r="M830" i="1" a="1"/>
  <c r="M830" i="1" s="1"/>
  <c r="M831" i="1" a="1"/>
  <c r="M831" i="1" s="1"/>
  <c r="M832" i="1" a="1"/>
  <c r="M832" i="1" s="1"/>
  <c r="M833" i="1" a="1"/>
  <c r="M833" i="1" s="1"/>
  <c r="M834" i="1" a="1"/>
  <c r="M834" i="1" s="1"/>
  <c r="M835" i="1" a="1"/>
  <c r="M835" i="1" s="1"/>
  <c r="M836" i="1" a="1"/>
  <c r="M836" i="1" s="1"/>
  <c r="M837" i="1" a="1"/>
  <c r="M837" i="1" s="1"/>
  <c r="M838" i="1" a="1"/>
  <c r="M838" i="1" s="1"/>
  <c r="M839" i="1" a="1"/>
  <c r="M839" i="1" s="1"/>
  <c r="M840" i="1" a="1"/>
  <c r="M840" i="1" s="1"/>
  <c r="M841" i="1" a="1"/>
  <c r="M841" i="1" s="1"/>
  <c r="M842" i="1" a="1"/>
  <c r="M842" i="1" s="1"/>
  <c r="M843" i="1" a="1"/>
  <c r="M843" i="1" s="1"/>
  <c r="M844" i="1" a="1"/>
  <c r="M844" i="1" s="1"/>
  <c r="M845" i="1" a="1"/>
  <c r="M845" i="1" s="1"/>
  <c r="M846" i="1" a="1"/>
  <c r="M846" i="1" s="1"/>
  <c r="M847" i="1" a="1"/>
  <c r="M847" i="1" s="1"/>
  <c r="M848" i="1" a="1"/>
  <c r="M848" i="1" s="1"/>
  <c r="M849" i="1" a="1"/>
  <c r="M849" i="1" s="1"/>
  <c r="M850" i="1" a="1"/>
  <c r="M850" i="1" s="1"/>
  <c r="M851" i="1" a="1"/>
  <c r="M851" i="1" s="1"/>
  <c r="M852" i="1" a="1"/>
  <c r="M852" i="1" s="1"/>
  <c r="M853" i="1" a="1"/>
  <c r="M853" i="1" s="1"/>
  <c r="M854" i="1" a="1"/>
  <c r="M854" i="1" s="1"/>
  <c r="M855" i="1" a="1"/>
  <c r="M855" i="1" s="1"/>
  <c r="M856" i="1" a="1"/>
  <c r="M856" i="1" s="1"/>
  <c r="M857" i="1" a="1"/>
  <c r="M857" i="1" s="1"/>
  <c r="M858" i="1" a="1"/>
  <c r="M858" i="1" s="1"/>
  <c r="M859" i="1" a="1"/>
  <c r="M859" i="1" s="1"/>
  <c r="M860" i="1" a="1"/>
  <c r="M860" i="1" s="1"/>
  <c r="M861" i="1" a="1"/>
  <c r="M861" i="1" s="1"/>
  <c r="M862" i="1" a="1"/>
  <c r="M862" i="1" s="1"/>
  <c r="M863" i="1" a="1"/>
  <c r="M863" i="1" s="1"/>
  <c r="M864" i="1" a="1"/>
  <c r="M864" i="1" s="1"/>
  <c r="M865" i="1" a="1"/>
  <c r="M865" i="1" s="1"/>
  <c r="M866" i="1" a="1"/>
  <c r="M866" i="1" s="1"/>
  <c r="M867" i="1" a="1"/>
  <c r="M867" i="1" s="1"/>
  <c r="M868" i="1" a="1"/>
  <c r="M868" i="1" s="1"/>
  <c r="M869" i="1" a="1"/>
  <c r="M869" i="1" s="1"/>
  <c r="M870" i="1" a="1"/>
  <c r="M870" i="1" s="1"/>
  <c r="M871" i="1" a="1"/>
  <c r="M871" i="1" s="1"/>
  <c r="M872" i="1" a="1"/>
  <c r="M872" i="1" s="1"/>
  <c r="M873" i="1" a="1"/>
  <c r="M873" i="1" s="1"/>
  <c r="M874" i="1" a="1"/>
  <c r="M874" i="1" s="1"/>
  <c r="M875" i="1" a="1"/>
  <c r="M875" i="1" s="1"/>
  <c r="M876" i="1" a="1"/>
  <c r="M876" i="1" s="1"/>
  <c r="M877" i="1" a="1"/>
  <c r="M877" i="1" s="1"/>
  <c r="M878" i="1" a="1"/>
  <c r="M878" i="1" s="1"/>
  <c r="M879" i="1" a="1"/>
  <c r="M879" i="1" s="1"/>
  <c r="M880" i="1" a="1"/>
  <c r="M880" i="1" s="1"/>
  <c r="M881" i="1" a="1"/>
  <c r="M881" i="1" s="1"/>
  <c r="M882" i="1" a="1"/>
  <c r="M882" i="1" s="1"/>
  <c r="M883" i="1" a="1"/>
  <c r="M883" i="1" s="1"/>
  <c r="M884" i="1" a="1"/>
  <c r="M884" i="1" s="1"/>
  <c r="M885" i="1" a="1"/>
  <c r="M885" i="1" s="1"/>
  <c r="M886" i="1" a="1"/>
  <c r="M886" i="1" s="1"/>
  <c r="M887" i="1" a="1"/>
  <c r="M887" i="1" s="1"/>
  <c r="M888" i="1" a="1"/>
  <c r="M888" i="1" s="1"/>
  <c r="M889" i="1" a="1"/>
  <c r="M889" i="1" s="1"/>
  <c r="M890" i="1" a="1"/>
  <c r="M890" i="1" s="1"/>
  <c r="M891" i="1" a="1"/>
  <c r="M891" i="1" s="1"/>
  <c r="M892" i="1" a="1"/>
  <c r="M892" i="1" s="1"/>
  <c r="M893" i="1" a="1"/>
  <c r="M893" i="1" s="1"/>
  <c r="M894" i="1" a="1"/>
  <c r="M894" i="1" s="1"/>
  <c r="M895" i="1" a="1"/>
  <c r="M895" i="1" s="1"/>
  <c r="M896" i="1" a="1"/>
  <c r="M896" i="1" s="1"/>
  <c r="M897" i="1" a="1"/>
  <c r="M897" i="1" s="1"/>
  <c r="M898" i="1" a="1"/>
  <c r="M898" i="1" s="1"/>
  <c r="M899" i="1" a="1"/>
  <c r="M899" i="1" s="1"/>
  <c r="M900" i="1" a="1"/>
  <c r="M900" i="1" s="1"/>
  <c r="M901" i="1" a="1"/>
  <c r="M901" i="1" s="1"/>
  <c r="M902" i="1" a="1"/>
  <c r="M902" i="1" s="1"/>
  <c r="M903" i="1" a="1"/>
  <c r="M903" i="1" s="1"/>
  <c r="M904" i="1" a="1"/>
  <c r="M904" i="1" s="1"/>
  <c r="M905" i="1" a="1"/>
  <c r="M905" i="1" s="1"/>
  <c r="M906" i="1" a="1"/>
  <c r="M906" i="1" s="1"/>
  <c r="M907" i="1" a="1"/>
  <c r="M907" i="1" s="1"/>
  <c r="M908" i="1" a="1"/>
  <c r="M908" i="1" s="1"/>
  <c r="M909" i="1" a="1"/>
  <c r="M909" i="1" s="1"/>
  <c r="M910" i="1" a="1"/>
  <c r="M910" i="1" s="1"/>
  <c r="M911" i="1" a="1"/>
  <c r="M911" i="1" s="1"/>
  <c r="M912" i="1" a="1"/>
  <c r="M912" i="1" s="1"/>
  <c r="M913" i="1" a="1"/>
  <c r="M913" i="1" s="1"/>
  <c r="M914" i="1" a="1"/>
  <c r="M914" i="1" s="1"/>
  <c r="M915" i="1" a="1"/>
  <c r="M915" i="1" s="1"/>
  <c r="M916" i="1" a="1"/>
  <c r="M916" i="1" s="1"/>
  <c r="M917" i="1" a="1"/>
  <c r="M917" i="1" s="1"/>
  <c r="M918" i="1" a="1"/>
  <c r="M918" i="1" s="1"/>
  <c r="M919" i="1" a="1"/>
  <c r="M919" i="1" s="1"/>
  <c r="M920" i="1" a="1"/>
  <c r="M920" i="1" s="1"/>
  <c r="M921" i="1" a="1"/>
  <c r="M921" i="1" s="1"/>
  <c r="M922" i="1" a="1"/>
  <c r="M922" i="1" s="1"/>
  <c r="M923" i="1" a="1"/>
  <c r="M923" i="1" s="1"/>
  <c r="M924" i="1" a="1"/>
  <c r="M924" i="1" s="1"/>
  <c r="M925" i="1" a="1"/>
  <c r="M925" i="1" s="1"/>
  <c r="M926" i="1" a="1"/>
  <c r="M926" i="1" s="1"/>
  <c r="M927" i="1" a="1"/>
  <c r="M927" i="1" s="1"/>
  <c r="M928" i="1" a="1"/>
  <c r="M928" i="1" s="1"/>
  <c r="M929" i="1" a="1"/>
  <c r="M929" i="1" s="1"/>
  <c r="M930" i="1" a="1"/>
  <c r="M930" i="1" s="1"/>
  <c r="M931" i="1" a="1"/>
  <c r="M931" i="1" s="1"/>
  <c r="M932" i="1" a="1"/>
  <c r="M932" i="1" s="1"/>
  <c r="M933" i="1" a="1"/>
  <c r="M933" i="1" s="1"/>
  <c r="M934" i="1" a="1"/>
  <c r="M934" i="1" s="1"/>
  <c r="M935" i="1" a="1"/>
  <c r="M935" i="1" s="1"/>
  <c r="M936" i="1" a="1"/>
  <c r="M936" i="1" s="1"/>
  <c r="M937" i="1" a="1"/>
  <c r="M937" i="1" s="1"/>
  <c r="M938" i="1" a="1"/>
  <c r="M938" i="1" s="1"/>
  <c r="M939" i="1" a="1"/>
  <c r="M939" i="1" s="1"/>
  <c r="M940" i="1" a="1"/>
  <c r="M940" i="1" s="1"/>
  <c r="M941" i="1" a="1"/>
  <c r="M941" i="1" s="1"/>
  <c r="M942" i="1" a="1"/>
  <c r="M942" i="1" s="1"/>
  <c r="M943" i="1" a="1"/>
  <c r="M943" i="1" s="1"/>
  <c r="M944" i="1" a="1"/>
  <c r="M944" i="1" s="1"/>
  <c r="M945" i="1" a="1"/>
  <c r="M945" i="1" s="1"/>
  <c r="M946" i="1" a="1"/>
  <c r="M946" i="1" s="1"/>
  <c r="M947" i="1" a="1"/>
  <c r="M947" i="1" s="1"/>
  <c r="M948" i="1" a="1"/>
  <c r="M948" i="1" s="1"/>
  <c r="M949" i="1" a="1"/>
  <c r="M949" i="1" s="1"/>
  <c r="M950" i="1" a="1"/>
  <c r="M950" i="1" s="1"/>
  <c r="M951" i="1" a="1"/>
  <c r="M951" i="1" s="1"/>
  <c r="M952" i="1" a="1"/>
  <c r="M952" i="1" s="1"/>
  <c r="M953" i="1" a="1"/>
  <c r="M953" i="1" s="1"/>
  <c r="M954" i="1" a="1"/>
  <c r="M954" i="1" s="1"/>
  <c r="M955" i="1" a="1"/>
  <c r="M955" i="1" s="1"/>
  <c r="M956" i="1" a="1"/>
  <c r="M956" i="1" s="1"/>
  <c r="M957" i="1" a="1"/>
  <c r="M957" i="1" s="1"/>
  <c r="M958" i="1" a="1"/>
  <c r="M958" i="1" s="1"/>
  <c r="M959" i="1" a="1"/>
  <c r="M959" i="1" s="1"/>
  <c r="M960" i="1" a="1"/>
  <c r="M960" i="1" s="1"/>
  <c r="M961" i="1" a="1"/>
  <c r="M961" i="1" s="1"/>
  <c r="M962" i="1" a="1"/>
  <c r="M962" i="1" s="1"/>
  <c r="M963" i="1" a="1"/>
  <c r="M963" i="1" s="1"/>
  <c r="M964" i="1" a="1"/>
  <c r="M964" i="1" s="1"/>
  <c r="M965" i="1" a="1"/>
  <c r="M965" i="1" s="1"/>
  <c r="M966" i="1" a="1"/>
  <c r="M966" i="1" s="1"/>
  <c r="M967" i="1" a="1"/>
  <c r="M967" i="1" s="1"/>
  <c r="M968" i="1" a="1"/>
  <c r="M968" i="1" s="1"/>
  <c r="M969" i="1" a="1"/>
  <c r="M969" i="1" s="1"/>
  <c r="M970" i="1" a="1"/>
  <c r="M970" i="1" s="1"/>
  <c r="M971" i="1" a="1"/>
  <c r="M971" i="1" s="1"/>
  <c r="M972" i="1" a="1"/>
  <c r="M972" i="1" s="1"/>
  <c r="M973" i="1" a="1"/>
  <c r="M973" i="1" s="1"/>
  <c r="M974" i="1" a="1"/>
  <c r="M974" i="1" s="1"/>
  <c r="M975" i="1" a="1"/>
  <c r="M975" i="1" s="1"/>
  <c r="M976" i="1" a="1"/>
  <c r="M976" i="1" s="1"/>
  <c r="M977" i="1" a="1"/>
  <c r="M977" i="1" s="1"/>
  <c r="M978" i="1" a="1"/>
  <c r="M978" i="1" s="1"/>
  <c r="M979" i="1" a="1"/>
  <c r="M979" i="1" s="1"/>
  <c r="M980" i="1" a="1"/>
  <c r="M980" i="1" s="1"/>
  <c r="M981" i="1" a="1"/>
  <c r="M981" i="1" s="1"/>
  <c r="M982" i="1" a="1"/>
  <c r="M982" i="1" s="1"/>
  <c r="M983" i="1" a="1"/>
  <c r="M983" i="1" s="1"/>
  <c r="M984" i="1" a="1"/>
  <c r="M984" i="1" s="1"/>
  <c r="M985" i="1" a="1"/>
  <c r="M985" i="1" s="1"/>
  <c r="M986" i="1" a="1"/>
  <c r="M986" i="1" s="1"/>
  <c r="M987" i="1" a="1"/>
  <c r="M987" i="1" s="1"/>
  <c r="M988" i="1" a="1"/>
  <c r="M988" i="1" s="1"/>
  <c r="M989" i="1" a="1"/>
  <c r="M989" i="1" s="1"/>
  <c r="M990" i="1" a="1"/>
  <c r="M990" i="1" s="1"/>
  <c r="M991" i="1" a="1"/>
  <c r="M991" i="1" s="1"/>
  <c r="M992" i="1" a="1"/>
  <c r="M992" i="1" s="1"/>
  <c r="M993" i="1" a="1"/>
  <c r="M993" i="1" s="1"/>
  <c r="M994" i="1" a="1"/>
  <c r="M994" i="1" s="1"/>
  <c r="M995" i="1" a="1"/>
  <c r="M995" i="1" s="1"/>
  <c r="M996" i="1" a="1"/>
  <c r="M996" i="1" s="1"/>
  <c r="M997" i="1" a="1"/>
  <c r="M997" i="1" s="1"/>
  <c r="M998" i="1" a="1"/>
  <c r="M998" i="1" s="1"/>
  <c r="M999" i="1" a="1"/>
  <c r="M999" i="1" s="1"/>
  <c r="M1000" i="1" a="1"/>
  <c r="M1000" i="1" s="1"/>
  <c r="M1001" i="1" a="1"/>
  <c r="M1001" i="1" s="1"/>
  <c r="M1002" i="1" a="1"/>
  <c r="M1002" i="1" s="1"/>
  <c r="M1003" i="1" a="1"/>
  <c r="M1003" i="1" s="1"/>
  <c r="M1004" i="1" a="1"/>
  <c r="M1004" i="1" s="1"/>
  <c r="M1005" i="1" a="1"/>
  <c r="M1005" i="1" s="1"/>
  <c r="M1006" i="1" a="1"/>
  <c r="M1006" i="1" s="1"/>
  <c r="M1007" i="1" a="1"/>
  <c r="M1007" i="1" s="1"/>
  <c r="M1008" i="1" a="1"/>
  <c r="M1008" i="1" s="1"/>
  <c r="M1009" i="1" a="1"/>
  <c r="M1009" i="1" s="1"/>
  <c r="M1010" i="1" a="1"/>
  <c r="M1010" i="1" s="1"/>
  <c r="M1011" i="1" a="1"/>
  <c r="M1011" i="1" s="1"/>
  <c r="M1012" i="1" a="1"/>
  <c r="M1012" i="1" s="1"/>
  <c r="M1013" i="1" a="1"/>
  <c r="M1013" i="1" s="1"/>
  <c r="M1014" i="1" a="1"/>
  <c r="M1014" i="1" s="1"/>
  <c r="M1015" i="1" a="1"/>
  <c r="M1015" i="1" s="1"/>
  <c r="M1016" i="1" a="1"/>
  <c r="M1016" i="1" s="1"/>
  <c r="M1017" i="1" a="1"/>
  <c r="M1017" i="1" s="1"/>
  <c r="M1018" i="1" a="1"/>
  <c r="M1018" i="1" s="1"/>
  <c r="M1019" i="1" a="1"/>
  <c r="M1019" i="1" s="1"/>
  <c r="M1020" i="1" a="1"/>
  <c r="M1020" i="1" s="1"/>
  <c r="M1021" i="1" a="1"/>
  <c r="M1021" i="1" s="1"/>
  <c r="M1022" i="1" a="1"/>
  <c r="M1022" i="1" s="1"/>
  <c r="M1023" i="1" a="1"/>
  <c r="M1023" i="1" s="1"/>
  <c r="M1024" i="1" a="1"/>
  <c r="M1024" i="1" s="1"/>
  <c r="M1025" i="1" a="1"/>
  <c r="M1025" i="1" s="1"/>
  <c r="M1026" i="1" a="1"/>
  <c r="M1026" i="1" s="1"/>
  <c r="M1027" i="1" a="1"/>
  <c r="M1027" i="1" s="1"/>
  <c r="M1028" i="1" a="1"/>
  <c r="M1028" i="1" s="1"/>
  <c r="M1029" i="1" a="1"/>
  <c r="M1029" i="1" s="1"/>
  <c r="M1030" i="1" a="1"/>
  <c r="M1030" i="1" s="1"/>
  <c r="M1031" i="1" a="1"/>
  <c r="M1031" i="1" s="1"/>
  <c r="M1032" i="1" a="1"/>
  <c r="M1032" i="1" s="1"/>
  <c r="M1033" i="1" a="1"/>
  <c r="M1033" i="1" s="1"/>
  <c r="M1034" i="1" a="1"/>
  <c r="M1034" i="1" s="1"/>
  <c r="M1035" i="1" a="1"/>
  <c r="M1035" i="1" s="1"/>
  <c r="M1036" i="1" a="1"/>
  <c r="M1036" i="1" s="1"/>
  <c r="M1037" i="1" a="1"/>
  <c r="M1037" i="1" s="1"/>
  <c r="M1038" i="1" a="1"/>
  <c r="M1038" i="1" s="1"/>
  <c r="M1039" i="1" a="1"/>
  <c r="M1039" i="1" s="1"/>
  <c r="M1040" i="1" a="1"/>
  <c r="M1040" i="1" s="1"/>
  <c r="M1041" i="1" a="1"/>
  <c r="M1041" i="1" s="1"/>
  <c r="M1042" i="1" a="1"/>
  <c r="M1042" i="1" s="1"/>
  <c r="M1043" i="1" a="1"/>
  <c r="M1043" i="1" s="1"/>
  <c r="M1044" i="1" a="1"/>
  <c r="M1044" i="1" s="1"/>
  <c r="M1045" i="1" a="1"/>
  <c r="M1045" i="1" s="1"/>
  <c r="M1046" i="1" a="1"/>
  <c r="M1046" i="1" s="1"/>
  <c r="M1047" i="1" a="1"/>
  <c r="M1047" i="1" s="1"/>
  <c r="M1048" i="1" a="1"/>
  <c r="M1048" i="1" s="1"/>
  <c r="M1049" i="1" a="1"/>
  <c r="M1049" i="1" s="1"/>
  <c r="M1050" i="1" a="1"/>
  <c r="M1050" i="1" s="1"/>
  <c r="M1051" i="1" a="1"/>
  <c r="M1051" i="1" s="1"/>
  <c r="M1052" i="1" a="1"/>
  <c r="M1052" i="1" s="1"/>
  <c r="M1053" i="1" a="1"/>
  <c r="M1053" i="1" s="1"/>
  <c r="M1054" i="1" a="1"/>
  <c r="M1054" i="1" s="1"/>
  <c r="M1055" i="1" a="1"/>
  <c r="M1055" i="1" s="1"/>
  <c r="M1056" i="1" a="1"/>
  <c r="M1056" i="1" s="1"/>
  <c r="M1057" i="1" a="1"/>
  <c r="M1057" i="1" s="1"/>
  <c r="M1058" i="1" a="1"/>
  <c r="M1058" i="1" s="1"/>
  <c r="M1059" i="1" a="1"/>
  <c r="M1059" i="1" s="1"/>
  <c r="M1060" i="1" a="1"/>
  <c r="M1060" i="1" s="1"/>
  <c r="M1061" i="1" a="1"/>
  <c r="M1061" i="1" s="1"/>
  <c r="M1062" i="1" a="1"/>
  <c r="M1062" i="1" s="1"/>
  <c r="M1063" i="1" a="1"/>
  <c r="M1063" i="1" s="1"/>
  <c r="M1064" i="1" a="1"/>
  <c r="M1064" i="1" s="1"/>
  <c r="M1065" i="1" a="1"/>
  <c r="M1065" i="1" s="1"/>
  <c r="M1066" i="1" a="1"/>
  <c r="M1066" i="1" s="1"/>
  <c r="M1067" i="1" a="1"/>
  <c r="M1067" i="1" s="1"/>
  <c r="M1068" i="1" a="1"/>
  <c r="M1068" i="1" s="1"/>
  <c r="M1069" i="1" a="1"/>
  <c r="M1069" i="1" s="1"/>
  <c r="M1070" i="1" a="1"/>
  <c r="M1070" i="1" s="1"/>
  <c r="M1071" i="1" a="1"/>
  <c r="M1071" i="1" s="1"/>
  <c r="M1072" i="1" a="1"/>
  <c r="M1072" i="1" s="1"/>
  <c r="M1073" i="1" a="1"/>
  <c r="M1073" i="1" s="1"/>
  <c r="M1074" i="1" a="1"/>
  <c r="M1074" i="1" s="1"/>
  <c r="M1075" i="1" a="1"/>
  <c r="M1075" i="1" s="1"/>
  <c r="M1076" i="1" a="1"/>
  <c r="M1076" i="1" s="1"/>
  <c r="M1077" i="1" a="1"/>
  <c r="M1077" i="1" s="1"/>
  <c r="M1078" i="1" a="1"/>
  <c r="M1078" i="1" s="1"/>
  <c r="M1079" i="1" a="1"/>
  <c r="M1079" i="1" s="1"/>
  <c r="M1080" i="1" a="1"/>
  <c r="M1080" i="1" s="1"/>
  <c r="M1081" i="1" a="1"/>
  <c r="M1081" i="1" s="1"/>
  <c r="M1082" i="1" a="1"/>
  <c r="M1082" i="1" s="1"/>
  <c r="M1083" i="1" a="1"/>
  <c r="M1083" i="1" s="1"/>
  <c r="M1084" i="1" a="1"/>
  <c r="M1084" i="1" s="1"/>
  <c r="M1085" i="1" a="1"/>
  <c r="M1085" i="1" s="1"/>
  <c r="M1086" i="1" a="1"/>
  <c r="M1086" i="1" s="1"/>
  <c r="M1087" i="1" a="1"/>
  <c r="M1087" i="1" s="1"/>
  <c r="M1088" i="1" a="1"/>
  <c r="M1088" i="1" s="1"/>
  <c r="M1089" i="1" a="1"/>
  <c r="M1089" i="1" s="1"/>
  <c r="M1090" i="1" a="1"/>
  <c r="M1090" i="1" s="1"/>
  <c r="M1091" i="1" a="1"/>
  <c r="M1091" i="1" s="1"/>
  <c r="M1092" i="1" a="1"/>
  <c r="M1092" i="1" s="1"/>
  <c r="M1093" i="1" a="1"/>
  <c r="M1093" i="1" s="1"/>
  <c r="M1094" i="1" a="1"/>
  <c r="M1094" i="1" s="1"/>
  <c r="M1095" i="1" a="1"/>
  <c r="M1095" i="1" s="1"/>
  <c r="M1096" i="1" a="1"/>
  <c r="M1096" i="1" s="1"/>
  <c r="N9" i="1" a="1"/>
  <c r="N9" i="1" s="1"/>
  <c r="N10" i="1" a="1"/>
  <c r="N10" i="1" s="1"/>
  <c r="N11" i="1" a="1"/>
  <c r="N11" i="1" s="1"/>
  <c r="N12" i="1" a="1"/>
  <c r="N12" i="1" s="1"/>
  <c r="N13" i="1" a="1"/>
  <c r="N13" i="1" s="1"/>
  <c r="N14" i="1" a="1"/>
  <c r="N14" i="1" s="1"/>
  <c r="N15" i="1" a="1"/>
  <c r="N15" i="1" s="1"/>
  <c r="N16" i="1" a="1"/>
  <c r="N16" i="1" s="1"/>
  <c r="N17" i="1" a="1"/>
  <c r="N17" i="1" s="1"/>
  <c r="N18" i="1" a="1"/>
  <c r="N18" i="1" s="1"/>
  <c r="N19" i="1" a="1"/>
  <c r="N19" i="1" s="1"/>
  <c r="N20" i="1" a="1"/>
  <c r="N20" i="1" s="1"/>
  <c r="N21" i="1" a="1"/>
  <c r="N21" i="1" s="1"/>
  <c r="N22" i="1" a="1"/>
  <c r="N22" i="1" s="1"/>
  <c r="N23" i="1" a="1"/>
  <c r="N23" i="1" s="1"/>
  <c r="N24" i="1" a="1"/>
  <c r="N24" i="1" s="1"/>
  <c r="N25" i="1" a="1"/>
  <c r="N25" i="1" s="1"/>
  <c r="N26" i="1" a="1"/>
  <c r="N26" i="1" s="1"/>
  <c r="N27" i="1" a="1"/>
  <c r="N27" i="1" s="1"/>
  <c r="N28" i="1" a="1"/>
  <c r="N28" i="1" s="1"/>
  <c r="N29" i="1" a="1"/>
  <c r="N29" i="1" s="1"/>
  <c r="N30" i="1" a="1"/>
  <c r="N30" i="1" s="1"/>
  <c r="N31" i="1" a="1"/>
  <c r="N31" i="1" s="1"/>
  <c r="N32" i="1" a="1"/>
  <c r="N32" i="1" s="1"/>
  <c r="N33" i="1" a="1"/>
  <c r="N33" i="1" s="1"/>
  <c r="N34" i="1" a="1"/>
  <c r="N34" i="1" s="1"/>
  <c r="N35" i="1" a="1"/>
  <c r="N35" i="1" s="1"/>
  <c r="N36" i="1" a="1"/>
  <c r="N36" i="1" s="1"/>
  <c r="N37" i="1" a="1"/>
  <c r="N37" i="1" s="1"/>
  <c r="N38" i="1" a="1"/>
  <c r="N38" i="1" s="1"/>
  <c r="N39" i="1" a="1"/>
  <c r="N39" i="1" s="1"/>
  <c r="N40" i="1" a="1"/>
  <c r="N40" i="1" s="1"/>
  <c r="N41" i="1" a="1"/>
  <c r="N41" i="1" s="1"/>
  <c r="N42" i="1" a="1"/>
  <c r="N42" i="1" s="1"/>
  <c r="N43" i="1" a="1"/>
  <c r="N43" i="1" s="1"/>
  <c r="N44" i="1" a="1"/>
  <c r="N44" i="1" s="1"/>
  <c r="N45" i="1" a="1"/>
  <c r="N45" i="1" s="1"/>
  <c r="N46" i="1" a="1"/>
  <c r="N46" i="1" s="1"/>
  <c r="N47" i="1" a="1"/>
  <c r="N47" i="1" s="1"/>
  <c r="N48" i="1" a="1"/>
  <c r="N48" i="1" s="1"/>
  <c r="N49" i="1" a="1"/>
  <c r="N49" i="1" s="1"/>
  <c r="N50" i="1" a="1"/>
  <c r="N50" i="1" s="1"/>
  <c r="N51" i="1" a="1"/>
  <c r="N51" i="1" s="1"/>
  <c r="N52" i="1" a="1"/>
  <c r="N52" i="1" s="1"/>
  <c r="N53" i="1" a="1"/>
  <c r="N53" i="1" s="1"/>
  <c r="N54" i="1" a="1"/>
  <c r="N54" i="1" s="1"/>
  <c r="N55" i="1" a="1"/>
  <c r="N55" i="1" s="1"/>
  <c r="N56" i="1" a="1"/>
  <c r="N56" i="1" s="1"/>
  <c r="N57" i="1" a="1"/>
  <c r="N57" i="1" s="1"/>
  <c r="N58" i="1" a="1"/>
  <c r="N58" i="1" s="1"/>
  <c r="N59" i="1" a="1"/>
  <c r="N59" i="1" s="1"/>
  <c r="N60" i="1" a="1"/>
  <c r="N60" i="1" s="1"/>
  <c r="N61" i="1" a="1"/>
  <c r="N61" i="1" s="1"/>
  <c r="N62" i="1" a="1"/>
  <c r="N62" i="1" s="1"/>
  <c r="N63" i="1" a="1"/>
  <c r="N63" i="1" s="1"/>
  <c r="N64" i="1" a="1"/>
  <c r="N64" i="1" s="1"/>
  <c r="N65" i="1" a="1"/>
  <c r="N65" i="1" s="1"/>
  <c r="N66" i="1" a="1"/>
  <c r="N66" i="1" s="1"/>
  <c r="N67" i="1" a="1"/>
  <c r="N67" i="1" s="1"/>
  <c r="N68" i="1" a="1"/>
  <c r="N68" i="1" s="1"/>
  <c r="N69" i="1" a="1"/>
  <c r="N69" i="1" s="1"/>
  <c r="N70" i="1" a="1"/>
  <c r="N70" i="1" s="1"/>
  <c r="N71" i="1" a="1"/>
  <c r="N71" i="1" s="1"/>
  <c r="N72" i="1" a="1"/>
  <c r="N72" i="1" s="1"/>
  <c r="N73" i="1" a="1"/>
  <c r="N73" i="1" s="1"/>
  <c r="N74" i="1" a="1"/>
  <c r="N74" i="1" s="1"/>
  <c r="N75" i="1" a="1"/>
  <c r="N75" i="1" s="1"/>
  <c r="N76" i="1" a="1"/>
  <c r="N76" i="1" s="1"/>
  <c r="N77" i="1" a="1"/>
  <c r="N77" i="1" s="1"/>
  <c r="N78" i="1" a="1"/>
  <c r="N78" i="1" s="1"/>
  <c r="N79" i="1" a="1"/>
  <c r="N79" i="1" s="1"/>
  <c r="N80" i="1" a="1"/>
  <c r="N80" i="1" s="1"/>
  <c r="N81" i="1" a="1"/>
  <c r="N81" i="1" s="1"/>
  <c r="N82" i="1" a="1"/>
  <c r="N82" i="1" s="1"/>
  <c r="N83" i="1" a="1"/>
  <c r="N83" i="1" s="1"/>
  <c r="N84" i="1" a="1"/>
  <c r="N84" i="1" s="1"/>
  <c r="N85" i="1" a="1"/>
  <c r="N85" i="1" s="1"/>
  <c r="N86" i="1" a="1"/>
  <c r="N86" i="1" s="1"/>
  <c r="N87" i="1" a="1"/>
  <c r="N87" i="1" s="1"/>
  <c r="N88" i="1" a="1"/>
  <c r="N88" i="1" s="1"/>
  <c r="N89" i="1" a="1"/>
  <c r="N89" i="1" s="1"/>
  <c r="N90" i="1" a="1"/>
  <c r="N90" i="1" s="1"/>
  <c r="N91" i="1" a="1"/>
  <c r="N91" i="1" s="1"/>
  <c r="N92" i="1" a="1"/>
  <c r="N92" i="1" s="1"/>
  <c r="N93" i="1" a="1"/>
  <c r="N93" i="1" s="1"/>
  <c r="N94" i="1" a="1"/>
  <c r="N94" i="1" s="1"/>
  <c r="N95" i="1" a="1"/>
  <c r="N95" i="1" s="1"/>
  <c r="N96" i="1" a="1"/>
  <c r="N96" i="1" s="1"/>
  <c r="N97" i="1" a="1"/>
  <c r="N97" i="1" s="1"/>
  <c r="N98" i="1" a="1"/>
  <c r="N98" i="1" s="1"/>
  <c r="N99" i="1" a="1"/>
  <c r="N99" i="1" s="1"/>
  <c r="N100" i="1" a="1"/>
  <c r="N100" i="1" s="1"/>
  <c r="N101" i="1" a="1"/>
  <c r="N101" i="1" s="1"/>
  <c r="N102" i="1" a="1"/>
  <c r="N102" i="1" s="1"/>
  <c r="N103" i="1" a="1"/>
  <c r="N103" i="1" s="1"/>
  <c r="N104" i="1" a="1"/>
  <c r="N104" i="1" s="1"/>
  <c r="N105" i="1" a="1"/>
  <c r="N105" i="1" s="1"/>
  <c r="N106" i="1" a="1"/>
  <c r="N106" i="1" s="1"/>
  <c r="N107" i="1" a="1"/>
  <c r="N107" i="1" s="1"/>
  <c r="N108" i="1" a="1"/>
  <c r="N108" i="1" s="1"/>
  <c r="N109" i="1" a="1"/>
  <c r="N109" i="1" s="1"/>
  <c r="N110" i="1" a="1"/>
  <c r="N110" i="1" s="1"/>
  <c r="N111" i="1" a="1"/>
  <c r="N111" i="1" s="1"/>
  <c r="N112" i="1" a="1"/>
  <c r="N112" i="1" s="1"/>
  <c r="N113" i="1" a="1"/>
  <c r="N113" i="1" s="1"/>
  <c r="N114" i="1" a="1"/>
  <c r="N114" i="1" s="1"/>
  <c r="N115" i="1" a="1"/>
  <c r="N115" i="1" s="1"/>
  <c r="N116" i="1" a="1"/>
  <c r="N116" i="1" s="1"/>
  <c r="N117" i="1" a="1"/>
  <c r="N117" i="1" s="1"/>
  <c r="N118" i="1" a="1"/>
  <c r="N118" i="1" s="1"/>
  <c r="N119" i="1" a="1"/>
  <c r="N119" i="1" s="1"/>
  <c r="N120" i="1" a="1"/>
  <c r="N120" i="1" s="1"/>
  <c r="N121" i="1" a="1"/>
  <c r="N121" i="1" s="1"/>
  <c r="N122" i="1" a="1"/>
  <c r="N122" i="1" s="1"/>
  <c r="N123" i="1" a="1"/>
  <c r="N123" i="1" s="1"/>
  <c r="N124" i="1" a="1"/>
  <c r="N124" i="1" s="1"/>
  <c r="N125" i="1" a="1"/>
  <c r="N125" i="1" s="1"/>
  <c r="N126" i="1" a="1"/>
  <c r="N126" i="1" s="1"/>
  <c r="N127" i="1" a="1"/>
  <c r="N127" i="1" s="1"/>
  <c r="N128" i="1" a="1"/>
  <c r="N128" i="1" s="1"/>
  <c r="N129" i="1" a="1"/>
  <c r="N129" i="1" s="1"/>
  <c r="N130" i="1" a="1"/>
  <c r="N130" i="1" s="1"/>
  <c r="N131" i="1" a="1"/>
  <c r="N131" i="1" s="1"/>
  <c r="N132" i="1" a="1"/>
  <c r="N132" i="1" s="1"/>
  <c r="N133" i="1" a="1"/>
  <c r="N133" i="1" s="1"/>
  <c r="N134" i="1" a="1"/>
  <c r="N134" i="1" s="1"/>
  <c r="N135" i="1" a="1"/>
  <c r="N135" i="1" s="1"/>
  <c r="N136" i="1" a="1"/>
  <c r="N136" i="1" s="1"/>
  <c r="N137" i="1" a="1"/>
  <c r="N137" i="1" s="1"/>
  <c r="N138" i="1" a="1"/>
  <c r="N138" i="1" s="1"/>
  <c r="N139" i="1" a="1"/>
  <c r="N139" i="1" s="1"/>
  <c r="N140" i="1" a="1"/>
  <c r="N140" i="1" s="1"/>
  <c r="N141" i="1" a="1"/>
  <c r="N141" i="1" s="1"/>
  <c r="N142" i="1" a="1"/>
  <c r="N142" i="1" s="1"/>
  <c r="N143" i="1" a="1"/>
  <c r="N143" i="1" s="1"/>
  <c r="N144" i="1" a="1"/>
  <c r="N144" i="1" s="1"/>
  <c r="N145" i="1" a="1"/>
  <c r="N145" i="1" s="1"/>
  <c r="N146" i="1" a="1"/>
  <c r="N146" i="1" s="1"/>
  <c r="N147" i="1" a="1"/>
  <c r="N147" i="1" s="1"/>
  <c r="N148" i="1" a="1"/>
  <c r="N148" i="1" s="1"/>
  <c r="N149" i="1" a="1"/>
  <c r="N149" i="1" s="1"/>
  <c r="N150" i="1" a="1"/>
  <c r="N150" i="1" s="1"/>
  <c r="N151" i="1" a="1"/>
  <c r="N151" i="1" s="1"/>
  <c r="N152" i="1" a="1"/>
  <c r="N152" i="1" s="1"/>
  <c r="N153" i="1" a="1"/>
  <c r="N153" i="1" s="1"/>
  <c r="N154" i="1" a="1"/>
  <c r="N154" i="1" s="1"/>
  <c r="N155" i="1" a="1"/>
  <c r="N155" i="1" s="1"/>
  <c r="N156" i="1" a="1"/>
  <c r="N156" i="1" s="1"/>
  <c r="N157" i="1" a="1"/>
  <c r="N157" i="1" s="1"/>
  <c r="N158" i="1" a="1"/>
  <c r="N158" i="1" s="1"/>
  <c r="N159" i="1" a="1"/>
  <c r="N159" i="1" s="1"/>
  <c r="N160" i="1" a="1"/>
  <c r="N160" i="1" s="1"/>
  <c r="N161" i="1" a="1"/>
  <c r="N161" i="1" s="1"/>
  <c r="N162" i="1" a="1"/>
  <c r="N162" i="1" s="1"/>
  <c r="N163" i="1" a="1"/>
  <c r="N163" i="1" s="1"/>
  <c r="N164" i="1" a="1"/>
  <c r="N164" i="1" s="1"/>
  <c r="N165" i="1" a="1"/>
  <c r="N165" i="1" s="1"/>
  <c r="N166" i="1" a="1"/>
  <c r="N166" i="1" s="1"/>
  <c r="N167" i="1" a="1"/>
  <c r="N167" i="1" s="1"/>
  <c r="N168" i="1" a="1"/>
  <c r="N168" i="1" s="1"/>
  <c r="N169" i="1" a="1"/>
  <c r="N169" i="1" s="1"/>
  <c r="N170" i="1" a="1"/>
  <c r="N170" i="1" s="1"/>
  <c r="N171" i="1" a="1"/>
  <c r="N171" i="1" s="1"/>
  <c r="N172" i="1" a="1"/>
  <c r="N172" i="1" s="1"/>
  <c r="N173" i="1" a="1"/>
  <c r="N173" i="1" s="1"/>
  <c r="N174" i="1" a="1"/>
  <c r="N174" i="1" s="1"/>
  <c r="N175" i="1" a="1"/>
  <c r="N175" i="1" s="1"/>
  <c r="N176" i="1" a="1"/>
  <c r="N176" i="1" s="1"/>
  <c r="N177" i="1" a="1"/>
  <c r="N177" i="1" s="1"/>
  <c r="N178" i="1" a="1"/>
  <c r="N178" i="1" s="1"/>
  <c r="N179" i="1" a="1"/>
  <c r="N179" i="1" s="1"/>
  <c r="N180" i="1" a="1"/>
  <c r="N180" i="1" s="1"/>
  <c r="N181" i="1" a="1"/>
  <c r="N181" i="1" s="1"/>
  <c r="N182" i="1" a="1"/>
  <c r="N182" i="1" s="1"/>
  <c r="N183" i="1" a="1"/>
  <c r="N183" i="1" s="1"/>
  <c r="N184" i="1" a="1"/>
  <c r="N184" i="1" s="1"/>
  <c r="N185" i="1" a="1"/>
  <c r="N185" i="1" s="1"/>
  <c r="N186" i="1" a="1"/>
  <c r="N186" i="1" s="1"/>
  <c r="N187" i="1" a="1"/>
  <c r="N187" i="1" s="1"/>
  <c r="N188" i="1" a="1"/>
  <c r="N188" i="1" s="1"/>
  <c r="N189" i="1" a="1"/>
  <c r="N189" i="1" s="1"/>
  <c r="N190" i="1" a="1"/>
  <c r="N190" i="1" s="1"/>
  <c r="N191" i="1" a="1"/>
  <c r="N191" i="1" s="1"/>
  <c r="N192" i="1" a="1"/>
  <c r="N192" i="1" s="1"/>
  <c r="N193" i="1" a="1"/>
  <c r="N193" i="1" s="1"/>
  <c r="N194" i="1" a="1"/>
  <c r="N194" i="1" s="1"/>
  <c r="N195" i="1" a="1"/>
  <c r="N195" i="1" s="1"/>
  <c r="N196" i="1" a="1"/>
  <c r="N196" i="1" s="1"/>
  <c r="N197" i="1" a="1"/>
  <c r="N197" i="1" s="1"/>
  <c r="N198" i="1" a="1"/>
  <c r="N198" i="1" s="1"/>
  <c r="N199" i="1" a="1"/>
  <c r="N199" i="1" s="1"/>
  <c r="N200" i="1" a="1"/>
  <c r="N200" i="1" s="1"/>
  <c r="N201" i="1" a="1"/>
  <c r="N201" i="1" s="1"/>
  <c r="N202" i="1" a="1"/>
  <c r="N202" i="1" s="1"/>
  <c r="N203" i="1" a="1"/>
  <c r="N203" i="1" s="1"/>
  <c r="N204" i="1" a="1"/>
  <c r="N204" i="1" s="1"/>
  <c r="N205" i="1" a="1"/>
  <c r="N205" i="1" s="1"/>
  <c r="N206" i="1" a="1"/>
  <c r="N206" i="1" s="1"/>
  <c r="N207" i="1" a="1"/>
  <c r="N207" i="1" s="1"/>
  <c r="N208" i="1" a="1"/>
  <c r="N208" i="1" s="1"/>
  <c r="N209" i="1" a="1"/>
  <c r="N209" i="1" s="1"/>
  <c r="N210" i="1" a="1"/>
  <c r="N210" i="1" s="1"/>
  <c r="N211" i="1" a="1"/>
  <c r="N211" i="1" s="1"/>
  <c r="N212" i="1" a="1"/>
  <c r="N212" i="1" s="1"/>
  <c r="N213" i="1" a="1"/>
  <c r="N213" i="1" s="1"/>
  <c r="N214" i="1" a="1"/>
  <c r="N214" i="1" s="1"/>
  <c r="N215" i="1" a="1"/>
  <c r="N215" i="1" s="1"/>
  <c r="N216" i="1" a="1"/>
  <c r="N216" i="1" s="1"/>
  <c r="N217" i="1" a="1"/>
  <c r="N217" i="1" s="1"/>
  <c r="N218" i="1" a="1"/>
  <c r="N218" i="1" s="1"/>
  <c r="N219" i="1" a="1"/>
  <c r="N219" i="1" s="1"/>
  <c r="N220" i="1" a="1"/>
  <c r="N220" i="1" s="1"/>
  <c r="N221" i="1" a="1"/>
  <c r="N221" i="1" s="1"/>
  <c r="N222" i="1" a="1"/>
  <c r="N222" i="1" s="1"/>
  <c r="N223" i="1" a="1"/>
  <c r="N223" i="1" s="1"/>
  <c r="N224" i="1" a="1"/>
  <c r="N224" i="1" s="1"/>
  <c r="N225" i="1" a="1"/>
  <c r="N225" i="1" s="1"/>
  <c r="N226" i="1" a="1"/>
  <c r="N226" i="1" s="1"/>
  <c r="N227" i="1" a="1"/>
  <c r="N227" i="1" s="1"/>
  <c r="N228" i="1" a="1"/>
  <c r="N228" i="1" s="1"/>
  <c r="N229" i="1" a="1"/>
  <c r="N229" i="1" s="1"/>
  <c r="N230" i="1" a="1"/>
  <c r="N230" i="1" s="1"/>
  <c r="N231" i="1" a="1"/>
  <c r="N231" i="1" s="1"/>
  <c r="N232" i="1" a="1"/>
  <c r="N232" i="1" s="1"/>
  <c r="N233" i="1" a="1"/>
  <c r="N233" i="1" s="1"/>
  <c r="N234" i="1" a="1"/>
  <c r="N234" i="1" s="1"/>
  <c r="N235" i="1" a="1"/>
  <c r="N235" i="1" s="1"/>
  <c r="N236" i="1" a="1"/>
  <c r="N236" i="1" s="1"/>
  <c r="N237" i="1" a="1"/>
  <c r="N237" i="1" s="1"/>
  <c r="N238" i="1" a="1"/>
  <c r="N238" i="1" s="1"/>
  <c r="N239" i="1" a="1"/>
  <c r="N239" i="1" s="1"/>
  <c r="N240" i="1" a="1"/>
  <c r="N240" i="1" s="1"/>
  <c r="N241" i="1" a="1"/>
  <c r="N241" i="1" s="1"/>
  <c r="N242" i="1" a="1"/>
  <c r="N242" i="1" s="1"/>
  <c r="N243" i="1" a="1"/>
  <c r="N243" i="1" s="1"/>
  <c r="N244" i="1" a="1"/>
  <c r="N244" i="1" s="1"/>
  <c r="N245" i="1" a="1"/>
  <c r="N245" i="1" s="1"/>
  <c r="N246" i="1" a="1"/>
  <c r="N246" i="1" s="1"/>
  <c r="N247" i="1" a="1"/>
  <c r="N247" i="1" s="1"/>
  <c r="N248" i="1" a="1"/>
  <c r="N248" i="1" s="1"/>
  <c r="N249" i="1" a="1"/>
  <c r="N249" i="1" s="1"/>
  <c r="N250" i="1" a="1"/>
  <c r="N250" i="1" s="1"/>
  <c r="N251" i="1" a="1"/>
  <c r="N251" i="1" s="1"/>
  <c r="N252" i="1" a="1"/>
  <c r="N252" i="1" s="1"/>
  <c r="N253" i="1" a="1"/>
  <c r="N253" i="1" s="1"/>
  <c r="N254" i="1" a="1"/>
  <c r="N254" i="1" s="1"/>
  <c r="N255" i="1" a="1"/>
  <c r="N255" i="1" s="1"/>
  <c r="N256" i="1" a="1"/>
  <c r="N256" i="1" s="1"/>
  <c r="N257" i="1" a="1"/>
  <c r="N257" i="1" s="1"/>
  <c r="N258" i="1" a="1"/>
  <c r="N258" i="1" s="1"/>
  <c r="N259" i="1" a="1"/>
  <c r="N259" i="1" s="1"/>
  <c r="N260" i="1" a="1"/>
  <c r="N260" i="1" s="1"/>
  <c r="N261" i="1" a="1"/>
  <c r="N261" i="1" s="1"/>
  <c r="N262" i="1" a="1"/>
  <c r="N262" i="1" s="1"/>
  <c r="N263" i="1" a="1"/>
  <c r="N263" i="1" s="1"/>
  <c r="N264" i="1" a="1"/>
  <c r="N264" i="1" s="1"/>
  <c r="N265" i="1" a="1"/>
  <c r="N265" i="1" s="1"/>
  <c r="N266" i="1" a="1"/>
  <c r="N266" i="1" s="1"/>
  <c r="N267" i="1" a="1"/>
  <c r="N267" i="1" s="1"/>
  <c r="N268" i="1" a="1"/>
  <c r="N268" i="1" s="1"/>
  <c r="N269" i="1" a="1"/>
  <c r="N269" i="1" s="1"/>
  <c r="N270" i="1" a="1"/>
  <c r="N270" i="1" s="1"/>
  <c r="N271" i="1" a="1"/>
  <c r="N271" i="1" s="1"/>
  <c r="N272" i="1" a="1"/>
  <c r="N272" i="1" s="1"/>
  <c r="N273" i="1" a="1"/>
  <c r="N273" i="1" s="1"/>
  <c r="N274" i="1" a="1"/>
  <c r="N274" i="1" s="1"/>
  <c r="N275" i="1" a="1"/>
  <c r="N275" i="1" s="1"/>
  <c r="N276" i="1" a="1"/>
  <c r="N276" i="1" s="1"/>
  <c r="N277" i="1" a="1"/>
  <c r="N277" i="1" s="1"/>
  <c r="N278" i="1" a="1"/>
  <c r="N278" i="1" s="1"/>
  <c r="N279" i="1" a="1"/>
  <c r="N279" i="1" s="1"/>
  <c r="N280" i="1" a="1"/>
  <c r="N280" i="1" s="1"/>
  <c r="N281" i="1" a="1"/>
  <c r="N281" i="1" s="1"/>
  <c r="N282" i="1" a="1"/>
  <c r="N282" i="1" s="1"/>
  <c r="N283" i="1" a="1"/>
  <c r="N283" i="1" s="1"/>
  <c r="N284" i="1" a="1"/>
  <c r="N284" i="1" s="1"/>
  <c r="N285" i="1" a="1"/>
  <c r="N285" i="1" s="1"/>
  <c r="N286" i="1" a="1"/>
  <c r="N286" i="1" s="1"/>
  <c r="N287" i="1" a="1"/>
  <c r="N287" i="1" s="1"/>
  <c r="N288" i="1" a="1"/>
  <c r="N288" i="1" s="1"/>
  <c r="N289" i="1" a="1"/>
  <c r="N289" i="1" s="1"/>
  <c r="N290" i="1" a="1"/>
  <c r="N290" i="1" s="1"/>
  <c r="N291" i="1" a="1"/>
  <c r="N291" i="1" s="1"/>
  <c r="N292" i="1" a="1"/>
  <c r="N292" i="1" s="1"/>
  <c r="N293" i="1" a="1"/>
  <c r="N293" i="1" s="1"/>
  <c r="N294" i="1" a="1"/>
  <c r="N294" i="1" s="1"/>
  <c r="N295" i="1" a="1"/>
  <c r="N295" i="1" s="1"/>
  <c r="N296" i="1" a="1"/>
  <c r="N296" i="1" s="1"/>
  <c r="N297" i="1" a="1"/>
  <c r="N297" i="1" s="1"/>
  <c r="N298" i="1" a="1"/>
  <c r="N298" i="1" s="1"/>
  <c r="N299" i="1" a="1"/>
  <c r="N299" i="1" s="1"/>
  <c r="N300" i="1" a="1"/>
  <c r="N300" i="1" s="1"/>
  <c r="N301" i="1" a="1"/>
  <c r="N301" i="1" s="1"/>
  <c r="N302" i="1" a="1"/>
  <c r="N302" i="1" s="1"/>
  <c r="N303" i="1" a="1"/>
  <c r="N303" i="1" s="1"/>
  <c r="N304" i="1" a="1"/>
  <c r="N304" i="1" s="1"/>
  <c r="N305" i="1" a="1"/>
  <c r="N305" i="1" s="1"/>
  <c r="N306" i="1" a="1"/>
  <c r="N306" i="1" s="1"/>
  <c r="N307" i="1" a="1"/>
  <c r="N307" i="1" s="1"/>
  <c r="N308" i="1" a="1"/>
  <c r="N308" i="1" s="1"/>
  <c r="N309" i="1" a="1"/>
  <c r="N309" i="1" s="1"/>
  <c r="N310" i="1" a="1"/>
  <c r="N310" i="1" s="1"/>
  <c r="N311" i="1" a="1"/>
  <c r="N311" i="1" s="1"/>
  <c r="N312" i="1" a="1"/>
  <c r="N312" i="1" s="1"/>
  <c r="N313" i="1" a="1"/>
  <c r="N313" i="1" s="1"/>
  <c r="N314" i="1" a="1"/>
  <c r="N314" i="1" s="1"/>
  <c r="N315" i="1" a="1"/>
  <c r="N315" i="1" s="1"/>
  <c r="N316" i="1" a="1"/>
  <c r="N316" i="1" s="1"/>
  <c r="N317" i="1" a="1"/>
  <c r="N317" i="1" s="1"/>
  <c r="N318" i="1" a="1"/>
  <c r="N318" i="1" s="1"/>
  <c r="N319" i="1" a="1"/>
  <c r="N319" i="1" s="1"/>
  <c r="N320" i="1" a="1"/>
  <c r="N320" i="1" s="1"/>
  <c r="N321" i="1" a="1"/>
  <c r="N321" i="1" s="1"/>
  <c r="N322" i="1" a="1"/>
  <c r="N322" i="1" s="1"/>
  <c r="N323" i="1" a="1"/>
  <c r="N323" i="1" s="1"/>
  <c r="N324" i="1" a="1"/>
  <c r="N324" i="1" s="1"/>
  <c r="N325" i="1" a="1"/>
  <c r="N325" i="1" s="1"/>
  <c r="N326" i="1" a="1"/>
  <c r="N326" i="1" s="1"/>
  <c r="N327" i="1" a="1"/>
  <c r="N327" i="1" s="1"/>
  <c r="N328" i="1" a="1"/>
  <c r="N328" i="1" s="1"/>
  <c r="N329" i="1" a="1"/>
  <c r="N329" i="1" s="1"/>
  <c r="N330" i="1" a="1"/>
  <c r="N330" i="1" s="1"/>
  <c r="N331" i="1" a="1"/>
  <c r="N331" i="1" s="1"/>
  <c r="N332" i="1" a="1"/>
  <c r="N332" i="1" s="1"/>
  <c r="N333" i="1" a="1"/>
  <c r="N333" i="1" s="1"/>
  <c r="N334" i="1" a="1"/>
  <c r="N334" i="1" s="1"/>
  <c r="N335" i="1" a="1"/>
  <c r="N335" i="1" s="1"/>
  <c r="N336" i="1" a="1"/>
  <c r="N336" i="1" s="1"/>
  <c r="N337" i="1" a="1"/>
  <c r="N337" i="1" s="1"/>
  <c r="N338" i="1" a="1"/>
  <c r="N338" i="1" s="1"/>
  <c r="N339" i="1" a="1"/>
  <c r="N339" i="1" s="1"/>
  <c r="N340" i="1" a="1"/>
  <c r="N340" i="1" s="1"/>
  <c r="N341" i="1" a="1"/>
  <c r="N341" i="1" s="1"/>
  <c r="N342" i="1" a="1"/>
  <c r="N342" i="1" s="1"/>
  <c r="N343" i="1" a="1"/>
  <c r="N343" i="1" s="1"/>
  <c r="N344" i="1" a="1"/>
  <c r="N344" i="1" s="1"/>
  <c r="N345" i="1" a="1"/>
  <c r="N345" i="1" s="1"/>
  <c r="N346" i="1" a="1"/>
  <c r="N346" i="1" s="1"/>
  <c r="N347" i="1" a="1"/>
  <c r="N347" i="1" s="1"/>
  <c r="N348" i="1" a="1"/>
  <c r="N348" i="1" s="1"/>
  <c r="N349" i="1" a="1"/>
  <c r="N349" i="1" s="1"/>
  <c r="N350" i="1" a="1"/>
  <c r="N350" i="1" s="1"/>
  <c r="N351" i="1" a="1"/>
  <c r="N351" i="1" s="1"/>
  <c r="N352" i="1" a="1"/>
  <c r="N352" i="1" s="1"/>
  <c r="N353" i="1" a="1"/>
  <c r="N353" i="1" s="1"/>
  <c r="N354" i="1" a="1"/>
  <c r="N354" i="1" s="1"/>
  <c r="N355" i="1" a="1"/>
  <c r="N355" i="1" s="1"/>
  <c r="N356" i="1" a="1"/>
  <c r="N356" i="1" s="1"/>
  <c r="N357" i="1" a="1"/>
  <c r="N357" i="1" s="1"/>
  <c r="N358" i="1" a="1"/>
  <c r="N358" i="1" s="1"/>
  <c r="N359" i="1" a="1"/>
  <c r="N359" i="1" s="1"/>
  <c r="N360" i="1" a="1"/>
  <c r="N360" i="1" s="1"/>
  <c r="N361" i="1" a="1"/>
  <c r="N361" i="1" s="1"/>
  <c r="N362" i="1" a="1"/>
  <c r="N362" i="1" s="1"/>
  <c r="N363" i="1" a="1"/>
  <c r="N363" i="1" s="1"/>
  <c r="N364" i="1" a="1"/>
  <c r="N364" i="1" s="1"/>
  <c r="N365" i="1" a="1"/>
  <c r="N365" i="1" s="1"/>
  <c r="N366" i="1" a="1"/>
  <c r="N366" i="1" s="1"/>
  <c r="N367" i="1" a="1"/>
  <c r="N367" i="1" s="1"/>
  <c r="N368" i="1" a="1"/>
  <c r="N368" i="1" s="1"/>
  <c r="N369" i="1" a="1"/>
  <c r="N369" i="1" s="1"/>
  <c r="N370" i="1" a="1"/>
  <c r="N370" i="1" s="1"/>
  <c r="N371" i="1" a="1"/>
  <c r="N371" i="1" s="1"/>
  <c r="N372" i="1" a="1"/>
  <c r="N372" i="1" s="1"/>
  <c r="N373" i="1" a="1"/>
  <c r="N373" i="1" s="1"/>
  <c r="N374" i="1" a="1"/>
  <c r="N374" i="1" s="1"/>
  <c r="N375" i="1" a="1"/>
  <c r="N375" i="1" s="1"/>
  <c r="N376" i="1" a="1"/>
  <c r="N376" i="1" s="1"/>
  <c r="N377" i="1" a="1"/>
  <c r="N377" i="1" s="1"/>
  <c r="N378" i="1" a="1"/>
  <c r="N378" i="1" s="1"/>
  <c r="N379" i="1" a="1"/>
  <c r="N379" i="1" s="1"/>
  <c r="N380" i="1" a="1"/>
  <c r="N380" i="1" s="1"/>
  <c r="N381" i="1" a="1"/>
  <c r="N381" i="1" s="1"/>
  <c r="N382" i="1" a="1"/>
  <c r="N382" i="1" s="1"/>
  <c r="N383" i="1" a="1"/>
  <c r="N383" i="1" s="1"/>
  <c r="N384" i="1" a="1"/>
  <c r="N384" i="1" s="1"/>
  <c r="N385" i="1" a="1"/>
  <c r="N385" i="1" s="1"/>
  <c r="N386" i="1" a="1"/>
  <c r="N386" i="1" s="1"/>
  <c r="N387" i="1" a="1"/>
  <c r="N387" i="1" s="1"/>
  <c r="N388" i="1" a="1"/>
  <c r="N388" i="1" s="1"/>
  <c r="N389" i="1" a="1"/>
  <c r="N389" i="1" s="1"/>
  <c r="N390" i="1" a="1"/>
  <c r="N390" i="1" s="1"/>
  <c r="N391" i="1" a="1"/>
  <c r="N391" i="1" s="1"/>
  <c r="N392" i="1" a="1"/>
  <c r="N392" i="1" s="1"/>
  <c r="N393" i="1" a="1"/>
  <c r="N393" i="1" s="1"/>
  <c r="N394" i="1" a="1"/>
  <c r="N394" i="1" s="1"/>
  <c r="N395" i="1" a="1"/>
  <c r="N395" i="1" s="1"/>
  <c r="N396" i="1" a="1"/>
  <c r="N396" i="1" s="1"/>
  <c r="N397" i="1" a="1"/>
  <c r="N397" i="1" s="1"/>
  <c r="N398" i="1" a="1"/>
  <c r="N398" i="1" s="1"/>
  <c r="N399" i="1" a="1"/>
  <c r="N399" i="1" s="1"/>
  <c r="N400" i="1" a="1"/>
  <c r="N400" i="1" s="1"/>
  <c r="N401" i="1" a="1"/>
  <c r="N401" i="1" s="1"/>
  <c r="N402" i="1" a="1"/>
  <c r="N402" i="1" s="1"/>
  <c r="N403" i="1" a="1"/>
  <c r="N403" i="1" s="1"/>
  <c r="N404" i="1" a="1"/>
  <c r="N404" i="1" s="1"/>
  <c r="N405" i="1" a="1"/>
  <c r="N405" i="1" s="1"/>
  <c r="N406" i="1" a="1"/>
  <c r="N406" i="1" s="1"/>
  <c r="N407" i="1" a="1"/>
  <c r="N407" i="1" s="1"/>
  <c r="N408" i="1" a="1"/>
  <c r="N408" i="1" s="1"/>
  <c r="N409" i="1" a="1"/>
  <c r="N409" i="1" s="1"/>
  <c r="N410" i="1" a="1"/>
  <c r="N410" i="1" s="1"/>
  <c r="N411" i="1" a="1"/>
  <c r="N411" i="1" s="1"/>
  <c r="N412" i="1" a="1"/>
  <c r="N412" i="1" s="1"/>
  <c r="N413" i="1" a="1"/>
  <c r="N413" i="1" s="1"/>
  <c r="N414" i="1" a="1"/>
  <c r="N414" i="1" s="1"/>
  <c r="N415" i="1" a="1"/>
  <c r="N415" i="1" s="1"/>
  <c r="N416" i="1" a="1"/>
  <c r="N416" i="1" s="1"/>
  <c r="N417" i="1" a="1"/>
  <c r="N417" i="1" s="1"/>
  <c r="N418" i="1" a="1"/>
  <c r="N418" i="1" s="1"/>
  <c r="N419" i="1" a="1"/>
  <c r="N419" i="1" s="1"/>
  <c r="N420" i="1" a="1"/>
  <c r="N420" i="1" s="1"/>
  <c r="N421" i="1" a="1"/>
  <c r="N421" i="1" s="1"/>
  <c r="N422" i="1" a="1"/>
  <c r="N422" i="1" s="1"/>
  <c r="N423" i="1" a="1"/>
  <c r="N423" i="1" s="1"/>
  <c r="N424" i="1" a="1"/>
  <c r="N424" i="1" s="1"/>
  <c r="N425" i="1" a="1"/>
  <c r="N425" i="1" s="1"/>
  <c r="N426" i="1" a="1"/>
  <c r="N426" i="1" s="1"/>
  <c r="N427" i="1" a="1"/>
  <c r="N427" i="1" s="1"/>
  <c r="N428" i="1" a="1"/>
  <c r="N428" i="1" s="1"/>
  <c r="N429" i="1" a="1"/>
  <c r="N429" i="1" s="1"/>
  <c r="N430" i="1" a="1"/>
  <c r="N430" i="1" s="1"/>
  <c r="N431" i="1" a="1"/>
  <c r="N431" i="1" s="1"/>
  <c r="N432" i="1" a="1"/>
  <c r="N432" i="1" s="1"/>
  <c r="N433" i="1" a="1"/>
  <c r="N433" i="1" s="1"/>
  <c r="N434" i="1" a="1"/>
  <c r="N434" i="1" s="1"/>
  <c r="N435" i="1" a="1"/>
  <c r="N435" i="1" s="1"/>
  <c r="N436" i="1" a="1"/>
  <c r="N436" i="1" s="1"/>
  <c r="N437" i="1" a="1"/>
  <c r="N437" i="1" s="1"/>
  <c r="N438" i="1" a="1"/>
  <c r="N438" i="1" s="1"/>
  <c r="N439" i="1" a="1"/>
  <c r="N439" i="1" s="1"/>
  <c r="N440" i="1" a="1"/>
  <c r="N440" i="1" s="1"/>
  <c r="N441" i="1" a="1"/>
  <c r="N441" i="1" s="1"/>
  <c r="N442" i="1" a="1"/>
  <c r="N442" i="1" s="1"/>
  <c r="N443" i="1" a="1"/>
  <c r="N443" i="1" s="1"/>
  <c r="N444" i="1" a="1"/>
  <c r="N444" i="1" s="1"/>
  <c r="N445" i="1" a="1"/>
  <c r="N445" i="1" s="1"/>
  <c r="N446" i="1" a="1"/>
  <c r="N446" i="1" s="1"/>
  <c r="N447" i="1" a="1"/>
  <c r="N447" i="1" s="1"/>
  <c r="N448" i="1" a="1"/>
  <c r="N448" i="1" s="1"/>
  <c r="N449" i="1" a="1"/>
  <c r="N449" i="1" s="1"/>
  <c r="N450" i="1" a="1"/>
  <c r="N450" i="1" s="1"/>
  <c r="N451" i="1" a="1"/>
  <c r="N451" i="1" s="1"/>
  <c r="N452" i="1" a="1"/>
  <c r="N452" i="1" s="1"/>
  <c r="N453" i="1" a="1"/>
  <c r="N453" i="1" s="1"/>
  <c r="N454" i="1" a="1"/>
  <c r="N454" i="1" s="1"/>
  <c r="N455" i="1" a="1"/>
  <c r="N455" i="1" s="1"/>
  <c r="N456" i="1" a="1"/>
  <c r="N456" i="1" s="1"/>
  <c r="N457" i="1" a="1"/>
  <c r="N457" i="1" s="1"/>
  <c r="N458" i="1" a="1"/>
  <c r="N458" i="1" s="1"/>
  <c r="N459" i="1" a="1"/>
  <c r="N459" i="1" s="1"/>
  <c r="N460" i="1" a="1"/>
  <c r="N460" i="1" s="1"/>
  <c r="N461" i="1" a="1"/>
  <c r="N461" i="1" s="1"/>
  <c r="N462" i="1" a="1"/>
  <c r="N462" i="1" s="1"/>
  <c r="N463" i="1" a="1"/>
  <c r="N463" i="1" s="1"/>
  <c r="N464" i="1" a="1"/>
  <c r="N464" i="1" s="1"/>
  <c r="N465" i="1" a="1"/>
  <c r="N465" i="1" s="1"/>
  <c r="N466" i="1" a="1"/>
  <c r="N466" i="1" s="1"/>
  <c r="N467" i="1" a="1"/>
  <c r="N467" i="1" s="1"/>
  <c r="N468" i="1" a="1"/>
  <c r="N468" i="1" s="1"/>
  <c r="N469" i="1" a="1"/>
  <c r="N469" i="1" s="1"/>
  <c r="N470" i="1" a="1"/>
  <c r="N470" i="1" s="1"/>
  <c r="N471" i="1" a="1"/>
  <c r="N471" i="1" s="1"/>
  <c r="N472" i="1" a="1"/>
  <c r="N472" i="1" s="1"/>
  <c r="N473" i="1" a="1"/>
  <c r="N473" i="1" s="1"/>
  <c r="N474" i="1" a="1"/>
  <c r="N474" i="1" s="1"/>
  <c r="N475" i="1" a="1"/>
  <c r="N475" i="1" s="1"/>
  <c r="N476" i="1" a="1"/>
  <c r="N476" i="1" s="1"/>
  <c r="N477" i="1" a="1"/>
  <c r="N477" i="1" s="1"/>
  <c r="N478" i="1" a="1"/>
  <c r="N478" i="1" s="1"/>
  <c r="N479" i="1" a="1"/>
  <c r="N479" i="1" s="1"/>
  <c r="N480" i="1" a="1"/>
  <c r="N480" i="1" s="1"/>
  <c r="N481" i="1" a="1"/>
  <c r="N481" i="1" s="1"/>
  <c r="N482" i="1" a="1"/>
  <c r="N482" i="1" s="1"/>
  <c r="N483" i="1" a="1"/>
  <c r="N483" i="1" s="1"/>
  <c r="N484" i="1" a="1"/>
  <c r="N484" i="1" s="1"/>
  <c r="N485" i="1" a="1"/>
  <c r="N485" i="1" s="1"/>
  <c r="N486" i="1" a="1"/>
  <c r="N486" i="1" s="1"/>
  <c r="N487" i="1" a="1"/>
  <c r="N487" i="1" s="1"/>
  <c r="N488" i="1" a="1"/>
  <c r="N488" i="1" s="1"/>
  <c r="N489" i="1" a="1"/>
  <c r="N489" i="1" s="1"/>
  <c r="N490" i="1" a="1"/>
  <c r="N490" i="1" s="1"/>
  <c r="N491" i="1" a="1"/>
  <c r="N491" i="1" s="1"/>
  <c r="N492" i="1" a="1"/>
  <c r="N492" i="1" s="1"/>
  <c r="N493" i="1" a="1"/>
  <c r="N493" i="1" s="1"/>
  <c r="N494" i="1" a="1"/>
  <c r="N494" i="1" s="1"/>
  <c r="N495" i="1" a="1"/>
  <c r="N495" i="1" s="1"/>
  <c r="N496" i="1" a="1"/>
  <c r="N496" i="1" s="1"/>
  <c r="N497" i="1" a="1"/>
  <c r="N497" i="1" s="1"/>
  <c r="N498" i="1" a="1"/>
  <c r="N498" i="1" s="1"/>
  <c r="N499" i="1" a="1"/>
  <c r="N499" i="1" s="1"/>
  <c r="N500" i="1" a="1"/>
  <c r="N500" i="1" s="1"/>
  <c r="N501" i="1" a="1"/>
  <c r="N501" i="1" s="1"/>
  <c r="N502" i="1" a="1"/>
  <c r="N502" i="1" s="1"/>
  <c r="N503" i="1" a="1"/>
  <c r="N503" i="1" s="1"/>
  <c r="N504" i="1" a="1"/>
  <c r="N504" i="1" s="1"/>
  <c r="N505" i="1" a="1"/>
  <c r="N505" i="1" s="1"/>
  <c r="N506" i="1" a="1"/>
  <c r="N506" i="1" s="1"/>
  <c r="N507" i="1" a="1"/>
  <c r="N507" i="1" s="1"/>
  <c r="N508" i="1" a="1"/>
  <c r="N508" i="1" s="1"/>
  <c r="N509" i="1" a="1"/>
  <c r="N509" i="1" s="1"/>
  <c r="N510" i="1" a="1"/>
  <c r="N510" i="1" s="1"/>
  <c r="N511" i="1" a="1"/>
  <c r="N511" i="1" s="1"/>
  <c r="N512" i="1" a="1"/>
  <c r="N512" i="1" s="1"/>
  <c r="N513" i="1" a="1"/>
  <c r="N513" i="1" s="1"/>
  <c r="N514" i="1" a="1"/>
  <c r="N514" i="1" s="1"/>
  <c r="N515" i="1" a="1"/>
  <c r="N515" i="1" s="1"/>
  <c r="N516" i="1" a="1"/>
  <c r="N516" i="1" s="1"/>
  <c r="N517" i="1" a="1"/>
  <c r="N517" i="1" s="1"/>
  <c r="N518" i="1" a="1"/>
  <c r="N518" i="1" s="1"/>
  <c r="N519" i="1" a="1"/>
  <c r="N519" i="1" s="1"/>
  <c r="N520" i="1" a="1"/>
  <c r="N520" i="1" s="1"/>
  <c r="N521" i="1" a="1"/>
  <c r="N521" i="1" s="1"/>
  <c r="N522" i="1" a="1"/>
  <c r="N522" i="1" s="1"/>
  <c r="N523" i="1" a="1"/>
  <c r="N523" i="1" s="1"/>
  <c r="N524" i="1" a="1"/>
  <c r="N524" i="1" s="1"/>
  <c r="N525" i="1" a="1"/>
  <c r="N525" i="1" s="1"/>
  <c r="N526" i="1" a="1"/>
  <c r="N526" i="1" s="1"/>
  <c r="N527" i="1" a="1"/>
  <c r="N527" i="1" s="1"/>
  <c r="N528" i="1" a="1"/>
  <c r="N528" i="1" s="1"/>
  <c r="N529" i="1" a="1"/>
  <c r="N529" i="1" s="1"/>
  <c r="N530" i="1" a="1"/>
  <c r="N530" i="1" s="1"/>
  <c r="N531" i="1" a="1"/>
  <c r="N531" i="1" s="1"/>
  <c r="N532" i="1" a="1"/>
  <c r="N532" i="1" s="1"/>
  <c r="N533" i="1" a="1"/>
  <c r="N533" i="1" s="1"/>
  <c r="N534" i="1" a="1"/>
  <c r="N534" i="1" s="1"/>
  <c r="N535" i="1" a="1"/>
  <c r="N535" i="1" s="1"/>
  <c r="N536" i="1" a="1"/>
  <c r="N536" i="1" s="1"/>
  <c r="N537" i="1" a="1"/>
  <c r="N537" i="1" s="1"/>
  <c r="N538" i="1" a="1"/>
  <c r="N538" i="1" s="1"/>
  <c r="N539" i="1" a="1"/>
  <c r="N539" i="1" s="1"/>
  <c r="N540" i="1" a="1"/>
  <c r="N540" i="1" s="1"/>
  <c r="N541" i="1" a="1"/>
  <c r="N541" i="1" s="1"/>
  <c r="N542" i="1" a="1"/>
  <c r="N542" i="1" s="1"/>
  <c r="N543" i="1" a="1"/>
  <c r="N543" i="1" s="1"/>
  <c r="N544" i="1" a="1"/>
  <c r="N544" i="1" s="1"/>
  <c r="N545" i="1" a="1"/>
  <c r="N545" i="1" s="1"/>
  <c r="N546" i="1" a="1"/>
  <c r="N546" i="1" s="1"/>
  <c r="N547" i="1" a="1"/>
  <c r="N547" i="1" s="1"/>
  <c r="N548" i="1" a="1"/>
  <c r="N548" i="1" s="1"/>
  <c r="N549" i="1" a="1"/>
  <c r="N549" i="1" s="1"/>
  <c r="N550" i="1" a="1"/>
  <c r="N550" i="1" s="1"/>
  <c r="N551" i="1" a="1"/>
  <c r="N551" i="1" s="1"/>
  <c r="N552" i="1" a="1"/>
  <c r="N552" i="1" s="1"/>
  <c r="N553" i="1" a="1"/>
  <c r="N553" i="1" s="1"/>
  <c r="N554" i="1" a="1"/>
  <c r="N554" i="1" s="1"/>
  <c r="N555" i="1" a="1"/>
  <c r="N555" i="1" s="1"/>
  <c r="N556" i="1" a="1"/>
  <c r="N556" i="1" s="1"/>
  <c r="N557" i="1" a="1"/>
  <c r="N557" i="1" s="1"/>
  <c r="N558" i="1" a="1"/>
  <c r="N558" i="1" s="1"/>
  <c r="N559" i="1" a="1"/>
  <c r="N559" i="1" s="1"/>
  <c r="N560" i="1" a="1"/>
  <c r="N560" i="1" s="1"/>
  <c r="N561" i="1" a="1"/>
  <c r="N561" i="1" s="1"/>
  <c r="N562" i="1" a="1"/>
  <c r="N562" i="1" s="1"/>
  <c r="N563" i="1" a="1"/>
  <c r="N563" i="1" s="1"/>
  <c r="N564" i="1" a="1"/>
  <c r="N564" i="1" s="1"/>
  <c r="N565" i="1" a="1"/>
  <c r="N565" i="1" s="1"/>
  <c r="N566" i="1" a="1"/>
  <c r="N566" i="1" s="1"/>
  <c r="N567" i="1" a="1"/>
  <c r="N567" i="1" s="1"/>
  <c r="N568" i="1" a="1"/>
  <c r="N568" i="1" s="1"/>
  <c r="N569" i="1" a="1"/>
  <c r="N569" i="1" s="1"/>
  <c r="N570" i="1" a="1"/>
  <c r="N570" i="1" s="1"/>
  <c r="N571" i="1" a="1"/>
  <c r="N571" i="1" s="1"/>
  <c r="N572" i="1" a="1"/>
  <c r="N572" i="1" s="1"/>
  <c r="N573" i="1" a="1"/>
  <c r="N573" i="1" s="1"/>
  <c r="N574" i="1" a="1"/>
  <c r="N574" i="1" s="1"/>
  <c r="N575" i="1" a="1"/>
  <c r="N575" i="1" s="1"/>
  <c r="N576" i="1" a="1"/>
  <c r="N576" i="1" s="1"/>
  <c r="N577" i="1" a="1"/>
  <c r="N577" i="1" s="1"/>
  <c r="N578" i="1" a="1"/>
  <c r="N578" i="1" s="1"/>
  <c r="N579" i="1" a="1"/>
  <c r="N579" i="1" s="1"/>
  <c r="N580" i="1" a="1"/>
  <c r="N580" i="1" s="1"/>
  <c r="N581" i="1" a="1"/>
  <c r="N581" i="1" s="1"/>
  <c r="N582" i="1" a="1"/>
  <c r="N582" i="1" s="1"/>
  <c r="N583" i="1" a="1"/>
  <c r="N583" i="1" s="1"/>
  <c r="N584" i="1" a="1"/>
  <c r="N584" i="1" s="1"/>
  <c r="N585" i="1" a="1"/>
  <c r="N585" i="1" s="1"/>
  <c r="N586" i="1" a="1"/>
  <c r="N586" i="1" s="1"/>
  <c r="N587" i="1" a="1"/>
  <c r="N587" i="1" s="1"/>
  <c r="N588" i="1" a="1"/>
  <c r="N588" i="1" s="1"/>
  <c r="N589" i="1" a="1"/>
  <c r="N589" i="1" s="1"/>
  <c r="N590" i="1" a="1"/>
  <c r="N590" i="1" s="1"/>
  <c r="N591" i="1" a="1"/>
  <c r="N591" i="1" s="1"/>
  <c r="N592" i="1" a="1"/>
  <c r="N592" i="1" s="1"/>
  <c r="N593" i="1" a="1"/>
  <c r="N593" i="1" s="1"/>
  <c r="N594" i="1" a="1"/>
  <c r="N594" i="1" s="1"/>
  <c r="N595" i="1" a="1"/>
  <c r="N595" i="1" s="1"/>
  <c r="N596" i="1" a="1"/>
  <c r="N596" i="1" s="1"/>
  <c r="N597" i="1" a="1"/>
  <c r="N597" i="1" s="1"/>
  <c r="N598" i="1" a="1"/>
  <c r="N598" i="1" s="1"/>
  <c r="N599" i="1" a="1"/>
  <c r="N599" i="1" s="1"/>
  <c r="N600" i="1" a="1"/>
  <c r="N600" i="1" s="1"/>
  <c r="N601" i="1" a="1"/>
  <c r="N601" i="1" s="1"/>
  <c r="N602" i="1" a="1"/>
  <c r="N602" i="1" s="1"/>
  <c r="N603" i="1" a="1"/>
  <c r="N603" i="1" s="1"/>
  <c r="N604" i="1" a="1"/>
  <c r="N604" i="1" s="1"/>
  <c r="N605" i="1" a="1"/>
  <c r="N605" i="1" s="1"/>
  <c r="N606" i="1" a="1"/>
  <c r="N606" i="1" s="1"/>
  <c r="N607" i="1" a="1"/>
  <c r="N607" i="1" s="1"/>
  <c r="N608" i="1" a="1"/>
  <c r="N608" i="1" s="1"/>
  <c r="N609" i="1" a="1"/>
  <c r="N609" i="1" s="1"/>
  <c r="N610" i="1" a="1"/>
  <c r="N610" i="1" s="1"/>
  <c r="N611" i="1" a="1"/>
  <c r="N611" i="1" s="1"/>
  <c r="N612" i="1" a="1"/>
  <c r="N612" i="1" s="1"/>
  <c r="N613" i="1" a="1"/>
  <c r="N613" i="1" s="1"/>
  <c r="N614" i="1" a="1"/>
  <c r="N614" i="1" s="1"/>
  <c r="N615" i="1" a="1"/>
  <c r="N615" i="1" s="1"/>
  <c r="N616" i="1" a="1"/>
  <c r="N616" i="1" s="1"/>
  <c r="N617" i="1" a="1"/>
  <c r="N617" i="1" s="1"/>
  <c r="N618" i="1" a="1"/>
  <c r="N618" i="1" s="1"/>
  <c r="N619" i="1" a="1"/>
  <c r="N619" i="1" s="1"/>
  <c r="N620" i="1" a="1"/>
  <c r="N620" i="1" s="1"/>
  <c r="N621" i="1" a="1"/>
  <c r="N621" i="1" s="1"/>
  <c r="N622" i="1" a="1"/>
  <c r="N622" i="1" s="1"/>
  <c r="N623" i="1" a="1"/>
  <c r="N623" i="1" s="1"/>
  <c r="N624" i="1" a="1"/>
  <c r="N624" i="1" s="1"/>
  <c r="N625" i="1" a="1"/>
  <c r="N625" i="1" s="1"/>
  <c r="N626" i="1" a="1"/>
  <c r="N626" i="1" s="1"/>
  <c r="N627" i="1" a="1"/>
  <c r="N627" i="1" s="1"/>
  <c r="N628" i="1" a="1"/>
  <c r="N628" i="1" s="1"/>
  <c r="N629" i="1" a="1"/>
  <c r="N629" i="1" s="1"/>
  <c r="N630" i="1" a="1"/>
  <c r="N630" i="1" s="1"/>
  <c r="N631" i="1" a="1"/>
  <c r="N631" i="1" s="1"/>
  <c r="N632" i="1" a="1"/>
  <c r="N632" i="1" s="1"/>
  <c r="N633" i="1" a="1"/>
  <c r="N633" i="1" s="1"/>
  <c r="N634" i="1" a="1"/>
  <c r="N634" i="1" s="1"/>
  <c r="N635" i="1" a="1"/>
  <c r="N635" i="1" s="1"/>
  <c r="N636" i="1" a="1"/>
  <c r="N636" i="1" s="1"/>
  <c r="N637" i="1" a="1"/>
  <c r="N637" i="1" s="1"/>
  <c r="N638" i="1" a="1"/>
  <c r="N638" i="1" s="1"/>
  <c r="N639" i="1" a="1"/>
  <c r="N639" i="1" s="1"/>
  <c r="N640" i="1" a="1"/>
  <c r="N640" i="1" s="1"/>
  <c r="N641" i="1" a="1"/>
  <c r="N641" i="1" s="1"/>
  <c r="N642" i="1" a="1"/>
  <c r="N642" i="1" s="1"/>
  <c r="N643" i="1" a="1"/>
  <c r="N643" i="1" s="1"/>
  <c r="N644" i="1" a="1"/>
  <c r="N644" i="1" s="1"/>
  <c r="N645" i="1" a="1"/>
  <c r="N645" i="1" s="1"/>
  <c r="N646" i="1" a="1"/>
  <c r="N646" i="1" s="1"/>
  <c r="N647" i="1" a="1"/>
  <c r="N647" i="1" s="1"/>
  <c r="N648" i="1" a="1"/>
  <c r="N648" i="1" s="1"/>
  <c r="N649" i="1" a="1"/>
  <c r="N649" i="1" s="1"/>
  <c r="N650" i="1" a="1"/>
  <c r="N650" i="1" s="1"/>
  <c r="N651" i="1" a="1"/>
  <c r="N651" i="1" s="1"/>
  <c r="N652" i="1" a="1"/>
  <c r="N652" i="1" s="1"/>
  <c r="N653" i="1" a="1"/>
  <c r="N653" i="1" s="1"/>
  <c r="N654" i="1" a="1"/>
  <c r="N654" i="1" s="1"/>
  <c r="N655" i="1" a="1"/>
  <c r="N655" i="1" s="1"/>
  <c r="N656" i="1" a="1"/>
  <c r="N656" i="1" s="1"/>
  <c r="N657" i="1" a="1"/>
  <c r="N657" i="1" s="1"/>
  <c r="N658" i="1" a="1"/>
  <c r="N658" i="1" s="1"/>
  <c r="N659" i="1" a="1"/>
  <c r="N659" i="1" s="1"/>
  <c r="N660" i="1" a="1"/>
  <c r="N660" i="1" s="1"/>
  <c r="N661" i="1" a="1"/>
  <c r="N661" i="1" s="1"/>
  <c r="N662" i="1" a="1"/>
  <c r="N662" i="1" s="1"/>
  <c r="N663" i="1" a="1"/>
  <c r="N663" i="1" s="1"/>
  <c r="N664" i="1" a="1"/>
  <c r="N664" i="1" s="1"/>
  <c r="N665" i="1" a="1"/>
  <c r="N665" i="1" s="1"/>
  <c r="N666" i="1" a="1"/>
  <c r="N666" i="1" s="1"/>
  <c r="N667" i="1" a="1"/>
  <c r="N667" i="1" s="1"/>
  <c r="N668" i="1" a="1"/>
  <c r="N668" i="1" s="1"/>
  <c r="N669" i="1" a="1"/>
  <c r="N669" i="1" s="1"/>
  <c r="N670" i="1" a="1"/>
  <c r="N670" i="1" s="1"/>
  <c r="N671" i="1" a="1"/>
  <c r="N671" i="1" s="1"/>
  <c r="N672" i="1" a="1"/>
  <c r="N672" i="1" s="1"/>
  <c r="N673" i="1" a="1"/>
  <c r="N673" i="1" s="1"/>
  <c r="N674" i="1" a="1"/>
  <c r="N674" i="1" s="1"/>
  <c r="N675" i="1" a="1"/>
  <c r="N675" i="1" s="1"/>
  <c r="N676" i="1" a="1"/>
  <c r="N676" i="1" s="1"/>
  <c r="N677" i="1" a="1"/>
  <c r="N677" i="1" s="1"/>
  <c r="N678" i="1" a="1"/>
  <c r="N678" i="1" s="1"/>
  <c r="N679" i="1" a="1"/>
  <c r="N679" i="1" s="1"/>
  <c r="N680" i="1" a="1"/>
  <c r="N680" i="1" s="1"/>
  <c r="N681" i="1" a="1"/>
  <c r="N681" i="1" s="1"/>
  <c r="N682" i="1" a="1"/>
  <c r="N682" i="1" s="1"/>
  <c r="N683" i="1" a="1"/>
  <c r="N683" i="1" s="1"/>
  <c r="N684" i="1" a="1"/>
  <c r="N684" i="1" s="1"/>
  <c r="N685" i="1" a="1"/>
  <c r="N685" i="1" s="1"/>
  <c r="N686" i="1" a="1"/>
  <c r="N686" i="1" s="1"/>
  <c r="N687" i="1" a="1"/>
  <c r="N687" i="1" s="1"/>
  <c r="N688" i="1" a="1"/>
  <c r="N688" i="1" s="1"/>
  <c r="N689" i="1" a="1"/>
  <c r="N689" i="1" s="1"/>
  <c r="N690" i="1" a="1"/>
  <c r="N690" i="1" s="1"/>
  <c r="N691" i="1" a="1"/>
  <c r="N691" i="1" s="1"/>
  <c r="N692" i="1" a="1"/>
  <c r="N692" i="1" s="1"/>
  <c r="N693" i="1" a="1"/>
  <c r="N693" i="1" s="1"/>
  <c r="N694" i="1" a="1"/>
  <c r="N694" i="1" s="1"/>
  <c r="N695" i="1" a="1"/>
  <c r="N695" i="1" s="1"/>
  <c r="N696" i="1" a="1"/>
  <c r="N696" i="1" s="1"/>
  <c r="N697" i="1" a="1"/>
  <c r="N697" i="1" s="1"/>
  <c r="N698" i="1" a="1"/>
  <c r="N698" i="1" s="1"/>
  <c r="N699" i="1" a="1"/>
  <c r="N699" i="1" s="1"/>
  <c r="N700" i="1" a="1"/>
  <c r="N700" i="1" s="1"/>
  <c r="N701" i="1" a="1"/>
  <c r="N701" i="1" s="1"/>
  <c r="N702" i="1" a="1"/>
  <c r="N702" i="1" s="1"/>
  <c r="N703" i="1" a="1"/>
  <c r="N703" i="1" s="1"/>
  <c r="N704" i="1" a="1"/>
  <c r="N704" i="1" s="1"/>
  <c r="N705" i="1" a="1"/>
  <c r="N705" i="1" s="1"/>
  <c r="N706" i="1" a="1"/>
  <c r="N706" i="1" s="1"/>
  <c r="N707" i="1" a="1"/>
  <c r="N707" i="1" s="1"/>
  <c r="N708" i="1" a="1"/>
  <c r="N708" i="1" s="1"/>
  <c r="N709" i="1" a="1"/>
  <c r="N709" i="1" s="1"/>
  <c r="N710" i="1" a="1"/>
  <c r="N710" i="1" s="1"/>
  <c r="N711" i="1" a="1"/>
  <c r="N711" i="1" s="1"/>
  <c r="N712" i="1" a="1"/>
  <c r="N712" i="1" s="1"/>
  <c r="N713" i="1" a="1"/>
  <c r="N713" i="1" s="1"/>
  <c r="N714" i="1" a="1"/>
  <c r="N714" i="1" s="1"/>
  <c r="N715" i="1" a="1"/>
  <c r="N715" i="1" s="1"/>
  <c r="N716" i="1" a="1"/>
  <c r="N716" i="1" s="1"/>
  <c r="N717" i="1" a="1"/>
  <c r="N717" i="1" s="1"/>
  <c r="N718" i="1" a="1"/>
  <c r="N718" i="1" s="1"/>
  <c r="N719" i="1" a="1"/>
  <c r="N719" i="1" s="1"/>
  <c r="N720" i="1" a="1"/>
  <c r="N720" i="1" s="1"/>
  <c r="N721" i="1" a="1"/>
  <c r="N721" i="1" s="1"/>
  <c r="N722" i="1" a="1"/>
  <c r="N722" i="1" s="1"/>
  <c r="N723" i="1" a="1"/>
  <c r="N723" i="1" s="1"/>
  <c r="N724" i="1" a="1"/>
  <c r="N724" i="1" s="1"/>
  <c r="N725" i="1" a="1"/>
  <c r="N725" i="1" s="1"/>
  <c r="N726" i="1" a="1"/>
  <c r="N726" i="1" s="1"/>
  <c r="N727" i="1" a="1"/>
  <c r="N727" i="1" s="1"/>
  <c r="N728" i="1" a="1"/>
  <c r="N728" i="1" s="1"/>
  <c r="N729" i="1" a="1"/>
  <c r="N729" i="1" s="1"/>
  <c r="N730" i="1" a="1"/>
  <c r="N730" i="1" s="1"/>
  <c r="N731" i="1" a="1"/>
  <c r="N731" i="1" s="1"/>
  <c r="N732" i="1" a="1"/>
  <c r="N732" i="1" s="1"/>
  <c r="N733" i="1" a="1"/>
  <c r="N733" i="1" s="1"/>
  <c r="N734" i="1" a="1"/>
  <c r="N734" i="1" s="1"/>
  <c r="N735" i="1" a="1"/>
  <c r="N735" i="1" s="1"/>
  <c r="N736" i="1" a="1"/>
  <c r="N736" i="1" s="1"/>
  <c r="N737" i="1" a="1"/>
  <c r="N737" i="1" s="1"/>
  <c r="N738" i="1" a="1"/>
  <c r="N738" i="1" s="1"/>
  <c r="N739" i="1" a="1"/>
  <c r="N739" i="1" s="1"/>
  <c r="N740" i="1" a="1"/>
  <c r="N740" i="1" s="1"/>
  <c r="N741" i="1" a="1"/>
  <c r="N741" i="1" s="1"/>
  <c r="N742" i="1" a="1"/>
  <c r="N742" i="1" s="1"/>
  <c r="N743" i="1" a="1"/>
  <c r="N743" i="1" s="1"/>
  <c r="N744" i="1" a="1"/>
  <c r="N744" i="1" s="1"/>
  <c r="N745" i="1" a="1"/>
  <c r="N745" i="1" s="1"/>
  <c r="N746" i="1" a="1"/>
  <c r="N746" i="1" s="1"/>
  <c r="N747" i="1" a="1"/>
  <c r="N747" i="1" s="1"/>
  <c r="N748" i="1" a="1"/>
  <c r="N748" i="1" s="1"/>
  <c r="N749" i="1" a="1"/>
  <c r="N749" i="1" s="1"/>
  <c r="N750" i="1" a="1"/>
  <c r="N750" i="1" s="1"/>
  <c r="N751" i="1" a="1"/>
  <c r="N751" i="1" s="1"/>
  <c r="N752" i="1" a="1"/>
  <c r="N752" i="1" s="1"/>
  <c r="N753" i="1" a="1"/>
  <c r="N753" i="1" s="1"/>
  <c r="N754" i="1" a="1"/>
  <c r="N754" i="1" s="1"/>
  <c r="N755" i="1" a="1"/>
  <c r="N755" i="1" s="1"/>
  <c r="N756" i="1" a="1"/>
  <c r="N756" i="1" s="1"/>
  <c r="N757" i="1" a="1"/>
  <c r="N757" i="1" s="1"/>
  <c r="N758" i="1" a="1"/>
  <c r="N758" i="1" s="1"/>
  <c r="N759" i="1" a="1"/>
  <c r="N759" i="1" s="1"/>
  <c r="N760" i="1" a="1"/>
  <c r="N760" i="1" s="1"/>
  <c r="N761" i="1" a="1"/>
  <c r="N761" i="1" s="1"/>
  <c r="N762" i="1" a="1"/>
  <c r="N762" i="1" s="1"/>
  <c r="N763" i="1" a="1"/>
  <c r="N763" i="1" s="1"/>
  <c r="N764" i="1" a="1"/>
  <c r="N764" i="1" s="1"/>
  <c r="N765" i="1" a="1"/>
  <c r="N765" i="1" s="1"/>
  <c r="N766" i="1" a="1"/>
  <c r="N766" i="1" s="1"/>
  <c r="N767" i="1" a="1"/>
  <c r="N767" i="1" s="1"/>
  <c r="N768" i="1" a="1"/>
  <c r="N768" i="1" s="1"/>
  <c r="N769" i="1" a="1"/>
  <c r="N769" i="1" s="1"/>
  <c r="N770" i="1" a="1"/>
  <c r="N770" i="1" s="1"/>
  <c r="N771" i="1" a="1"/>
  <c r="N771" i="1" s="1"/>
  <c r="N772" i="1" a="1"/>
  <c r="N772" i="1" s="1"/>
  <c r="N773" i="1" a="1"/>
  <c r="N773" i="1" s="1"/>
  <c r="N774" i="1" a="1"/>
  <c r="N774" i="1" s="1"/>
  <c r="N775" i="1" a="1"/>
  <c r="N775" i="1" s="1"/>
  <c r="N776" i="1" a="1"/>
  <c r="N776" i="1" s="1"/>
  <c r="N777" i="1" a="1"/>
  <c r="N777" i="1" s="1"/>
  <c r="N778" i="1" a="1"/>
  <c r="N778" i="1" s="1"/>
  <c r="N779" i="1" a="1"/>
  <c r="N779" i="1" s="1"/>
  <c r="N780" i="1" a="1"/>
  <c r="N780" i="1" s="1"/>
  <c r="N781" i="1" a="1"/>
  <c r="N781" i="1" s="1"/>
  <c r="N782" i="1" a="1"/>
  <c r="N782" i="1" s="1"/>
  <c r="N783" i="1" a="1"/>
  <c r="N783" i="1" s="1"/>
  <c r="N784" i="1" a="1"/>
  <c r="N784" i="1" s="1"/>
  <c r="N785" i="1" a="1"/>
  <c r="N785" i="1" s="1"/>
  <c r="N786" i="1" a="1"/>
  <c r="N786" i="1" s="1"/>
  <c r="N787" i="1" a="1"/>
  <c r="N787" i="1" s="1"/>
  <c r="N788" i="1" a="1"/>
  <c r="N788" i="1" s="1"/>
  <c r="N789" i="1" a="1"/>
  <c r="N789" i="1" s="1"/>
  <c r="N790" i="1" a="1"/>
  <c r="N790" i="1" s="1"/>
  <c r="N791" i="1" a="1"/>
  <c r="N791" i="1" s="1"/>
  <c r="N792" i="1" a="1"/>
  <c r="N792" i="1" s="1"/>
  <c r="N793" i="1" a="1"/>
  <c r="N793" i="1" s="1"/>
  <c r="N794" i="1" a="1"/>
  <c r="N794" i="1" s="1"/>
  <c r="N795" i="1" a="1"/>
  <c r="N795" i="1" s="1"/>
  <c r="N796" i="1" a="1"/>
  <c r="N796" i="1" s="1"/>
  <c r="N797" i="1" a="1"/>
  <c r="N797" i="1" s="1"/>
  <c r="N798" i="1" a="1"/>
  <c r="N798" i="1" s="1"/>
  <c r="N799" i="1" a="1"/>
  <c r="N799" i="1" s="1"/>
  <c r="N800" i="1" a="1"/>
  <c r="N800" i="1" s="1"/>
  <c r="N801" i="1" a="1"/>
  <c r="N801" i="1" s="1"/>
  <c r="N802" i="1" a="1"/>
  <c r="N802" i="1" s="1"/>
  <c r="N803" i="1" a="1"/>
  <c r="N803" i="1" s="1"/>
  <c r="N804" i="1" a="1"/>
  <c r="N804" i="1" s="1"/>
  <c r="N805" i="1" a="1"/>
  <c r="N805" i="1" s="1"/>
  <c r="N806" i="1" a="1"/>
  <c r="N806" i="1" s="1"/>
  <c r="N807" i="1" a="1"/>
  <c r="N807" i="1" s="1"/>
  <c r="N808" i="1" a="1"/>
  <c r="N808" i="1" s="1"/>
  <c r="N809" i="1" a="1"/>
  <c r="N809" i="1" s="1"/>
  <c r="N810" i="1" a="1"/>
  <c r="N810" i="1" s="1"/>
  <c r="N811" i="1" a="1"/>
  <c r="N811" i="1" s="1"/>
  <c r="N812" i="1" a="1"/>
  <c r="N812" i="1" s="1"/>
  <c r="N813" i="1" a="1"/>
  <c r="N813" i="1" s="1"/>
  <c r="N814" i="1" a="1"/>
  <c r="N814" i="1" s="1"/>
  <c r="N815" i="1" a="1"/>
  <c r="N815" i="1" s="1"/>
  <c r="N816" i="1" a="1"/>
  <c r="N816" i="1" s="1"/>
  <c r="N817" i="1" a="1"/>
  <c r="N817" i="1" s="1"/>
  <c r="N818" i="1" a="1"/>
  <c r="N818" i="1" s="1"/>
  <c r="N819" i="1" a="1"/>
  <c r="N819" i="1" s="1"/>
  <c r="N820" i="1" a="1"/>
  <c r="N820" i="1" s="1"/>
  <c r="N821" i="1" a="1"/>
  <c r="N821" i="1" s="1"/>
  <c r="N822" i="1" a="1"/>
  <c r="N822" i="1" s="1"/>
  <c r="N823" i="1" a="1"/>
  <c r="N823" i="1" s="1"/>
  <c r="N824" i="1" a="1"/>
  <c r="N824" i="1" s="1"/>
  <c r="N825" i="1" a="1"/>
  <c r="N825" i="1" s="1"/>
  <c r="N826" i="1" a="1"/>
  <c r="N826" i="1" s="1"/>
  <c r="N827" i="1" a="1"/>
  <c r="N827" i="1" s="1"/>
  <c r="N828" i="1" a="1"/>
  <c r="N828" i="1" s="1"/>
  <c r="N829" i="1" a="1"/>
  <c r="N829" i="1" s="1"/>
  <c r="N830" i="1" a="1"/>
  <c r="N830" i="1" s="1"/>
  <c r="N831" i="1" a="1"/>
  <c r="N831" i="1" s="1"/>
  <c r="N832" i="1" a="1"/>
  <c r="N832" i="1" s="1"/>
  <c r="N833" i="1" a="1"/>
  <c r="N833" i="1" s="1"/>
  <c r="N834" i="1" a="1"/>
  <c r="N834" i="1" s="1"/>
  <c r="N835" i="1" a="1"/>
  <c r="N835" i="1" s="1"/>
  <c r="N836" i="1" a="1"/>
  <c r="N836" i="1" s="1"/>
  <c r="N837" i="1" a="1"/>
  <c r="N837" i="1" s="1"/>
  <c r="N838" i="1" a="1"/>
  <c r="N838" i="1" s="1"/>
  <c r="N839" i="1" a="1"/>
  <c r="N839" i="1" s="1"/>
  <c r="N840" i="1" a="1"/>
  <c r="N840" i="1" s="1"/>
  <c r="N841" i="1" a="1"/>
  <c r="N841" i="1" s="1"/>
  <c r="N842" i="1" a="1"/>
  <c r="N842" i="1" s="1"/>
  <c r="N843" i="1" a="1"/>
  <c r="N843" i="1" s="1"/>
  <c r="N844" i="1" a="1"/>
  <c r="N844" i="1" s="1"/>
  <c r="N845" i="1" a="1"/>
  <c r="N845" i="1" s="1"/>
  <c r="N846" i="1" a="1"/>
  <c r="N846" i="1" s="1"/>
  <c r="N847" i="1" a="1"/>
  <c r="N847" i="1" s="1"/>
  <c r="N848" i="1" a="1"/>
  <c r="N848" i="1" s="1"/>
  <c r="N849" i="1" a="1"/>
  <c r="N849" i="1" s="1"/>
  <c r="N850" i="1" a="1"/>
  <c r="N850" i="1" s="1"/>
  <c r="N851" i="1" a="1"/>
  <c r="N851" i="1" s="1"/>
  <c r="N852" i="1" a="1"/>
  <c r="N852" i="1" s="1"/>
  <c r="N853" i="1" a="1"/>
  <c r="N853" i="1" s="1"/>
  <c r="N854" i="1" a="1"/>
  <c r="N854" i="1" s="1"/>
  <c r="N855" i="1" a="1"/>
  <c r="N855" i="1" s="1"/>
  <c r="N856" i="1" a="1"/>
  <c r="N856" i="1" s="1"/>
  <c r="N857" i="1" a="1"/>
  <c r="N857" i="1" s="1"/>
  <c r="N858" i="1" a="1"/>
  <c r="N858" i="1" s="1"/>
  <c r="N859" i="1" a="1"/>
  <c r="N859" i="1" s="1"/>
  <c r="N860" i="1" a="1"/>
  <c r="N860" i="1" s="1"/>
  <c r="N861" i="1" a="1"/>
  <c r="N861" i="1" s="1"/>
  <c r="N862" i="1" a="1"/>
  <c r="N862" i="1" s="1"/>
  <c r="N863" i="1" a="1"/>
  <c r="N863" i="1" s="1"/>
  <c r="N864" i="1" a="1"/>
  <c r="N864" i="1" s="1"/>
  <c r="N865" i="1" a="1"/>
  <c r="N865" i="1" s="1"/>
  <c r="N866" i="1" a="1"/>
  <c r="N866" i="1" s="1"/>
  <c r="N867" i="1" a="1"/>
  <c r="N867" i="1" s="1"/>
  <c r="N868" i="1" a="1"/>
  <c r="N868" i="1" s="1"/>
  <c r="N869" i="1" a="1"/>
  <c r="N869" i="1" s="1"/>
  <c r="N870" i="1" a="1"/>
  <c r="N870" i="1" s="1"/>
  <c r="N871" i="1" a="1"/>
  <c r="N871" i="1" s="1"/>
  <c r="N872" i="1" a="1"/>
  <c r="N872" i="1" s="1"/>
  <c r="N873" i="1" a="1"/>
  <c r="N873" i="1" s="1"/>
  <c r="N874" i="1" a="1"/>
  <c r="N874" i="1" s="1"/>
  <c r="N875" i="1" a="1"/>
  <c r="N875" i="1" s="1"/>
  <c r="N876" i="1" a="1"/>
  <c r="N876" i="1" s="1"/>
  <c r="N877" i="1" a="1"/>
  <c r="N877" i="1" s="1"/>
  <c r="N878" i="1" a="1"/>
  <c r="N878" i="1" s="1"/>
  <c r="N879" i="1" a="1"/>
  <c r="N879" i="1" s="1"/>
  <c r="N880" i="1" a="1"/>
  <c r="N880" i="1" s="1"/>
  <c r="N881" i="1" a="1"/>
  <c r="N881" i="1" s="1"/>
  <c r="N882" i="1" a="1"/>
  <c r="N882" i="1" s="1"/>
  <c r="N883" i="1" a="1"/>
  <c r="N883" i="1" s="1"/>
  <c r="N884" i="1" a="1"/>
  <c r="N884" i="1" s="1"/>
  <c r="N885" i="1" a="1"/>
  <c r="N885" i="1" s="1"/>
  <c r="N886" i="1" a="1"/>
  <c r="N886" i="1" s="1"/>
  <c r="N887" i="1" a="1"/>
  <c r="N887" i="1" s="1"/>
  <c r="N888" i="1" a="1"/>
  <c r="N888" i="1" s="1"/>
  <c r="N889" i="1" a="1"/>
  <c r="N889" i="1" s="1"/>
  <c r="N890" i="1" a="1"/>
  <c r="N890" i="1" s="1"/>
  <c r="N891" i="1" a="1"/>
  <c r="N891" i="1" s="1"/>
  <c r="N892" i="1" a="1"/>
  <c r="N892" i="1" s="1"/>
  <c r="N893" i="1" a="1"/>
  <c r="N893" i="1" s="1"/>
  <c r="N894" i="1" a="1"/>
  <c r="N894" i="1" s="1"/>
  <c r="N895" i="1" a="1"/>
  <c r="N895" i="1" s="1"/>
  <c r="N896" i="1" a="1"/>
  <c r="N896" i="1" s="1"/>
  <c r="N897" i="1" a="1"/>
  <c r="N897" i="1" s="1"/>
  <c r="N898" i="1" a="1"/>
  <c r="N898" i="1" s="1"/>
  <c r="N899" i="1" a="1"/>
  <c r="N899" i="1" s="1"/>
  <c r="N900" i="1" a="1"/>
  <c r="N900" i="1" s="1"/>
  <c r="N901" i="1" a="1"/>
  <c r="N901" i="1" s="1"/>
  <c r="N902" i="1" a="1"/>
  <c r="N902" i="1" s="1"/>
  <c r="N903" i="1" a="1"/>
  <c r="N903" i="1" s="1"/>
  <c r="N904" i="1" a="1"/>
  <c r="N904" i="1" s="1"/>
  <c r="N905" i="1" a="1"/>
  <c r="N905" i="1" s="1"/>
  <c r="N906" i="1" a="1"/>
  <c r="N906" i="1" s="1"/>
  <c r="N907" i="1" a="1"/>
  <c r="N907" i="1" s="1"/>
  <c r="N908" i="1" a="1"/>
  <c r="N908" i="1" s="1"/>
  <c r="N909" i="1" a="1"/>
  <c r="N909" i="1" s="1"/>
  <c r="N910" i="1" a="1"/>
  <c r="N910" i="1" s="1"/>
  <c r="N911" i="1" a="1"/>
  <c r="N911" i="1" s="1"/>
  <c r="N912" i="1" a="1"/>
  <c r="N912" i="1" s="1"/>
  <c r="N913" i="1" a="1"/>
  <c r="N913" i="1" s="1"/>
  <c r="N914" i="1" a="1"/>
  <c r="N914" i="1" s="1"/>
  <c r="N915" i="1" a="1"/>
  <c r="N915" i="1" s="1"/>
  <c r="N916" i="1" a="1"/>
  <c r="N916" i="1" s="1"/>
  <c r="N917" i="1" a="1"/>
  <c r="N917" i="1" s="1"/>
  <c r="N918" i="1" a="1"/>
  <c r="N918" i="1" s="1"/>
  <c r="N919" i="1" a="1"/>
  <c r="N919" i="1" s="1"/>
  <c r="N920" i="1" a="1"/>
  <c r="N920" i="1" s="1"/>
  <c r="N921" i="1" a="1"/>
  <c r="N921" i="1" s="1"/>
  <c r="N922" i="1" a="1"/>
  <c r="N922" i="1" s="1"/>
  <c r="N923" i="1" a="1"/>
  <c r="N923" i="1" s="1"/>
  <c r="N924" i="1" a="1"/>
  <c r="N924" i="1" s="1"/>
  <c r="N925" i="1" a="1"/>
  <c r="N925" i="1" s="1"/>
  <c r="N926" i="1" a="1"/>
  <c r="N926" i="1" s="1"/>
  <c r="N927" i="1" a="1"/>
  <c r="N927" i="1" s="1"/>
  <c r="N928" i="1" a="1"/>
  <c r="N928" i="1" s="1"/>
  <c r="N929" i="1" a="1"/>
  <c r="N929" i="1" s="1"/>
  <c r="N930" i="1" a="1"/>
  <c r="N930" i="1" s="1"/>
  <c r="N931" i="1" a="1"/>
  <c r="N931" i="1" s="1"/>
  <c r="N932" i="1" a="1"/>
  <c r="N932" i="1" s="1"/>
  <c r="N933" i="1" a="1"/>
  <c r="N933" i="1" s="1"/>
  <c r="N934" i="1" a="1"/>
  <c r="N934" i="1" s="1"/>
  <c r="N935" i="1" a="1"/>
  <c r="N935" i="1" s="1"/>
  <c r="N936" i="1" a="1"/>
  <c r="N936" i="1" s="1"/>
  <c r="N937" i="1" a="1"/>
  <c r="N937" i="1" s="1"/>
  <c r="N938" i="1" a="1"/>
  <c r="N938" i="1" s="1"/>
  <c r="N939" i="1" a="1"/>
  <c r="N939" i="1" s="1"/>
  <c r="N940" i="1" a="1"/>
  <c r="N940" i="1" s="1"/>
  <c r="N941" i="1" a="1"/>
  <c r="N941" i="1" s="1"/>
  <c r="N942" i="1" a="1"/>
  <c r="N942" i="1" s="1"/>
  <c r="N943" i="1" a="1"/>
  <c r="N943" i="1" s="1"/>
  <c r="N944" i="1" a="1"/>
  <c r="N944" i="1" s="1"/>
  <c r="N945" i="1" a="1"/>
  <c r="N945" i="1" s="1"/>
  <c r="N946" i="1" a="1"/>
  <c r="N946" i="1" s="1"/>
  <c r="N947" i="1" a="1"/>
  <c r="N947" i="1" s="1"/>
  <c r="N948" i="1" a="1"/>
  <c r="N948" i="1" s="1"/>
  <c r="N949" i="1" a="1"/>
  <c r="N949" i="1" s="1"/>
  <c r="N950" i="1" a="1"/>
  <c r="N950" i="1" s="1"/>
  <c r="N951" i="1" a="1"/>
  <c r="N951" i="1" s="1"/>
  <c r="N952" i="1" a="1"/>
  <c r="N952" i="1" s="1"/>
  <c r="N953" i="1" a="1"/>
  <c r="N953" i="1" s="1"/>
  <c r="N954" i="1" a="1"/>
  <c r="N954" i="1" s="1"/>
  <c r="N955" i="1" a="1"/>
  <c r="N955" i="1" s="1"/>
  <c r="N956" i="1" a="1"/>
  <c r="N956" i="1" s="1"/>
  <c r="N957" i="1" a="1"/>
  <c r="N957" i="1" s="1"/>
  <c r="N958" i="1" a="1"/>
  <c r="N958" i="1" s="1"/>
  <c r="N959" i="1" a="1"/>
  <c r="N959" i="1" s="1"/>
  <c r="N960" i="1" a="1"/>
  <c r="N960" i="1" s="1"/>
  <c r="N961" i="1" a="1"/>
  <c r="N961" i="1" s="1"/>
  <c r="N962" i="1" a="1"/>
  <c r="N962" i="1" s="1"/>
  <c r="N963" i="1" a="1"/>
  <c r="N963" i="1" s="1"/>
  <c r="N964" i="1" a="1"/>
  <c r="N964" i="1" s="1"/>
  <c r="N965" i="1" a="1"/>
  <c r="N965" i="1" s="1"/>
  <c r="N966" i="1" a="1"/>
  <c r="N966" i="1" s="1"/>
  <c r="N967" i="1" a="1"/>
  <c r="N967" i="1" s="1"/>
  <c r="N968" i="1" a="1"/>
  <c r="N968" i="1" s="1"/>
  <c r="N969" i="1" a="1"/>
  <c r="N969" i="1" s="1"/>
  <c r="N970" i="1" a="1"/>
  <c r="N970" i="1" s="1"/>
  <c r="N971" i="1" a="1"/>
  <c r="N971" i="1" s="1"/>
  <c r="N972" i="1" a="1"/>
  <c r="N972" i="1" s="1"/>
  <c r="N973" i="1" a="1"/>
  <c r="N973" i="1" s="1"/>
  <c r="N974" i="1" a="1"/>
  <c r="N974" i="1" s="1"/>
  <c r="N975" i="1" a="1"/>
  <c r="N975" i="1" s="1"/>
  <c r="N976" i="1" a="1"/>
  <c r="N976" i="1" s="1"/>
  <c r="N977" i="1" a="1"/>
  <c r="N977" i="1" s="1"/>
  <c r="N978" i="1" a="1"/>
  <c r="N978" i="1" s="1"/>
  <c r="N979" i="1" a="1"/>
  <c r="N979" i="1" s="1"/>
  <c r="N980" i="1" a="1"/>
  <c r="N980" i="1" s="1"/>
  <c r="N981" i="1" a="1"/>
  <c r="N981" i="1" s="1"/>
  <c r="N982" i="1" a="1"/>
  <c r="N982" i="1" s="1"/>
  <c r="N983" i="1" a="1"/>
  <c r="N983" i="1" s="1"/>
  <c r="N984" i="1" a="1"/>
  <c r="N984" i="1" s="1"/>
  <c r="N985" i="1" a="1"/>
  <c r="N985" i="1" s="1"/>
  <c r="N986" i="1" a="1"/>
  <c r="N986" i="1" s="1"/>
  <c r="N987" i="1" a="1"/>
  <c r="N987" i="1" s="1"/>
  <c r="N988" i="1" a="1"/>
  <c r="N988" i="1" s="1"/>
  <c r="N989" i="1" a="1"/>
  <c r="N989" i="1" s="1"/>
  <c r="N990" i="1" a="1"/>
  <c r="N990" i="1" s="1"/>
  <c r="N991" i="1" a="1"/>
  <c r="N991" i="1" s="1"/>
  <c r="N992" i="1" a="1"/>
  <c r="N992" i="1" s="1"/>
  <c r="N993" i="1" a="1"/>
  <c r="N993" i="1" s="1"/>
  <c r="N994" i="1" a="1"/>
  <c r="N994" i="1" s="1"/>
  <c r="N995" i="1" a="1"/>
  <c r="N995" i="1" s="1"/>
  <c r="N996" i="1" a="1"/>
  <c r="N996" i="1" s="1"/>
  <c r="N997" i="1" a="1"/>
  <c r="N997" i="1" s="1"/>
  <c r="N998" i="1" a="1"/>
  <c r="N998" i="1" s="1"/>
  <c r="N999" i="1" a="1"/>
  <c r="N999" i="1" s="1"/>
  <c r="N1000" i="1" a="1"/>
  <c r="N1000" i="1" s="1"/>
  <c r="N1001" i="1" a="1"/>
  <c r="N1001" i="1" s="1"/>
  <c r="N1002" i="1" a="1"/>
  <c r="N1002" i="1" s="1"/>
  <c r="N1003" i="1" a="1"/>
  <c r="N1003" i="1" s="1"/>
  <c r="N1004" i="1" a="1"/>
  <c r="N1004" i="1" s="1"/>
  <c r="N1005" i="1" a="1"/>
  <c r="N1005" i="1" s="1"/>
  <c r="N1006" i="1" a="1"/>
  <c r="N1006" i="1" s="1"/>
  <c r="N1007" i="1" a="1"/>
  <c r="N1007" i="1" s="1"/>
  <c r="N1008" i="1" a="1"/>
  <c r="N1008" i="1" s="1"/>
  <c r="N1009" i="1" a="1"/>
  <c r="N1009" i="1" s="1"/>
  <c r="N1010" i="1" a="1"/>
  <c r="N1010" i="1" s="1"/>
  <c r="N1011" i="1" a="1"/>
  <c r="N1011" i="1" s="1"/>
  <c r="N1012" i="1" a="1"/>
  <c r="N1012" i="1" s="1"/>
  <c r="N1013" i="1" a="1"/>
  <c r="N1013" i="1" s="1"/>
  <c r="N1014" i="1" a="1"/>
  <c r="N1014" i="1" s="1"/>
  <c r="N1015" i="1" a="1"/>
  <c r="N1015" i="1" s="1"/>
  <c r="N1016" i="1" a="1"/>
  <c r="N1016" i="1" s="1"/>
  <c r="N1017" i="1" a="1"/>
  <c r="N1017" i="1" s="1"/>
  <c r="N1018" i="1" a="1"/>
  <c r="N1018" i="1" s="1"/>
  <c r="N1019" i="1" a="1"/>
  <c r="N1019" i="1" s="1"/>
  <c r="N1020" i="1" a="1"/>
  <c r="N1020" i="1" s="1"/>
  <c r="N1021" i="1" a="1"/>
  <c r="N1021" i="1" s="1"/>
  <c r="N1022" i="1" a="1"/>
  <c r="N1022" i="1" s="1"/>
  <c r="N1023" i="1" a="1"/>
  <c r="N1023" i="1" s="1"/>
  <c r="N1024" i="1" a="1"/>
  <c r="N1024" i="1" s="1"/>
  <c r="N1025" i="1" a="1"/>
  <c r="N1025" i="1" s="1"/>
  <c r="N1026" i="1" a="1"/>
  <c r="N1026" i="1" s="1"/>
  <c r="N1027" i="1" a="1"/>
  <c r="N1027" i="1" s="1"/>
  <c r="N1028" i="1" a="1"/>
  <c r="N1028" i="1" s="1"/>
  <c r="N1029" i="1" a="1"/>
  <c r="N1029" i="1" s="1"/>
  <c r="N1030" i="1" a="1"/>
  <c r="N1030" i="1" s="1"/>
  <c r="N1031" i="1" a="1"/>
  <c r="N1031" i="1" s="1"/>
  <c r="N1032" i="1" a="1"/>
  <c r="N1032" i="1" s="1"/>
  <c r="N1033" i="1" a="1"/>
  <c r="N1033" i="1" s="1"/>
  <c r="N1034" i="1" a="1"/>
  <c r="N1034" i="1" s="1"/>
  <c r="N1035" i="1" a="1"/>
  <c r="N1035" i="1" s="1"/>
  <c r="N1036" i="1" a="1"/>
  <c r="N1036" i="1" s="1"/>
  <c r="N1037" i="1" a="1"/>
  <c r="N1037" i="1" s="1"/>
  <c r="N1038" i="1" a="1"/>
  <c r="N1038" i="1" s="1"/>
  <c r="N1039" i="1" a="1"/>
  <c r="N1039" i="1" s="1"/>
  <c r="N1040" i="1" a="1"/>
  <c r="N1040" i="1" s="1"/>
  <c r="N1041" i="1" a="1"/>
  <c r="N1041" i="1" s="1"/>
  <c r="N1042" i="1" a="1"/>
  <c r="N1042" i="1" s="1"/>
  <c r="N1043" i="1" a="1"/>
  <c r="N1043" i="1" s="1"/>
  <c r="N1044" i="1" a="1"/>
  <c r="N1044" i="1" s="1"/>
  <c r="N1045" i="1" a="1"/>
  <c r="N1045" i="1" s="1"/>
  <c r="N1046" i="1" a="1"/>
  <c r="N1046" i="1" s="1"/>
  <c r="N1047" i="1" a="1"/>
  <c r="N1047" i="1" s="1"/>
  <c r="N1048" i="1" a="1"/>
  <c r="N1048" i="1" s="1"/>
  <c r="N1049" i="1" a="1"/>
  <c r="N1049" i="1" s="1"/>
  <c r="N1050" i="1" a="1"/>
  <c r="N1050" i="1" s="1"/>
  <c r="N1051" i="1" a="1"/>
  <c r="N1051" i="1" s="1"/>
  <c r="N1052" i="1" a="1"/>
  <c r="N1052" i="1" s="1"/>
  <c r="N1053" i="1" a="1"/>
  <c r="N1053" i="1" s="1"/>
  <c r="N1054" i="1" a="1"/>
  <c r="N1054" i="1" s="1"/>
  <c r="N1055" i="1" a="1"/>
  <c r="N1055" i="1" s="1"/>
  <c r="N1056" i="1" a="1"/>
  <c r="N1056" i="1" s="1"/>
  <c r="N1057" i="1" a="1"/>
  <c r="N1057" i="1" s="1"/>
  <c r="N1058" i="1" a="1"/>
  <c r="N1058" i="1" s="1"/>
  <c r="N1059" i="1" a="1"/>
  <c r="N1059" i="1" s="1"/>
  <c r="N1060" i="1" a="1"/>
  <c r="N1060" i="1" s="1"/>
  <c r="N1061" i="1" a="1"/>
  <c r="N1061" i="1" s="1"/>
  <c r="N1062" i="1" a="1"/>
  <c r="N1062" i="1" s="1"/>
  <c r="N1063" i="1" a="1"/>
  <c r="N1063" i="1" s="1"/>
  <c r="N1064" i="1" a="1"/>
  <c r="N1064" i="1" s="1"/>
  <c r="N1065" i="1" a="1"/>
  <c r="N1065" i="1" s="1"/>
  <c r="N1066" i="1" a="1"/>
  <c r="N1066" i="1" s="1"/>
  <c r="N1067" i="1" a="1"/>
  <c r="N1067" i="1" s="1"/>
  <c r="N1068" i="1" a="1"/>
  <c r="N1068" i="1" s="1"/>
  <c r="N1069" i="1" a="1"/>
  <c r="N1069" i="1" s="1"/>
  <c r="N1070" i="1" a="1"/>
  <c r="N1070" i="1" s="1"/>
  <c r="N1071" i="1" a="1"/>
  <c r="N1071" i="1" s="1"/>
  <c r="N1072" i="1" a="1"/>
  <c r="N1072" i="1" s="1"/>
  <c r="N1073" i="1" a="1"/>
  <c r="N1073" i="1" s="1"/>
  <c r="N1074" i="1" a="1"/>
  <c r="N1074" i="1" s="1"/>
  <c r="N1075" i="1" a="1"/>
  <c r="N1075" i="1" s="1"/>
  <c r="N1076" i="1" a="1"/>
  <c r="N1076" i="1" s="1"/>
  <c r="N1077" i="1" a="1"/>
  <c r="N1077" i="1" s="1"/>
  <c r="N1078" i="1" a="1"/>
  <c r="N1078" i="1" s="1"/>
  <c r="N1079" i="1" a="1"/>
  <c r="N1079" i="1" s="1"/>
  <c r="N1080" i="1" a="1"/>
  <c r="N1080" i="1" s="1"/>
  <c r="N1081" i="1" a="1"/>
  <c r="N1081" i="1" s="1"/>
  <c r="N1082" i="1" a="1"/>
  <c r="N1082" i="1" s="1"/>
  <c r="N1083" i="1" a="1"/>
  <c r="N1083" i="1" s="1"/>
  <c r="N1084" i="1" a="1"/>
  <c r="N1084" i="1" s="1"/>
  <c r="N1085" i="1" a="1"/>
  <c r="N1085" i="1" s="1"/>
  <c r="N1086" i="1" a="1"/>
  <c r="N1086" i="1" s="1"/>
  <c r="N1087" i="1" a="1"/>
  <c r="N1087" i="1" s="1"/>
  <c r="N1088" i="1" a="1"/>
  <c r="N1088" i="1" s="1"/>
  <c r="N1089" i="1" a="1"/>
  <c r="N1089" i="1" s="1"/>
  <c r="N1090" i="1" a="1"/>
  <c r="N1090" i="1" s="1"/>
  <c r="N1091" i="1" a="1"/>
  <c r="N1091" i="1" s="1"/>
  <c r="N1092" i="1" a="1"/>
  <c r="N1092" i="1" s="1"/>
  <c r="N1093" i="1" a="1"/>
  <c r="N1093" i="1" s="1"/>
  <c r="N1094" i="1" a="1"/>
  <c r="N1094" i="1" s="1"/>
  <c r="N1095" i="1" a="1"/>
  <c r="N1095" i="1" s="1"/>
  <c r="N1096" i="1" a="1"/>
  <c r="N1096" i="1" s="1"/>
  <c r="O9" i="1" a="1"/>
  <c r="O9" i="1" s="1"/>
  <c r="O10" i="1" a="1"/>
  <c r="O10" i="1" s="1"/>
  <c r="O11" i="1" a="1"/>
  <c r="O11" i="1" s="1"/>
  <c r="O12" i="1" a="1"/>
  <c r="O12" i="1" s="1"/>
  <c r="O13" i="1" a="1"/>
  <c r="O13" i="1" s="1"/>
  <c r="O14" i="1" a="1"/>
  <c r="O14" i="1" s="1"/>
  <c r="O15" i="1" a="1"/>
  <c r="O15" i="1" s="1"/>
  <c r="O16" i="1" a="1"/>
  <c r="O16" i="1" s="1"/>
  <c r="O17" i="1" a="1"/>
  <c r="O17" i="1" s="1"/>
  <c r="O18" i="1" a="1"/>
  <c r="O18" i="1" s="1"/>
  <c r="O19" i="1" a="1"/>
  <c r="O19" i="1" s="1"/>
  <c r="O20" i="1" a="1"/>
  <c r="O20" i="1" s="1"/>
  <c r="O21" i="1" a="1"/>
  <c r="O21" i="1" s="1"/>
  <c r="O22" i="1" a="1"/>
  <c r="O22" i="1" s="1"/>
  <c r="O23" i="1" a="1"/>
  <c r="O23" i="1" s="1"/>
  <c r="O24" i="1" a="1"/>
  <c r="O24" i="1" s="1"/>
  <c r="O25" i="1" a="1"/>
  <c r="O25" i="1" s="1"/>
  <c r="O26" i="1" a="1"/>
  <c r="O26" i="1" s="1"/>
  <c r="O27" i="1" a="1"/>
  <c r="O27" i="1" s="1"/>
  <c r="O28" i="1" a="1"/>
  <c r="O28" i="1" s="1"/>
  <c r="O29" i="1" a="1"/>
  <c r="O29" i="1" s="1"/>
  <c r="O30" i="1" a="1"/>
  <c r="O30" i="1" s="1"/>
  <c r="O31" i="1" a="1"/>
  <c r="O31" i="1" s="1"/>
  <c r="O32" i="1" a="1"/>
  <c r="O32" i="1" s="1"/>
  <c r="O33" i="1" a="1"/>
  <c r="O33" i="1" s="1"/>
  <c r="O34" i="1" a="1"/>
  <c r="O34" i="1" s="1"/>
  <c r="O35" i="1" a="1"/>
  <c r="O35" i="1" s="1"/>
  <c r="O36" i="1" a="1"/>
  <c r="O36" i="1" s="1"/>
  <c r="O37" i="1" a="1"/>
  <c r="O37" i="1" s="1"/>
  <c r="O38" i="1" a="1"/>
  <c r="O38" i="1" s="1"/>
  <c r="O39" i="1" a="1"/>
  <c r="O39" i="1" s="1"/>
  <c r="O40" i="1" a="1"/>
  <c r="O40" i="1" s="1"/>
  <c r="O41" i="1" a="1"/>
  <c r="O41" i="1" s="1"/>
  <c r="O42" i="1" a="1"/>
  <c r="O42" i="1" s="1"/>
  <c r="O43" i="1" a="1"/>
  <c r="O43" i="1" s="1"/>
  <c r="O44" i="1" a="1"/>
  <c r="O44" i="1" s="1"/>
  <c r="O45" i="1" a="1"/>
  <c r="O45" i="1" s="1"/>
  <c r="O46" i="1" a="1"/>
  <c r="O46" i="1" s="1"/>
  <c r="O47" i="1" a="1"/>
  <c r="O47" i="1" s="1"/>
  <c r="O48" i="1" a="1"/>
  <c r="O48" i="1" s="1"/>
  <c r="O49" i="1" a="1"/>
  <c r="O49" i="1" s="1"/>
  <c r="O50" i="1" a="1"/>
  <c r="O50" i="1" s="1"/>
  <c r="O51" i="1" a="1"/>
  <c r="O51" i="1" s="1"/>
  <c r="O52" i="1" a="1"/>
  <c r="O52" i="1" s="1"/>
  <c r="O53" i="1" a="1"/>
  <c r="O53" i="1" s="1"/>
  <c r="O54" i="1" a="1"/>
  <c r="O54" i="1" s="1"/>
  <c r="O55" i="1" a="1"/>
  <c r="O55" i="1" s="1"/>
  <c r="O56" i="1" a="1"/>
  <c r="O56" i="1" s="1"/>
  <c r="O57" i="1" a="1"/>
  <c r="O57" i="1" s="1"/>
  <c r="O58" i="1" a="1"/>
  <c r="O58" i="1" s="1"/>
  <c r="O59" i="1" a="1"/>
  <c r="O59" i="1" s="1"/>
  <c r="O60" i="1" a="1"/>
  <c r="O60" i="1" s="1"/>
  <c r="O61" i="1" a="1"/>
  <c r="O61" i="1" s="1"/>
  <c r="O62" i="1" a="1"/>
  <c r="O62" i="1" s="1"/>
  <c r="O63" i="1" a="1"/>
  <c r="O63" i="1" s="1"/>
  <c r="O64" i="1" a="1"/>
  <c r="O64" i="1" s="1"/>
  <c r="O65" i="1" a="1"/>
  <c r="O65" i="1" s="1"/>
  <c r="O66" i="1" a="1"/>
  <c r="O66" i="1" s="1"/>
  <c r="O67" i="1" a="1"/>
  <c r="O67" i="1" s="1"/>
  <c r="O68" i="1" a="1"/>
  <c r="O68" i="1" s="1"/>
  <c r="O69" i="1" a="1"/>
  <c r="O69" i="1" s="1"/>
  <c r="O70" i="1" a="1"/>
  <c r="O70" i="1" s="1"/>
  <c r="O71" i="1" a="1"/>
  <c r="O71" i="1" s="1"/>
  <c r="O72" i="1" a="1"/>
  <c r="O72" i="1" s="1"/>
  <c r="O73" i="1" a="1"/>
  <c r="O73" i="1" s="1"/>
  <c r="O74" i="1" a="1"/>
  <c r="O74" i="1" s="1"/>
  <c r="O75" i="1" a="1"/>
  <c r="O75" i="1" s="1"/>
  <c r="O76" i="1" a="1"/>
  <c r="O76" i="1" s="1"/>
  <c r="O77" i="1" a="1"/>
  <c r="O77" i="1" s="1"/>
  <c r="O78" i="1" a="1"/>
  <c r="O78" i="1" s="1"/>
  <c r="O79" i="1" a="1"/>
  <c r="O79" i="1" s="1"/>
  <c r="O80" i="1" a="1"/>
  <c r="O80" i="1" s="1"/>
  <c r="O81" i="1" a="1"/>
  <c r="O81" i="1" s="1"/>
  <c r="O82" i="1" a="1"/>
  <c r="O82" i="1" s="1"/>
  <c r="O83" i="1" a="1"/>
  <c r="O83" i="1" s="1"/>
  <c r="O84" i="1" a="1"/>
  <c r="O84" i="1" s="1"/>
  <c r="O85" i="1" a="1"/>
  <c r="O85" i="1" s="1"/>
  <c r="O86" i="1" a="1"/>
  <c r="O86" i="1" s="1"/>
  <c r="O87" i="1" a="1"/>
  <c r="O87" i="1" s="1"/>
  <c r="O88" i="1" a="1"/>
  <c r="O88" i="1" s="1"/>
  <c r="O89" i="1" a="1"/>
  <c r="O89" i="1" s="1"/>
  <c r="O90" i="1" a="1"/>
  <c r="O90" i="1" s="1"/>
  <c r="O91" i="1" a="1"/>
  <c r="O91" i="1" s="1"/>
  <c r="O92" i="1" a="1"/>
  <c r="O92" i="1" s="1"/>
  <c r="O93" i="1" a="1"/>
  <c r="O93" i="1" s="1"/>
  <c r="O94" i="1" a="1"/>
  <c r="O94" i="1" s="1"/>
  <c r="O95" i="1" a="1"/>
  <c r="O95" i="1" s="1"/>
  <c r="O96" i="1" a="1"/>
  <c r="O96" i="1" s="1"/>
  <c r="O97" i="1" a="1"/>
  <c r="O97" i="1" s="1"/>
  <c r="O98" i="1" a="1"/>
  <c r="O98" i="1" s="1"/>
  <c r="O99" i="1" a="1"/>
  <c r="O99" i="1" s="1"/>
  <c r="O100" i="1" a="1"/>
  <c r="O100" i="1" s="1"/>
  <c r="O101" i="1" a="1"/>
  <c r="O101" i="1" s="1"/>
  <c r="O102" i="1" a="1"/>
  <c r="O102" i="1" s="1"/>
  <c r="O103" i="1" a="1"/>
  <c r="O103" i="1" s="1"/>
  <c r="O104" i="1" a="1"/>
  <c r="O104" i="1" s="1"/>
  <c r="O105" i="1" a="1"/>
  <c r="O105" i="1" s="1"/>
  <c r="O106" i="1" a="1"/>
  <c r="O106" i="1" s="1"/>
  <c r="O107" i="1" a="1"/>
  <c r="O107" i="1" s="1"/>
  <c r="O108" i="1" a="1"/>
  <c r="O108" i="1" s="1"/>
  <c r="O109" i="1" a="1"/>
  <c r="O109" i="1" s="1"/>
  <c r="O110" i="1" a="1"/>
  <c r="O110" i="1" s="1"/>
  <c r="O111" i="1" a="1"/>
  <c r="O111" i="1" s="1"/>
  <c r="O112" i="1" a="1"/>
  <c r="O112" i="1" s="1"/>
  <c r="O113" i="1" a="1"/>
  <c r="O113" i="1" s="1"/>
  <c r="O114" i="1" a="1"/>
  <c r="O114" i="1" s="1"/>
  <c r="O115" i="1" a="1"/>
  <c r="O115" i="1" s="1"/>
  <c r="O116" i="1" a="1"/>
  <c r="O116" i="1" s="1"/>
  <c r="O117" i="1" a="1"/>
  <c r="O117" i="1" s="1"/>
  <c r="O118" i="1" a="1"/>
  <c r="O118" i="1" s="1"/>
  <c r="O119" i="1" a="1"/>
  <c r="O119" i="1" s="1"/>
  <c r="O120" i="1" a="1"/>
  <c r="O120" i="1" s="1"/>
  <c r="O121" i="1" a="1"/>
  <c r="O121" i="1" s="1"/>
  <c r="O122" i="1" a="1"/>
  <c r="O122" i="1" s="1"/>
  <c r="O123" i="1" a="1"/>
  <c r="O123" i="1" s="1"/>
  <c r="O124" i="1" a="1"/>
  <c r="O124" i="1" s="1"/>
  <c r="O125" i="1" a="1"/>
  <c r="O125" i="1" s="1"/>
  <c r="O126" i="1" a="1"/>
  <c r="O126" i="1" s="1"/>
  <c r="O127" i="1" a="1"/>
  <c r="O127" i="1" s="1"/>
  <c r="O128" i="1" a="1"/>
  <c r="O128" i="1" s="1"/>
  <c r="O129" i="1" a="1"/>
  <c r="O129" i="1" s="1"/>
  <c r="O130" i="1" a="1"/>
  <c r="O130" i="1" s="1"/>
  <c r="O131" i="1" a="1"/>
  <c r="O131" i="1" s="1"/>
  <c r="O132" i="1" a="1"/>
  <c r="O132" i="1" s="1"/>
  <c r="O133" i="1" a="1"/>
  <c r="O133" i="1" s="1"/>
  <c r="O134" i="1" a="1"/>
  <c r="O134" i="1" s="1"/>
  <c r="O135" i="1" a="1"/>
  <c r="O135" i="1" s="1"/>
  <c r="O136" i="1" a="1"/>
  <c r="O136" i="1" s="1"/>
  <c r="O137" i="1" a="1"/>
  <c r="O137" i="1" s="1"/>
  <c r="O138" i="1" a="1"/>
  <c r="O138" i="1" s="1"/>
  <c r="O139" i="1" a="1"/>
  <c r="O139" i="1" s="1"/>
  <c r="O140" i="1" a="1"/>
  <c r="O140" i="1" s="1"/>
  <c r="O141" i="1" a="1"/>
  <c r="O141" i="1" s="1"/>
  <c r="O142" i="1" a="1"/>
  <c r="O142" i="1" s="1"/>
  <c r="O143" i="1" a="1"/>
  <c r="O143" i="1" s="1"/>
  <c r="O144" i="1" a="1"/>
  <c r="O144" i="1" s="1"/>
  <c r="O145" i="1" a="1"/>
  <c r="O145" i="1" s="1"/>
  <c r="O146" i="1" a="1"/>
  <c r="O146" i="1" s="1"/>
  <c r="O147" i="1" a="1"/>
  <c r="O147" i="1" s="1"/>
  <c r="O148" i="1" a="1"/>
  <c r="O148" i="1" s="1"/>
  <c r="O149" i="1" a="1"/>
  <c r="O149" i="1" s="1"/>
  <c r="O150" i="1" a="1"/>
  <c r="O150" i="1" s="1"/>
  <c r="O151" i="1" a="1"/>
  <c r="O151" i="1" s="1"/>
  <c r="O152" i="1" a="1"/>
  <c r="O152" i="1" s="1"/>
  <c r="O153" i="1" a="1"/>
  <c r="O153" i="1" s="1"/>
  <c r="O154" i="1" a="1"/>
  <c r="O154" i="1" s="1"/>
  <c r="O155" i="1" a="1"/>
  <c r="O155" i="1" s="1"/>
  <c r="O156" i="1" a="1"/>
  <c r="O156" i="1" s="1"/>
  <c r="O157" i="1" a="1"/>
  <c r="O157" i="1" s="1"/>
  <c r="O158" i="1" a="1"/>
  <c r="O158" i="1" s="1"/>
  <c r="O159" i="1" a="1"/>
  <c r="O159" i="1" s="1"/>
  <c r="O160" i="1" a="1"/>
  <c r="O160" i="1" s="1"/>
  <c r="O161" i="1" a="1"/>
  <c r="O161" i="1" s="1"/>
  <c r="O162" i="1" a="1"/>
  <c r="O162" i="1" s="1"/>
  <c r="O163" i="1" a="1"/>
  <c r="O163" i="1" s="1"/>
  <c r="O164" i="1" a="1"/>
  <c r="O164" i="1" s="1"/>
  <c r="O165" i="1" a="1"/>
  <c r="O165" i="1" s="1"/>
  <c r="O166" i="1" a="1"/>
  <c r="O166" i="1" s="1"/>
  <c r="O167" i="1" a="1"/>
  <c r="O167" i="1" s="1"/>
  <c r="O168" i="1" a="1"/>
  <c r="O168" i="1" s="1"/>
  <c r="O169" i="1" a="1"/>
  <c r="O169" i="1" s="1"/>
  <c r="O170" i="1" a="1"/>
  <c r="O170" i="1" s="1"/>
  <c r="O171" i="1" a="1"/>
  <c r="O171" i="1" s="1"/>
  <c r="O172" i="1" a="1"/>
  <c r="O172" i="1" s="1"/>
  <c r="O173" i="1" a="1"/>
  <c r="O173" i="1" s="1"/>
  <c r="O174" i="1" a="1"/>
  <c r="O174" i="1" s="1"/>
  <c r="O175" i="1" a="1"/>
  <c r="O175" i="1" s="1"/>
  <c r="O176" i="1" a="1"/>
  <c r="O176" i="1" s="1"/>
  <c r="O177" i="1" a="1"/>
  <c r="O177" i="1" s="1"/>
  <c r="O178" i="1" a="1"/>
  <c r="O178" i="1" s="1"/>
  <c r="O179" i="1" a="1"/>
  <c r="O179" i="1" s="1"/>
  <c r="O180" i="1" a="1"/>
  <c r="O180" i="1" s="1"/>
  <c r="O181" i="1" a="1"/>
  <c r="O181" i="1" s="1"/>
  <c r="O182" i="1" a="1"/>
  <c r="O182" i="1" s="1"/>
  <c r="O183" i="1" a="1"/>
  <c r="O183" i="1" s="1"/>
  <c r="O184" i="1" a="1"/>
  <c r="O184" i="1" s="1"/>
  <c r="O185" i="1" a="1"/>
  <c r="O185" i="1" s="1"/>
  <c r="O186" i="1" a="1"/>
  <c r="O186" i="1" s="1"/>
  <c r="O187" i="1" a="1"/>
  <c r="O187" i="1" s="1"/>
  <c r="O188" i="1" a="1"/>
  <c r="O188" i="1" s="1"/>
  <c r="O189" i="1" a="1"/>
  <c r="O189" i="1" s="1"/>
  <c r="O190" i="1" a="1"/>
  <c r="O190" i="1" s="1"/>
  <c r="O191" i="1" a="1"/>
  <c r="O191" i="1" s="1"/>
  <c r="O192" i="1" a="1"/>
  <c r="O192" i="1" s="1"/>
  <c r="O193" i="1" a="1"/>
  <c r="O193" i="1" s="1"/>
  <c r="O194" i="1" a="1"/>
  <c r="O194" i="1" s="1"/>
  <c r="O195" i="1" a="1"/>
  <c r="O195" i="1" s="1"/>
  <c r="O196" i="1" a="1"/>
  <c r="O196" i="1" s="1"/>
  <c r="O197" i="1" a="1"/>
  <c r="O197" i="1" s="1"/>
  <c r="O198" i="1" a="1"/>
  <c r="O198" i="1" s="1"/>
  <c r="O199" i="1" a="1"/>
  <c r="O199" i="1" s="1"/>
  <c r="O200" i="1" a="1"/>
  <c r="O200" i="1" s="1"/>
  <c r="O201" i="1" a="1"/>
  <c r="O201" i="1" s="1"/>
  <c r="O202" i="1" a="1"/>
  <c r="O202" i="1" s="1"/>
  <c r="O203" i="1" a="1"/>
  <c r="O203" i="1" s="1"/>
  <c r="O204" i="1" a="1"/>
  <c r="O204" i="1" s="1"/>
  <c r="O205" i="1" a="1"/>
  <c r="O205" i="1" s="1"/>
  <c r="O206" i="1" a="1"/>
  <c r="O206" i="1" s="1"/>
  <c r="O207" i="1" a="1"/>
  <c r="O207" i="1" s="1"/>
  <c r="O208" i="1" a="1"/>
  <c r="O208" i="1" s="1"/>
  <c r="O209" i="1" a="1"/>
  <c r="O209" i="1" s="1"/>
  <c r="O210" i="1" a="1"/>
  <c r="O210" i="1" s="1"/>
  <c r="O211" i="1" a="1"/>
  <c r="O211" i="1" s="1"/>
  <c r="O212" i="1" a="1"/>
  <c r="O212" i="1" s="1"/>
  <c r="O213" i="1" a="1"/>
  <c r="O213" i="1" s="1"/>
  <c r="O214" i="1" a="1"/>
  <c r="O214" i="1" s="1"/>
  <c r="O215" i="1" a="1"/>
  <c r="O215" i="1" s="1"/>
  <c r="O216" i="1" a="1"/>
  <c r="O216" i="1" s="1"/>
  <c r="O217" i="1" a="1"/>
  <c r="O217" i="1" s="1"/>
  <c r="O218" i="1" a="1"/>
  <c r="O218" i="1" s="1"/>
  <c r="O219" i="1" a="1"/>
  <c r="O219" i="1" s="1"/>
  <c r="O220" i="1" a="1"/>
  <c r="O220" i="1" s="1"/>
  <c r="O221" i="1" a="1"/>
  <c r="O221" i="1" s="1"/>
  <c r="O222" i="1" a="1"/>
  <c r="O222" i="1" s="1"/>
  <c r="O223" i="1" a="1"/>
  <c r="O223" i="1" s="1"/>
  <c r="O224" i="1" a="1"/>
  <c r="O224" i="1" s="1"/>
  <c r="O225" i="1" a="1"/>
  <c r="O225" i="1" s="1"/>
  <c r="O226" i="1" a="1"/>
  <c r="O226" i="1" s="1"/>
  <c r="O227" i="1" a="1"/>
  <c r="O227" i="1" s="1"/>
  <c r="O228" i="1" a="1"/>
  <c r="O228" i="1" s="1"/>
  <c r="O229" i="1" a="1"/>
  <c r="O229" i="1" s="1"/>
  <c r="O230" i="1" a="1"/>
  <c r="O230" i="1" s="1"/>
  <c r="O231" i="1" a="1"/>
  <c r="O231" i="1" s="1"/>
  <c r="O232" i="1" a="1"/>
  <c r="O232" i="1" s="1"/>
  <c r="O233" i="1" a="1"/>
  <c r="O233" i="1" s="1"/>
  <c r="O234" i="1" a="1"/>
  <c r="O234" i="1" s="1"/>
  <c r="O235" i="1" a="1"/>
  <c r="O235" i="1" s="1"/>
  <c r="O236" i="1" a="1"/>
  <c r="O236" i="1" s="1"/>
  <c r="O237" i="1" a="1"/>
  <c r="O237" i="1" s="1"/>
  <c r="O238" i="1" a="1"/>
  <c r="O238" i="1" s="1"/>
  <c r="O239" i="1" a="1"/>
  <c r="O239" i="1" s="1"/>
  <c r="O240" i="1" a="1"/>
  <c r="O240" i="1" s="1"/>
  <c r="O241" i="1" a="1"/>
  <c r="O241" i="1" s="1"/>
  <c r="O242" i="1" a="1"/>
  <c r="O242" i="1" s="1"/>
  <c r="O243" i="1" a="1"/>
  <c r="O243" i="1" s="1"/>
  <c r="O244" i="1" a="1"/>
  <c r="O244" i="1" s="1"/>
  <c r="O245" i="1" a="1"/>
  <c r="O245" i="1" s="1"/>
  <c r="O246" i="1" a="1"/>
  <c r="O246" i="1" s="1"/>
  <c r="O247" i="1" a="1"/>
  <c r="O247" i="1" s="1"/>
  <c r="O248" i="1" a="1"/>
  <c r="O248" i="1" s="1"/>
  <c r="O249" i="1" a="1"/>
  <c r="O249" i="1" s="1"/>
  <c r="O250" i="1" a="1"/>
  <c r="O250" i="1" s="1"/>
  <c r="O251" i="1" a="1"/>
  <c r="O251" i="1" s="1"/>
  <c r="O252" i="1" a="1"/>
  <c r="O252" i="1" s="1"/>
  <c r="O253" i="1" a="1"/>
  <c r="O253" i="1" s="1"/>
  <c r="O254" i="1" a="1"/>
  <c r="O254" i="1" s="1"/>
  <c r="O255" i="1" a="1"/>
  <c r="O255" i="1" s="1"/>
  <c r="O256" i="1" a="1"/>
  <c r="O256" i="1" s="1"/>
  <c r="O257" i="1" a="1"/>
  <c r="O257" i="1" s="1"/>
  <c r="O258" i="1" a="1"/>
  <c r="O258" i="1" s="1"/>
  <c r="O259" i="1" a="1"/>
  <c r="O259" i="1" s="1"/>
  <c r="O260" i="1" a="1"/>
  <c r="O260" i="1" s="1"/>
  <c r="O261" i="1" a="1"/>
  <c r="O261" i="1" s="1"/>
  <c r="O262" i="1" a="1"/>
  <c r="O262" i="1" s="1"/>
  <c r="O263" i="1" a="1"/>
  <c r="O263" i="1" s="1"/>
  <c r="O264" i="1" a="1"/>
  <c r="O264" i="1" s="1"/>
  <c r="O265" i="1" a="1"/>
  <c r="O265" i="1" s="1"/>
  <c r="O266" i="1" a="1"/>
  <c r="O266" i="1" s="1"/>
  <c r="O267" i="1" a="1"/>
  <c r="O267" i="1" s="1"/>
  <c r="O268" i="1" a="1"/>
  <c r="O268" i="1" s="1"/>
  <c r="O269" i="1" a="1"/>
  <c r="O269" i="1" s="1"/>
  <c r="O270" i="1" a="1"/>
  <c r="O270" i="1" s="1"/>
  <c r="O271" i="1" a="1"/>
  <c r="O271" i="1" s="1"/>
  <c r="O272" i="1" a="1"/>
  <c r="O272" i="1" s="1"/>
  <c r="O273" i="1" a="1"/>
  <c r="O273" i="1" s="1"/>
  <c r="O274" i="1" a="1"/>
  <c r="O274" i="1" s="1"/>
  <c r="O275" i="1" a="1"/>
  <c r="O275" i="1" s="1"/>
  <c r="O276" i="1" a="1"/>
  <c r="O276" i="1" s="1"/>
  <c r="O277" i="1" a="1"/>
  <c r="O277" i="1" s="1"/>
  <c r="O278" i="1" a="1"/>
  <c r="O278" i="1" s="1"/>
  <c r="O279" i="1" a="1"/>
  <c r="O279" i="1" s="1"/>
  <c r="O280" i="1" a="1"/>
  <c r="O280" i="1" s="1"/>
  <c r="O281" i="1" a="1"/>
  <c r="O281" i="1" s="1"/>
  <c r="O282" i="1" a="1"/>
  <c r="O282" i="1" s="1"/>
  <c r="O283" i="1" a="1"/>
  <c r="O283" i="1" s="1"/>
  <c r="O284" i="1" a="1"/>
  <c r="O284" i="1" s="1"/>
  <c r="O285" i="1" a="1"/>
  <c r="O285" i="1" s="1"/>
  <c r="O286" i="1" a="1"/>
  <c r="O286" i="1" s="1"/>
  <c r="O287" i="1" a="1"/>
  <c r="O287" i="1" s="1"/>
  <c r="O288" i="1" a="1"/>
  <c r="O288" i="1" s="1"/>
  <c r="O289" i="1" a="1"/>
  <c r="O289" i="1" s="1"/>
  <c r="O290" i="1" a="1"/>
  <c r="O290" i="1" s="1"/>
  <c r="O291" i="1" a="1"/>
  <c r="O291" i="1" s="1"/>
  <c r="O292" i="1" a="1"/>
  <c r="O292" i="1" s="1"/>
  <c r="O293" i="1" a="1"/>
  <c r="O293" i="1" s="1"/>
  <c r="O294" i="1" a="1"/>
  <c r="O294" i="1" s="1"/>
  <c r="O295" i="1" a="1"/>
  <c r="O295" i="1" s="1"/>
  <c r="O296" i="1" a="1"/>
  <c r="O296" i="1" s="1"/>
  <c r="O297" i="1" a="1"/>
  <c r="O297" i="1" s="1"/>
  <c r="O298" i="1" a="1"/>
  <c r="O298" i="1" s="1"/>
  <c r="O299" i="1" a="1"/>
  <c r="O299" i="1" s="1"/>
  <c r="O300" i="1" a="1"/>
  <c r="O300" i="1" s="1"/>
  <c r="O301" i="1" a="1"/>
  <c r="O301" i="1" s="1"/>
  <c r="O302" i="1" a="1"/>
  <c r="O302" i="1" s="1"/>
  <c r="O303" i="1" a="1"/>
  <c r="O303" i="1" s="1"/>
  <c r="O304" i="1" a="1"/>
  <c r="O304" i="1" s="1"/>
  <c r="O305" i="1" a="1"/>
  <c r="O305" i="1" s="1"/>
  <c r="O306" i="1" a="1"/>
  <c r="O306" i="1" s="1"/>
  <c r="O307" i="1" a="1"/>
  <c r="O307" i="1" s="1"/>
  <c r="O308" i="1" a="1"/>
  <c r="O308" i="1" s="1"/>
  <c r="O309" i="1" a="1"/>
  <c r="O309" i="1" s="1"/>
  <c r="O310" i="1" a="1"/>
  <c r="O310" i="1" s="1"/>
  <c r="O311" i="1" a="1"/>
  <c r="O311" i="1" s="1"/>
  <c r="O312" i="1" a="1"/>
  <c r="O312" i="1" s="1"/>
  <c r="O313" i="1" a="1"/>
  <c r="O313" i="1" s="1"/>
  <c r="O314" i="1" a="1"/>
  <c r="O314" i="1" s="1"/>
  <c r="O315" i="1" a="1"/>
  <c r="O315" i="1" s="1"/>
  <c r="O316" i="1" a="1"/>
  <c r="O316" i="1" s="1"/>
  <c r="O317" i="1" a="1"/>
  <c r="O317" i="1" s="1"/>
  <c r="O318" i="1" a="1"/>
  <c r="O318" i="1" s="1"/>
  <c r="O319" i="1" a="1"/>
  <c r="O319" i="1" s="1"/>
  <c r="O320" i="1" a="1"/>
  <c r="O320" i="1" s="1"/>
  <c r="O321" i="1" a="1"/>
  <c r="O321" i="1" s="1"/>
  <c r="O322" i="1" a="1"/>
  <c r="O322" i="1" s="1"/>
  <c r="O323" i="1" a="1"/>
  <c r="O323" i="1" s="1"/>
  <c r="O324" i="1" a="1"/>
  <c r="O324" i="1" s="1"/>
  <c r="O325" i="1" a="1"/>
  <c r="O325" i="1" s="1"/>
  <c r="O326" i="1" a="1"/>
  <c r="O326" i="1" s="1"/>
  <c r="O327" i="1" a="1"/>
  <c r="O327" i="1" s="1"/>
  <c r="O328" i="1" a="1"/>
  <c r="O328" i="1" s="1"/>
  <c r="O329" i="1" a="1"/>
  <c r="O329" i="1" s="1"/>
  <c r="O330" i="1" a="1"/>
  <c r="O330" i="1" s="1"/>
  <c r="O331" i="1" a="1"/>
  <c r="O331" i="1" s="1"/>
  <c r="O332" i="1" a="1"/>
  <c r="O332" i="1" s="1"/>
  <c r="O333" i="1" a="1"/>
  <c r="O333" i="1" s="1"/>
  <c r="O334" i="1" a="1"/>
  <c r="O334" i="1" s="1"/>
  <c r="O335" i="1" a="1"/>
  <c r="O335" i="1" s="1"/>
  <c r="O336" i="1" a="1"/>
  <c r="O336" i="1" s="1"/>
  <c r="O337" i="1" a="1"/>
  <c r="O337" i="1" s="1"/>
  <c r="O338" i="1" a="1"/>
  <c r="O338" i="1" s="1"/>
  <c r="O339" i="1" a="1"/>
  <c r="O339" i="1" s="1"/>
  <c r="O340" i="1" a="1"/>
  <c r="O340" i="1" s="1"/>
  <c r="O341" i="1" a="1"/>
  <c r="O341" i="1" s="1"/>
  <c r="O342" i="1" a="1"/>
  <c r="O342" i="1" s="1"/>
  <c r="O343" i="1" a="1"/>
  <c r="O343" i="1" s="1"/>
  <c r="O344" i="1" a="1"/>
  <c r="O344" i="1" s="1"/>
  <c r="O345" i="1" a="1"/>
  <c r="O345" i="1" s="1"/>
  <c r="O346" i="1" a="1"/>
  <c r="O346" i="1" s="1"/>
  <c r="O347" i="1" a="1"/>
  <c r="O347" i="1" s="1"/>
  <c r="O348" i="1" a="1"/>
  <c r="O348" i="1" s="1"/>
  <c r="O349" i="1" a="1"/>
  <c r="O349" i="1" s="1"/>
  <c r="O350" i="1" a="1"/>
  <c r="O350" i="1" s="1"/>
  <c r="O351" i="1" a="1"/>
  <c r="O351" i="1" s="1"/>
  <c r="O352" i="1" a="1"/>
  <c r="O352" i="1" s="1"/>
  <c r="O353" i="1" a="1"/>
  <c r="O353" i="1" s="1"/>
  <c r="O354" i="1" a="1"/>
  <c r="O354" i="1" s="1"/>
  <c r="O355" i="1" a="1"/>
  <c r="O355" i="1" s="1"/>
  <c r="O356" i="1" a="1"/>
  <c r="O356" i="1" s="1"/>
  <c r="O357" i="1" a="1"/>
  <c r="O357" i="1" s="1"/>
  <c r="O358" i="1" a="1"/>
  <c r="O358" i="1" s="1"/>
  <c r="O359" i="1" a="1"/>
  <c r="O359" i="1" s="1"/>
  <c r="O360" i="1" a="1"/>
  <c r="O360" i="1" s="1"/>
  <c r="O361" i="1" a="1"/>
  <c r="O361" i="1" s="1"/>
  <c r="O362" i="1" a="1"/>
  <c r="O362" i="1" s="1"/>
  <c r="O363" i="1" a="1"/>
  <c r="O363" i="1" s="1"/>
  <c r="O364" i="1" a="1"/>
  <c r="O364" i="1" s="1"/>
  <c r="O365" i="1" a="1"/>
  <c r="O365" i="1" s="1"/>
  <c r="O366" i="1" a="1"/>
  <c r="O366" i="1" s="1"/>
  <c r="O367" i="1" a="1"/>
  <c r="O367" i="1" s="1"/>
  <c r="O368" i="1" a="1"/>
  <c r="O368" i="1" s="1"/>
  <c r="O369" i="1" a="1"/>
  <c r="O369" i="1" s="1"/>
  <c r="O370" i="1" a="1"/>
  <c r="O370" i="1" s="1"/>
  <c r="O371" i="1" a="1"/>
  <c r="O371" i="1" s="1"/>
  <c r="O372" i="1" a="1"/>
  <c r="O372" i="1" s="1"/>
  <c r="O373" i="1" a="1"/>
  <c r="O373" i="1" s="1"/>
  <c r="O374" i="1" a="1"/>
  <c r="O374" i="1" s="1"/>
  <c r="O375" i="1" a="1"/>
  <c r="O375" i="1" s="1"/>
  <c r="O376" i="1" a="1"/>
  <c r="O376" i="1" s="1"/>
  <c r="O377" i="1" a="1"/>
  <c r="O377" i="1" s="1"/>
  <c r="O378" i="1" a="1"/>
  <c r="O378" i="1" s="1"/>
  <c r="O379" i="1" a="1"/>
  <c r="O379" i="1" s="1"/>
  <c r="O380" i="1" a="1"/>
  <c r="O380" i="1" s="1"/>
  <c r="O381" i="1" a="1"/>
  <c r="O381" i="1" s="1"/>
  <c r="O382" i="1" a="1"/>
  <c r="O382" i="1" s="1"/>
  <c r="O383" i="1" a="1"/>
  <c r="O383" i="1" s="1"/>
  <c r="O384" i="1" a="1"/>
  <c r="O384" i="1" s="1"/>
  <c r="O385" i="1" a="1"/>
  <c r="O385" i="1" s="1"/>
  <c r="O386" i="1" a="1"/>
  <c r="O386" i="1" s="1"/>
  <c r="O387" i="1" a="1"/>
  <c r="O387" i="1" s="1"/>
  <c r="O388" i="1" a="1"/>
  <c r="O388" i="1" s="1"/>
  <c r="O389" i="1" a="1"/>
  <c r="O389" i="1" s="1"/>
  <c r="O390" i="1" a="1"/>
  <c r="O390" i="1" s="1"/>
  <c r="O391" i="1" a="1"/>
  <c r="O391" i="1" s="1"/>
  <c r="O392" i="1" a="1"/>
  <c r="O392" i="1" s="1"/>
  <c r="O393" i="1" a="1"/>
  <c r="O393" i="1" s="1"/>
  <c r="O394" i="1" a="1"/>
  <c r="O394" i="1" s="1"/>
  <c r="O395" i="1" a="1"/>
  <c r="O395" i="1" s="1"/>
  <c r="O396" i="1" a="1"/>
  <c r="O396" i="1" s="1"/>
  <c r="O397" i="1" a="1"/>
  <c r="O397" i="1" s="1"/>
  <c r="O398" i="1" a="1"/>
  <c r="O398" i="1" s="1"/>
  <c r="O399" i="1" a="1"/>
  <c r="O399" i="1" s="1"/>
  <c r="O400" i="1" a="1"/>
  <c r="O400" i="1" s="1"/>
  <c r="O401" i="1" a="1"/>
  <c r="O401" i="1" s="1"/>
  <c r="O402" i="1" a="1"/>
  <c r="O402" i="1" s="1"/>
  <c r="O403" i="1" a="1"/>
  <c r="O403" i="1" s="1"/>
  <c r="O404" i="1" a="1"/>
  <c r="O404" i="1" s="1"/>
  <c r="O405" i="1" a="1"/>
  <c r="O405" i="1" s="1"/>
  <c r="O406" i="1" a="1"/>
  <c r="O406" i="1" s="1"/>
  <c r="O407" i="1" a="1"/>
  <c r="O407" i="1" s="1"/>
  <c r="O408" i="1" a="1"/>
  <c r="O408" i="1" s="1"/>
  <c r="O409" i="1" a="1"/>
  <c r="O409" i="1" s="1"/>
  <c r="O410" i="1" a="1"/>
  <c r="O410" i="1" s="1"/>
  <c r="O411" i="1" a="1"/>
  <c r="O411" i="1" s="1"/>
  <c r="O412" i="1" a="1"/>
  <c r="O412" i="1" s="1"/>
  <c r="O413" i="1" a="1"/>
  <c r="O413" i="1" s="1"/>
  <c r="O414" i="1" a="1"/>
  <c r="O414" i="1" s="1"/>
  <c r="O415" i="1" a="1"/>
  <c r="O415" i="1" s="1"/>
  <c r="O416" i="1" a="1"/>
  <c r="O416" i="1" s="1"/>
  <c r="O417" i="1" a="1"/>
  <c r="O417" i="1" s="1"/>
  <c r="O418" i="1" a="1"/>
  <c r="O418" i="1" s="1"/>
  <c r="O419" i="1" a="1"/>
  <c r="O419" i="1" s="1"/>
  <c r="O420" i="1" a="1"/>
  <c r="O420" i="1" s="1"/>
  <c r="O421" i="1" a="1"/>
  <c r="O421" i="1" s="1"/>
  <c r="O422" i="1" a="1"/>
  <c r="O422" i="1" s="1"/>
  <c r="O423" i="1" a="1"/>
  <c r="O423" i="1" s="1"/>
  <c r="O424" i="1" a="1"/>
  <c r="O424" i="1" s="1"/>
  <c r="O425" i="1" a="1"/>
  <c r="O425" i="1" s="1"/>
  <c r="O426" i="1" a="1"/>
  <c r="O426" i="1" s="1"/>
  <c r="O427" i="1" a="1"/>
  <c r="O427" i="1" s="1"/>
  <c r="O428" i="1" a="1"/>
  <c r="O428" i="1" s="1"/>
  <c r="O429" i="1" a="1"/>
  <c r="O429" i="1" s="1"/>
  <c r="O430" i="1" a="1"/>
  <c r="O430" i="1" s="1"/>
  <c r="O431" i="1" a="1"/>
  <c r="O431" i="1" s="1"/>
  <c r="O432" i="1" a="1"/>
  <c r="O432" i="1" s="1"/>
  <c r="O433" i="1" a="1"/>
  <c r="O433" i="1" s="1"/>
  <c r="O434" i="1" a="1"/>
  <c r="O434" i="1" s="1"/>
  <c r="O435" i="1" a="1"/>
  <c r="O435" i="1" s="1"/>
  <c r="O436" i="1" a="1"/>
  <c r="O436" i="1" s="1"/>
  <c r="O437" i="1" a="1"/>
  <c r="O437" i="1" s="1"/>
  <c r="O438" i="1" a="1"/>
  <c r="O438" i="1" s="1"/>
  <c r="O439" i="1" a="1"/>
  <c r="O439" i="1" s="1"/>
  <c r="O440" i="1" a="1"/>
  <c r="O440" i="1" s="1"/>
  <c r="O441" i="1" a="1"/>
  <c r="O441" i="1" s="1"/>
  <c r="O442" i="1" a="1"/>
  <c r="O442" i="1" s="1"/>
  <c r="O443" i="1" a="1"/>
  <c r="O443" i="1" s="1"/>
  <c r="O444" i="1" a="1"/>
  <c r="O444" i="1" s="1"/>
  <c r="O445" i="1" a="1"/>
  <c r="O445" i="1" s="1"/>
  <c r="O446" i="1" a="1"/>
  <c r="O446" i="1" s="1"/>
  <c r="O447" i="1" a="1"/>
  <c r="O447" i="1" s="1"/>
  <c r="O448" i="1" a="1"/>
  <c r="O448" i="1" s="1"/>
  <c r="O449" i="1" a="1"/>
  <c r="O449" i="1" s="1"/>
  <c r="O450" i="1" a="1"/>
  <c r="O450" i="1" s="1"/>
  <c r="O451" i="1" a="1"/>
  <c r="O451" i="1" s="1"/>
  <c r="O452" i="1" a="1"/>
  <c r="O452" i="1" s="1"/>
  <c r="O453" i="1" a="1"/>
  <c r="O453" i="1" s="1"/>
  <c r="O454" i="1" a="1"/>
  <c r="O454" i="1" s="1"/>
  <c r="O455" i="1" a="1"/>
  <c r="O455" i="1" s="1"/>
  <c r="O456" i="1" a="1"/>
  <c r="O456" i="1" s="1"/>
  <c r="O457" i="1" a="1"/>
  <c r="O457" i="1" s="1"/>
  <c r="O458" i="1" a="1"/>
  <c r="O458" i="1" s="1"/>
  <c r="O459" i="1" a="1"/>
  <c r="O459" i="1" s="1"/>
  <c r="O460" i="1" a="1"/>
  <c r="O460" i="1" s="1"/>
  <c r="O461" i="1" a="1"/>
  <c r="O461" i="1" s="1"/>
  <c r="O462" i="1" a="1"/>
  <c r="O462" i="1" s="1"/>
  <c r="O463" i="1" a="1"/>
  <c r="O463" i="1" s="1"/>
  <c r="O464" i="1" a="1"/>
  <c r="O464" i="1" s="1"/>
  <c r="O465" i="1" a="1"/>
  <c r="O465" i="1" s="1"/>
  <c r="O466" i="1" a="1"/>
  <c r="O466" i="1" s="1"/>
  <c r="O467" i="1" a="1"/>
  <c r="O467" i="1" s="1"/>
  <c r="O468" i="1" a="1"/>
  <c r="O468" i="1" s="1"/>
  <c r="O469" i="1" a="1"/>
  <c r="O469" i="1" s="1"/>
  <c r="O470" i="1" a="1"/>
  <c r="O470" i="1" s="1"/>
  <c r="O471" i="1" a="1"/>
  <c r="O471" i="1" s="1"/>
  <c r="O472" i="1" a="1"/>
  <c r="O472" i="1" s="1"/>
  <c r="O473" i="1" a="1"/>
  <c r="O473" i="1" s="1"/>
  <c r="O474" i="1" a="1"/>
  <c r="O474" i="1" s="1"/>
  <c r="O475" i="1" a="1"/>
  <c r="O475" i="1" s="1"/>
  <c r="O476" i="1" a="1"/>
  <c r="O476" i="1" s="1"/>
  <c r="O477" i="1" a="1"/>
  <c r="O477" i="1" s="1"/>
  <c r="O478" i="1" a="1"/>
  <c r="O478" i="1" s="1"/>
  <c r="O479" i="1" a="1"/>
  <c r="O479" i="1" s="1"/>
  <c r="O480" i="1" a="1"/>
  <c r="O480" i="1" s="1"/>
  <c r="O481" i="1" a="1"/>
  <c r="O481" i="1" s="1"/>
  <c r="O482" i="1" a="1"/>
  <c r="O482" i="1" s="1"/>
  <c r="O483" i="1" a="1"/>
  <c r="O483" i="1" s="1"/>
  <c r="O484" i="1" a="1"/>
  <c r="O484" i="1" s="1"/>
  <c r="O485" i="1" a="1"/>
  <c r="O485" i="1" s="1"/>
  <c r="O486" i="1" a="1"/>
  <c r="O486" i="1" s="1"/>
  <c r="O487" i="1" a="1"/>
  <c r="O487" i="1" s="1"/>
  <c r="O488" i="1" a="1"/>
  <c r="O488" i="1" s="1"/>
  <c r="O489" i="1" a="1"/>
  <c r="O489" i="1" s="1"/>
  <c r="O490" i="1" a="1"/>
  <c r="O490" i="1" s="1"/>
  <c r="O491" i="1" a="1"/>
  <c r="O491" i="1" s="1"/>
  <c r="O492" i="1" a="1"/>
  <c r="O492" i="1" s="1"/>
  <c r="O493" i="1" a="1"/>
  <c r="O493" i="1" s="1"/>
  <c r="O494" i="1" a="1"/>
  <c r="O494" i="1" s="1"/>
  <c r="O495" i="1" a="1"/>
  <c r="O495" i="1" s="1"/>
  <c r="O496" i="1" a="1"/>
  <c r="O496" i="1" s="1"/>
  <c r="O497" i="1" a="1"/>
  <c r="O497" i="1" s="1"/>
  <c r="O498" i="1" a="1"/>
  <c r="O498" i="1" s="1"/>
  <c r="O499" i="1" a="1"/>
  <c r="O499" i="1" s="1"/>
  <c r="O500" i="1" a="1"/>
  <c r="O500" i="1" s="1"/>
  <c r="O501" i="1" a="1"/>
  <c r="O501" i="1" s="1"/>
  <c r="O502" i="1" a="1"/>
  <c r="O502" i="1" s="1"/>
  <c r="O503" i="1" a="1"/>
  <c r="O503" i="1" s="1"/>
  <c r="O504" i="1" a="1"/>
  <c r="O504" i="1" s="1"/>
  <c r="O505" i="1" a="1"/>
  <c r="O505" i="1" s="1"/>
  <c r="O506" i="1" a="1"/>
  <c r="O506" i="1" s="1"/>
  <c r="O507" i="1" a="1"/>
  <c r="O507" i="1" s="1"/>
  <c r="O508" i="1" a="1"/>
  <c r="O508" i="1" s="1"/>
  <c r="O509" i="1" a="1"/>
  <c r="O509" i="1" s="1"/>
  <c r="O510" i="1" a="1"/>
  <c r="O510" i="1" s="1"/>
  <c r="O511" i="1" a="1"/>
  <c r="O511" i="1" s="1"/>
  <c r="O512" i="1" a="1"/>
  <c r="O512" i="1" s="1"/>
  <c r="O513" i="1" a="1"/>
  <c r="O513" i="1" s="1"/>
  <c r="O514" i="1" a="1"/>
  <c r="O514" i="1" s="1"/>
  <c r="O515" i="1" a="1"/>
  <c r="O515" i="1" s="1"/>
  <c r="O516" i="1" a="1"/>
  <c r="O516" i="1" s="1"/>
  <c r="O517" i="1" a="1"/>
  <c r="O517" i="1" s="1"/>
  <c r="O518" i="1" a="1"/>
  <c r="O518" i="1" s="1"/>
  <c r="O519" i="1" a="1"/>
  <c r="O519" i="1" s="1"/>
  <c r="O520" i="1" a="1"/>
  <c r="O520" i="1" s="1"/>
  <c r="O521" i="1" a="1"/>
  <c r="O521" i="1" s="1"/>
  <c r="O522" i="1" a="1"/>
  <c r="O522" i="1" s="1"/>
  <c r="O523" i="1" a="1"/>
  <c r="O523" i="1" s="1"/>
  <c r="O524" i="1" a="1"/>
  <c r="O524" i="1" s="1"/>
  <c r="O525" i="1" a="1"/>
  <c r="O525" i="1" s="1"/>
  <c r="O526" i="1" a="1"/>
  <c r="O526" i="1" s="1"/>
  <c r="O527" i="1" a="1"/>
  <c r="O527" i="1" s="1"/>
  <c r="O528" i="1" a="1"/>
  <c r="O528" i="1" s="1"/>
  <c r="O529" i="1" a="1"/>
  <c r="O529" i="1" s="1"/>
  <c r="O530" i="1" a="1"/>
  <c r="O530" i="1" s="1"/>
  <c r="O531" i="1" a="1"/>
  <c r="O531" i="1" s="1"/>
  <c r="O532" i="1" a="1"/>
  <c r="O532" i="1" s="1"/>
  <c r="O533" i="1" a="1"/>
  <c r="O533" i="1" s="1"/>
  <c r="O534" i="1" a="1"/>
  <c r="O534" i="1" s="1"/>
  <c r="O535" i="1" a="1"/>
  <c r="O535" i="1" s="1"/>
  <c r="O536" i="1" a="1"/>
  <c r="O536" i="1" s="1"/>
  <c r="O537" i="1" a="1"/>
  <c r="O537" i="1" s="1"/>
  <c r="O538" i="1" a="1"/>
  <c r="O538" i="1" s="1"/>
  <c r="O539" i="1" a="1"/>
  <c r="O539" i="1" s="1"/>
  <c r="O540" i="1" a="1"/>
  <c r="O540" i="1" s="1"/>
  <c r="O541" i="1" a="1"/>
  <c r="O541" i="1" s="1"/>
  <c r="O542" i="1" a="1"/>
  <c r="O542" i="1" s="1"/>
  <c r="O543" i="1" a="1"/>
  <c r="O543" i="1" s="1"/>
  <c r="O544" i="1" a="1"/>
  <c r="O544" i="1" s="1"/>
  <c r="O545" i="1" a="1"/>
  <c r="O545" i="1" s="1"/>
  <c r="O546" i="1" a="1"/>
  <c r="O546" i="1" s="1"/>
  <c r="O547" i="1" a="1"/>
  <c r="O547" i="1" s="1"/>
  <c r="O548" i="1" a="1"/>
  <c r="O548" i="1" s="1"/>
  <c r="O549" i="1" a="1"/>
  <c r="O549" i="1" s="1"/>
  <c r="O550" i="1" a="1"/>
  <c r="O550" i="1" s="1"/>
  <c r="O551" i="1" a="1"/>
  <c r="O551" i="1" s="1"/>
  <c r="O552" i="1" a="1"/>
  <c r="O552" i="1" s="1"/>
  <c r="O553" i="1" a="1"/>
  <c r="O553" i="1" s="1"/>
  <c r="O554" i="1" a="1"/>
  <c r="O554" i="1" s="1"/>
  <c r="O555" i="1" a="1"/>
  <c r="O555" i="1" s="1"/>
  <c r="O556" i="1" a="1"/>
  <c r="O556" i="1" s="1"/>
  <c r="O557" i="1" a="1"/>
  <c r="O557" i="1" s="1"/>
  <c r="O558" i="1" a="1"/>
  <c r="O558" i="1" s="1"/>
  <c r="O559" i="1" a="1"/>
  <c r="O559" i="1" s="1"/>
  <c r="O560" i="1" a="1"/>
  <c r="O560" i="1" s="1"/>
  <c r="O561" i="1" a="1"/>
  <c r="O561" i="1" s="1"/>
  <c r="O562" i="1" a="1"/>
  <c r="O562" i="1" s="1"/>
  <c r="O563" i="1" a="1"/>
  <c r="O563" i="1" s="1"/>
  <c r="O564" i="1" a="1"/>
  <c r="O564" i="1" s="1"/>
  <c r="O565" i="1" a="1"/>
  <c r="O565" i="1" s="1"/>
  <c r="O566" i="1" a="1"/>
  <c r="O566" i="1" s="1"/>
  <c r="O567" i="1" a="1"/>
  <c r="O567" i="1" s="1"/>
  <c r="O568" i="1" a="1"/>
  <c r="O568" i="1" s="1"/>
  <c r="O569" i="1" a="1"/>
  <c r="O569" i="1" s="1"/>
  <c r="O570" i="1" a="1"/>
  <c r="O570" i="1" s="1"/>
  <c r="O571" i="1" a="1"/>
  <c r="O571" i="1" s="1"/>
  <c r="O572" i="1" a="1"/>
  <c r="O572" i="1" s="1"/>
  <c r="O573" i="1" a="1"/>
  <c r="O573" i="1" s="1"/>
  <c r="O574" i="1" a="1"/>
  <c r="O574" i="1" s="1"/>
  <c r="O575" i="1" a="1"/>
  <c r="O575" i="1" s="1"/>
  <c r="O576" i="1" a="1"/>
  <c r="O576" i="1" s="1"/>
  <c r="O577" i="1" a="1"/>
  <c r="O577" i="1" s="1"/>
  <c r="O578" i="1" a="1"/>
  <c r="O578" i="1" s="1"/>
  <c r="O579" i="1" a="1"/>
  <c r="O579" i="1" s="1"/>
  <c r="O580" i="1" a="1"/>
  <c r="O580" i="1" s="1"/>
  <c r="O581" i="1" a="1"/>
  <c r="O581" i="1" s="1"/>
  <c r="O582" i="1" a="1"/>
  <c r="O582" i="1" s="1"/>
  <c r="O583" i="1" a="1"/>
  <c r="O583" i="1" s="1"/>
  <c r="O584" i="1" a="1"/>
  <c r="O584" i="1" s="1"/>
  <c r="O585" i="1" a="1"/>
  <c r="O585" i="1" s="1"/>
  <c r="O586" i="1" a="1"/>
  <c r="O586" i="1" s="1"/>
  <c r="O587" i="1" a="1"/>
  <c r="O587" i="1" s="1"/>
  <c r="O588" i="1" a="1"/>
  <c r="O588" i="1" s="1"/>
  <c r="O589" i="1" a="1"/>
  <c r="O589" i="1" s="1"/>
  <c r="O590" i="1" a="1"/>
  <c r="O590" i="1" s="1"/>
  <c r="O591" i="1" a="1"/>
  <c r="O591" i="1" s="1"/>
  <c r="O592" i="1" a="1"/>
  <c r="O592" i="1" s="1"/>
  <c r="O593" i="1" a="1"/>
  <c r="O593" i="1" s="1"/>
  <c r="O594" i="1" a="1"/>
  <c r="O594" i="1" s="1"/>
  <c r="O595" i="1" a="1"/>
  <c r="O595" i="1" s="1"/>
  <c r="O596" i="1" a="1"/>
  <c r="O596" i="1" s="1"/>
  <c r="O597" i="1" a="1"/>
  <c r="O597" i="1" s="1"/>
  <c r="O598" i="1" a="1"/>
  <c r="O598" i="1" s="1"/>
  <c r="O599" i="1" a="1"/>
  <c r="O599" i="1" s="1"/>
  <c r="O600" i="1" a="1"/>
  <c r="O600" i="1" s="1"/>
  <c r="O601" i="1" a="1"/>
  <c r="O601" i="1" s="1"/>
  <c r="O602" i="1" a="1"/>
  <c r="O602" i="1" s="1"/>
  <c r="O603" i="1" a="1"/>
  <c r="O603" i="1" s="1"/>
  <c r="O604" i="1" a="1"/>
  <c r="O604" i="1" s="1"/>
  <c r="O605" i="1" a="1"/>
  <c r="O605" i="1" s="1"/>
  <c r="O606" i="1" a="1"/>
  <c r="O606" i="1" s="1"/>
  <c r="O607" i="1" a="1"/>
  <c r="O607" i="1" s="1"/>
  <c r="O608" i="1" a="1"/>
  <c r="O608" i="1" s="1"/>
  <c r="O609" i="1" a="1"/>
  <c r="O609" i="1" s="1"/>
  <c r="O610" i="1" a="1"/>
  <c r="O610" i="1" s="1"/>
  <c r="O611" i="1" a="1"/>
  <c r="O611" i="1" s="1"/>
  <c r="O612" i="1" a="1"/>
  <c r="O612" i="1" s="1"/>
  <c r="O613" i="1" a="1"/>
  <c r="O613" i="1" s="1"/>
  <c r="O614" i="1" a="1"/>
  <c r="O614" i="1" s="1"/>
  <c r="O615" i="1" a="1"/>
  <c r="O615" i="1" s="1"/>
  <c r="O616" i="1" a="1"/>
  <c r="O616" i="1" s="1"/>
  <c r="O617" i="1" a="1"/>
  <c r="O617" i="1" s="1"/>
  <c r="O618" i="1" a="1"/>
  <c r="O618" i="1" s="1"/>
  <c r="O619" i="1" a="1"/>
  <c r="O619" i="1" s="1"/>
  <c r="O620" i="1" a="1"/>
  <c r="O620" i="1" s="1"/>
  <c r="O621" i="1" a="1"/>
  <c r="O621" i="1" s="1"/>
  <c r="O622" i="1" a="1"/>
  <c r="O622" i="1" s="1"/>
  <c r="O623" i="1" a="1"/>
  <c r="O623" i="1" s="1"/>
  <c r="O624" i="1" a="1"/>
  <c r="O624" i="1" s="1"/>
  <c r="O625" i="1" a="1"/>
  <c r="O625" i="1" s="1"/>
  <c r="O626" i="1" a="1"/>
  <c r="O626" i="1" s="1"/>
  <c r="O627" i="1" a="1"/>
  <c r="O627" i="1" s="1"/>
  <c r="O628" i="1" a="1"/>
  <c r="O628" i="1" s="1"/>
  <c r="O629" i="1" a="1"/>
  <c r="O629" i="1" s="1"/>
  <c r="O630" i="1" a="1"/>
  <c r="O630" i="1" s="1"/>
  <c r="O631" i="1" a="1"/>
  <c r="O631" i="1" s="1"/>
  <c r="O632" i="1" a="1"/>
  <c r="O632" i="1" s="1"/>
  <c r="O633" i="1" a="1"/>
  <c r="O633" i="1" s="1"/>
  <c r="O634" i="1" a="1"/>
  <c r="O634" i="1" s="1"/>
  <c r="O635" i="1" a="1"/>
  <c r="O635" i="1" s="1"/>
  <c r="O636" i="1" a="1"/>
  <c r="O636" i="1" s="1"/>
  <c r="O637" i="1" a="1"/>
  <c r="O637" i="1" s="1"/>
  <c r="O638" i="1" a="1"/>
  <c r="O638" i="1" s="1"/>
  <c r="O639" i="1" a="1"/>
  <c r="O639" i="1" s="1"/>
  <c r="O640" i="1" a="1"/>
  <c r="O640" i="1" s="1"/>
  <c r="O641" i="1" a="1"/>
  <c r="O641" i="1" s="1"/>
  <c r="O642" i="1" a="1"/>
  <c r="O642" i="1" s="1"/>
  <c r="O643" i="1" a="1"/>
  <c r="O643" i="1" s="1"/>
  <c r="O644" i="1" a="1"/>
  <c r="O644" i="1" s="1"/>
  <c r="O645" i="1" a="1"/>
  <c r="O645" i="1" s="1"/>
  <c r="O646" i="1" a="1"/>
  <c r="O646" i="1" s="1"/>
  <c r="O647" i="1" a="1"/>
  <c r="O647" i="1" s="1"/>
  <c r="O648" i="1" a="1"/>
  <c r="O648" i="1" s="1"/>
  <c r="O649" i="1" a="1"/>
  <c r="O649" i="1" s="1"/>
  <c r="O650" i="1" a="1"/>
  <c r="O650" i="1" s="1"/>
  <c r="O651" i="1" a="1"/>
  <c r="O651" i="1" s="1"/>
  <c r="O652" i="1" a="1"/>
  <c r="O652" i="1" s="1"/>
  <c r="O653" i="1" a="1"/>
  <c r="O653" i="1" s="1"/>
  <c r="O654" i="1" a="1"/>
  <c r="O654" i="1" s="1"/>
  <c r="O655" i="1" a="1"/>
  <c r="O655" i="1" s="1"/>
  <c r="O656" i="1" a="1"/>
  <c r="O656" i="1" s="1"/>
  <c r="O657" i="1" a="1"/>
  <c r="O657" i="1" s="1"/>
  <c r="O658" i="1" a="1"/>
  <c r="O658" i="1" s="1"/>
  <c r="O659" i="1" a="1"/>
  <c r="O659" i="1" s="1"/>
  <c r="O660" i="1" a="1"/>
  <c r="O660" i="1" s="1"/>
  <c r="O661" i="1" a="1"/>
  <c r="O661" i="1" s="1"/>
  <c r="O662" i="1" a="1"/>
  <c r="O662" i="1" s="1"/>
  <c r="O663" i="1" a="1"/>
  <c r="O663" i="1" s="1"/>
  <c r="O664" i="1" a="1"/>
  <c r="O664" i="1" s="1"/>
  <c r="O665" i="1" a="1"/>
  <c r="O665" i="1" s="1"/>
  <c r="O666" i="1" a="1"/>
  <c r="O666" i="1" s="1"/>
  <c r="O667" i="1" a="1"/>
  <c r="O667" i="1" s="1"/>
  <c r="O668" i="1" a="1"/>
  <c r="O668" i="1" s="1"/>
  <c r="O669" i="1" a="1"/>
  <c r="O669" i="1" s="1"/>
  <c r="O670" i="1" a="1"/>
  <c r="O670" i="1" s="1"/>
  <c r="O671" i="1" a="1"/>
  <c r="O671" i="1" s="1"/>
  <c r="O672" i="1" a="1"/>
  <c r="O672" i="1" s="1"/>
  <c r="O673" i="1" a="1"/>
  <c r="O673" i="1" s="1"/>
  <c r="O674" i="1" a="1"/>
  <c r="O674" i="1" s="1"/>
  <c r="O675" i="1" a="1"/>
  <c r="O675" i="1" s="1"/>
  <c r="O676" i="1" a="1"/>
  <c r="O676" i="1" s="1"/>
  <c r="O677" i="1" a="1"/>
  <c r="O677" i="1" s="1"/>
  <c r="O678" i="1" a="1"/>
  <c r="O678" i="1" s="1"/>
  <c r="O679" i="1" a="1"/>
  <c r="O679" i="1" s="1"/>
  <c r="O680" i="1" a="1"/>
  <c r="O680" i="1" s="1"/>
  <c r="O681" i="1" a="1"/>
  <c r="O681" i="1" s="1"/>
  <c r="O682" i="1" a="1"/>
  <c r="O682" i="1" s="1"/>
  <c r="O683" i="1" a="1"/>
  <c r="O683" i="1" s="1"/>
  <c r="O684" i="1" a="1"/>
  <c r="O684" i="1" s="1"/>
  <c r="O685" i="1" a="1"/>
  <c r="O685" i="1" s="1"/>
  <c r="O686" i="1" a="1"/>
  <c r="O686" i="1" s="1"/>
  <c r="O687" i="1" a="1"/>
  <c r="O687" i="1" s="1"/>
  <c r="O688" i="1" a="1"/>
  <c r="O688" i="1" s="1"/>
  <c r="O689" i="1" a="1"/>
  <c r="O689" i="1" s="1"/>
  <c r="O690" i="1" a="1"/>
  <c r="O690" i="1" s="1"/>
  <c r="O691" i="1" a="1"/>
  <c r="O691" i="1" s="1"/>
  <c r="O692" i="1" a="1"/>
  <c r="O692" i="1" s="1"/>
  <c r="O693" i="1" a="1"/>
  <c r="O693" i="1" s="1"/>
  <c r="O694" i="1" a="1"/>
  <c r="O694" i="1" s="1"/>
  <c r="O695" i="1" a="1"/>
  <c r="O695" i="1" s="1"/>
  <c r="O696" i="1" a="1"/>
  <c r="O696" i="1" s="1"/>
  <c r="O697" i="1" a="1"/>
  <c r="O697" i="1" s="1"/>
  <c r="O698" i="1" a="1"/>
  <c r="O698" i="1" s="1"/>
  <c r="O699" i="1" a="1"/>
  <c r="O699" i="1" s="1"/>
  <c r="O700" i="1" a="1"/>
  <c r="O700" i="1" s="1"/>
  <c r="O701" i="1" a="1"/>
  <c r="O701" i="1" s="1"/>
  <c r="O702" i="1" a="1"/>
  <c r="O702" i="1" s="1"/>
  <c r="O703" i="1" a="1"/>
  <c r="O703" i="1" s="1"/>
  <c r="O704" i="1" a="1"/>
  <c r="O704" i="1" s="1"/>
  <c r="O705" i="1" a="1"/>
  <c r="O705" i="1" s="1"/>
  <c r="O706" i="1" a="1"/>
  <c r="O706" i="1" s="1"/>
  <c r="O707" i="1" a="1"/>
  <c r="O707" i="1" s="1"/>
  <c r="O708" i="1" a="1"/>
  <c r="O708" i="1" s="1"/>
  <c r="O709" i="1" a="1"/>
  <c r="O709" i="1" s="1"/>
  <c r="O710" i="1" a="1"/>
  <c r="O710" i="1" s="1"/>
  <c r="O711" i="1" a="1"/>
  <c r="O711" i="1" s="1"/>
  <c r="O712" i="1" a="1"/>
  <c r="O712" i="1" s="1"/>
  <c r="O713" i="1" a="1"/>
  <c r="O713" i="1" s="1"/>
  <c r="O714" i="1" a="1"/>
  <c r="O714" i="1" s="1"/>
  <c r="O715" i="1" a="1"/>
  <c r="O715" i="1" s="1"/>
  <c r="O716" i="1" a="1"/>
  <c r="O716" i="1" s="1"/>
  <c r="O717" i="1" a="1"/>
  <c r="O717" i="1" s="1"/>
  <c r="O718" i="1" a="1"/>
  <c r="O718" i="1" s="1"/>
  <c r="O719" i="1" a="1"/>
  <c r="O719" i="1" s="1"/>
  <c r="O720" i="1" a="1"/>
  <c r="O720" i="1" s="1"/>
  <c r="O721" i="1" a="1"/>
  <c r="O721" i="1" s="1"/>
  <c r="O722" i="1" a="1"/>
  <c r="O722" i="1" s="1"/>
  <c r="O723" i="1" a="1"/>
  <c r="O723" i="1" s="1"/>
  <c r="O724" i="1" a="1"/>
  <c r="O724" i="1" s="1"/>
  <c r="O725" i="1" a="1"/>
  <c r="O725" i="1" s="1"/>
  <c r="O726" i="1" a="1"/>
  <c r="O726" i="1" s="1"/>
  <c r="O727" i="1" a="1"/>
  <c r="O727" i="1" s="1"/>
  <c r="O728" i="1" a="1"/>
  <c r="O728" i="1" s="1"/>
  <c r="O729" i="1" a="1"/>
  <c r="O729" i="1" s="1"/>
  <c r="O730" i="1" a="1"/>
  <c r="O730" i="1" s="1"/>
  <c r="O731" i="1" a="1"/>
  <c r="O731" i="1" s="1"/>
  <c r="O732" i="1" a="1"/>
  <c r="O732" i="1" s="1"/>
  <c r="O733" i="1" a="1"/>
  <c r="O733" i="1" s="1"/>
  <c r="O734" i="1" a="1"/>
  <c r="O734" i="1" s="1"/>
  <c r="O735" i="1" a="1"/>
  <c r="O735" i="1" s="1"/>
  <c r="O736" i="1" a="1"/>
  <c r="O736" i="1" s="1"/>
  <c r="O737" i="1" a="1"/>
  <c r="O737" i="1" s="1"/>
  <c r="O738" i="1" a="1"/>
  <c r="O738" i="1" s="1"/>
  <c r="O739" i="1" a="1"/>
  <c r="O739" i="1" s="1"/>
  <c r="O740" i="1" a="1"/>
  <c r="O740" i="1" s="1"/>
  <c r="O741" i="1" a="1"/>
  <c r="O741" i="1" s="1"/>
  <c r="O742" i="1" a="1"/>
  <c r="O742" i="1" s="1"/>
  <c r="O743" i="1" a="1"/>
  <c r="O743" i="1" s="1"/>
  <c r="O744" i="1" a="1"/>
  <c r="O744" i="1" s="1"/>
  <c r="O745" i="1" a="1"/>
  <c r="O745" i="1" s="1"/>
  <c r="O746" i="1" a="1"/>
  <c r="O746" i="1" s="1"/>
  <c r="O747" i="1" a="1"/>
  <c r="O747" i="1" s="1"/>
  <c r="O748" i="1" a="1"/>
  <c r="O748" i="1" s="1"/>
  <c r="O749" i="1" a="1"/>
  <c r="O749" i="1" s="1"/>
  <c r="O750" i="1" a="1"/>
  <c r="O750" i="1" s="1"/>
  <c r="O751" i="1" a="1"/>
  <c r="O751" i="1" s="1"/>
  <c r="O752" i="1" a="1"/>
  <c r="O752" i="1" s="1"/>
  <c r="O753" i="1" a="1"/>
  <c r="O753" i="1" s="1"/>
  <c r="O754" i="1" a="1"/>
  <c r="O754" i="1" s="1"/>
  <c r="O755" i="1" a="1"/>
  <c r="O755" i="1" s="1"/>
  <c r="O756" i="1" a="1"/>
  <c r="O756" i="1" s="1"/>
  <c r="O757" i="1" a="1"/>
  <c r="O757" i="1" s="1"/>
  <c r="O758" i="1" a="1"/>
  <c r="O758" i="1" s="1"/>
  <c r="O759" i="1" a="1"/>
  <c r="O759" i="1" s="1"/>
  <c r="O760" i="1" a="1"/>
  <c r="O760" i="1" s="1"/>
  <c r="O761" i="1" a="1"/>
  <c r="O761" i="1" s="1"/>
  <c r="O762" i="1" a="1"/>
  <c r="O762" i="1" s="1"/>
  <c r="O763" i="1" a="1"/>
  <c r="O763" i="1" s="1"/>
  <c r="O764" i="1" a="1"/>
  <c r="O764" i="1" s="1"/>
  <c r="O765" i="1" a="1"/>
  <c r="O765" i="1" s="1"/>
  <c r="O766" i="1" a="1"/>
  <c r="O766" i="1" s="1"/>
  <c r="O767" i="1" a="1"/>
  <c r="O767" i="1" s="1"/>
  <c r="O768" i="1" a="1"/>
  <c r="O768" i="1" s="1"/>
  <c r="O769" i="1" a="1"/>
  <c r="O769" i="1" s="1"/>
  <c r="O770" i="1" a="1"/>
  <c r="O770" i="1" s="1"/>
  <c r="O771" i="1" a="1"/>
  <c r="O771" i="1" s="1"/>
  <c r="O772" i="1" a="1"/>
  <c r="O772" i="1" s="1"/>
  <c r="O773" i="1" a="1"/>
  <c r="O773" i="1" s="1"/>
  <c r="O774" i="1" a="1"/>
  <c r="O774" i="1" s="1"/>
  <c r="O775" i="1" a="1"/>
  <c r="O775" i="1" s="1"/>
  <c r="O776" i="1" a="1"/>
  <c r="O776" i="1" s="1"/>
  <c r="O777" i="1" a="1"/>
  <c r="O777" i="1" s="1"/>
  <c r="O778" i="1" a="1"/>
  <c r="O778" i="1" s="1"/>
  <c r="O779" i="1" a="1"/>
  <c r="O779" i="1" s="1"/>
  <c r="O780" i="1" a="1"/>
  <c r="O780" i="1" s="1"/>
  <c r="O781" i="1" a="1"/>
  <c r="O781" i="1" s="1"/>
  <c r="O782" i="1" a="1"/>
  <c r="O782" i="1" s="1"/>
  <c r="O783" i="1" a="1"/>
  <c r="O783" i="1" s="1"/>
  <c r="O784" i="1" a="1"/>
  <c r="O784" i="1" s="1"/>
  <c r="O785" i="1" a="1"/>
  <c r="O785" i="1" s="1"/>
  <c r="O786" i="1" a="1"/>
  <c r="O786" i="1" s="1"/>
  <c r="O787" i="1" a="1"/>
  <c r="O787" i="1" s="1"/>
  <c r="O788" i="1" a="1"/>
  <c r="O788" i="1" s="1"/>
  <c r="O789" i="1" a="1"/>
  <c r="O789" i="1" s="1"/>
  <c r="O790" i="1" a="1"/>
  <c r="O790" i="1" s="1"/>
  <c r="O791" i="1" a="1"/>
  <c r="O791" i="1" s="1"/>
  <c r="O792" i="1" a="1"/>
  <c r="O792" i="1" s="1"/>
  <c r="O793" i="1" a="1"/>
  <c r="O793" i="1" s="1"/>
  <c r="O794" i="1" a="1"/>
  <c r="O794" i="1" s="1"/>
  <c r="O795" i="1" a="1"/>
  <c r="O795" i="1" s="1"/>
  <c r="O796" i="1" a="1"/>
  <c r="O796" i="1" s="1"/>
  <c r="O797" i="1" a="1"/>
  <c r="O797" i="1" s="1"/>
  <c r="O798" i="1" a="1"/>
  <c r="O798" i="1" s="1"/>
  <c r="O799" i="1" a="1"/>
  <c r="O799" i="1" s="1"/>
  <c r="O800" i="1" a="1"/>
  <c r="O800" i="1" s="1"/>
  <c r="O801" i="1" a="1"/>
  <c r="O801" i="1" s="1"/>
  <c r="O802" i="1" a="1"/>
  <c r="O802" i="1" s="1"/>
  <c r="O803" i="1" a="1"/>
  <c r="O803" i="1" s="1"/>
  <c r="O804" i="1" a="1"/>
  <c r="O804" i="1" s="1"/>
  <c r="O805" i="1" a="1"/>
  <c r="O805" i="1" s="1"/>
  <c r="O806" i="1" a="1"/>
  <c r="O806" i="1" s="1"/>
  <c r="O807" i="1" a="1"/>
  <c r="O807" i="1" s="1"/>
  <c r="O808" i="1" a="1"/>
  <c r="O808" i="1" s="1"/>
  <c r="O809" i="1" a="1"/>
  <c r="O809" i="1" s="1"/>
  <c r="O810" i="1" a="1"/>
  <c r="O810" i="1" s="1"/>
  <c r="O811" i="1" a="1"/>
  <c r="O811" i="1" s="1"/>
  <c r="O812" i="1" a="1"/>
  <c r="O812" i="1" s="1"/>
  <c r="O813" i="1" a="1"/>
  <c r="O813" i="1" s="1"/>
  <c r="O814" i="1" a="1"/>
  <c r="O814" i="1" s="1"/>
  <c r="O815" i="1" a="1"/>
  <c r="O815" i="1" s="1"/>
  <c r="O816" i="1" a="1"/>
  <c r="O816" i="1" s="1"/>
  <c r="O817" i="1" a="1"/>
  <c r="O817" i="1" s="1"/>
  <c r="O818" i="1" a="1"/>
  <c r="O818" i="1" s="1"/>
  <c r="O819" i="1" a="1"/>
  <c r="O819" i="1" s="1"/>
  <c r="O820" i="1" a="1"/>
  <c r="O820" i="1" s="1"/>
  <c r="O821" i="1" a="1"/>
  <c r="O821" i="1" s="1"/>
  <c r="O822" i="1" a="1"/>
  <c r="O822" i="1" s="1"/>
  <c r="O823" i="1" a="1"/>
  <c r="O823" i="1" s="1"/>
  <c r="O824" i="1" a="1"/>
  <c r="O824" i="1" s="1"/>
  <c r="O825" i="1" a="1"/>
  <c r="O825" i="1" s="1"/>
  <c r="O826" i="1" a="1"/>
  <c r="O826" i="1" s="1"/>
  <c r="O827" i="1" a="1"/>
  <c r="O827" i="1" s="1"/>
  <c r="O828" i="1" a="1"/>
  <c r="O828" i="1" s="1"/>
  <c r="O829" i="1" a="1"/>
  <c r="O829" i="1" s="1"/>
  <c r="O830" i="1" a="1"/>
  <c r="O830" i="1" s="1"/>
  <c r="O831" i="1" a="1"/>
  <c r="O831" i="1" s="1"/>
  <c r="O832" i="1" a="1"/>
  <c r="O832" i="1" s="1"/>
  <c r="O833" i="1" a="1"/>
  <c r="O833" i="1" s="1"/>
  <c r="O834" i="1" a="1"/>
  <c r="O834" i="1" s="1"/>
  <c r="O835" i="1" a="1"/>
  <c r="O835" i="1" s="1"/>
  <c r="O836" i="1" a="1"/>
  <c r="O836" i="1" s="1"/>
  <c r="O837" i="1" a="1"/>
  <c r="O837" i="1" s="1"/>
  <c r="O838" i="1" a="1"/>
  <c r="O838" i="1" s="1"/>
  <c r="O839" i="1" a="1"/>
  <c r="O839" i="1" s="1"/>
  <c r="O840" i="1" a="1"/>
  <c r="O840" i="1" s="1"/>
  <c r="O841" i="1" a="1"/>
  <c r="O841" i="1" s="1"/>
  <c r="O842" i="1" a="1"/>
  <c r="O842" i="1" s="1"/>
  <c r="O843" i="1" a="1"/>
  <c r="O843" i="1" s="1"/>
  <c r="O844" i="1" a="1"/>
  <c r="O844" i="1" s="1"/>
  <c r="O845" i="1" a="1"/>
  <c r="O845" i="1" s="1"/>
  <c r="O846" i="1" a="1"/>
  <c r="O846" i="1" s="1"/>
  <c r="O847" i="1" a="1"/>
  <c r="O847" i="1" s="1"/>
  <c r="O848" i="1" a="1"/>
  <c r="O848" i="1" s="1"/>
  <c r="O849" i="1" a="1"/>
  <c r="O849" i="1" s="1"/>
  <c r="O850" i="1" a="1"/>
  <c r="O850" i="1" s="1"/>
  <c r="O851" i="1" a="1"/>
  <c r="O851" i="1" s="1"/>
  <c r="O852" i="1" a="1"/>
  <c r="O852" i="1" s="1"/>
  <c r="O853" i="1" a="1"/>
  <c r="O853" i="1" s="1"/>
  <c r="O854" i="1" a="1"/>
  <c r="O854" i="1" s="1"/>
  <c r="O855" i="1" a="1"/>
  <c r="O855" i="1" s="1"/>
  <c r="O856" i="1" a="1"/>
  <c r="O856" i="1" s="1"/>
  <c r="O857" i="1" a="1"/>
  <c r="O857" i="1" s="1"/>
  <c r="O858" i="1" a="1"/>
  <c r="O858" i="1" s="1"/>
  <c r="O859" i="1" a="1"/>
  <c r="O859" i="1" s="1"/>
  <c r="O860" i="1" a="1"/>
  <c r="O860" i="1" s="1"/>
  <c r="O861" i="1" a="1"/>
  <c r="O861" i="1" s="1"/>
  <c r="O862" i="1" a="1"/>
  <c r="O862" i="1" s="1"/>
  <c r="O863" i="1" a="1"/>
  <c r="O863" i="1" s="1"/>
  <c r="O864" i="1" a="1"/>
  <c r="O864" i="1" s="1"/>
  <c r="O865" i="1" a="1"/>
  <c r="O865" i="1" s="1"/>
  <c r="O866" i="1" a="1"/>
  <c r="O866" i="1" s="1"/>
  <c r="O867" i="1" a="1"/>
  <c r="O867" i="1" s="1"/>
  <c r="O868" i="1" a="1"/>
  <c r="O868" i="1" s="1"/>
  <c r="O869" i="1" a="1"/>
  <c r="O869" i="1" s="1"/>
  <c r="O870" i="1" a="1"/>
  <c r="O870" i="1" s="1"/>
  <c r="O871" i="1" a="1"/>
  <c r="O871" i="1" s="1"/>
  <c r="O872" i="1" a="1"/>
  <c r="O872" i="1" s="1"/>
  <c r="O873" i="1" a="1"/>
  <c r="O873" i="1" s="1"/>
  <c r="O874" i="1" a="1"/>
  <c r="O874" i="1" s="1"/>
  <c r="O875" i="1" a="1"/>
  <c r="O875" i="1" s="1"/>
  <c r="O876" i="1" a="1"/>
  <c r="O876" i="1" s="1"/>
  <c r="O877" i="1" a="1"/>
  <c r="O877" i="1" s="1"/>
  <c r="O878" i="1" a="1"/>
  <c r="O878" i="1" s="1"/>
  <c r="O879" i="1" a="1"/>
  <c r="O879" i="1" s="1"/>
  <c r="O880" i="1" a="1"/>
  <c r="O880" i="1" s="1"/>
  <c r="O881" i="1" a="1"/>
  <c r="O881" i="1" s="1"/>
  <c r="O882" i="1" a="1"/>
  <c r="O882" i="1" s="1"/>
  <c r="O883" i="1" a="1"/>
  <c r="O883" i="1" s="1"/>
  <c r="O884" i="1" a="1"/>
  <c r="O884" i="1" s="1"/>
  <c r="O885" i="1" a="1"/>
  <c r="O885" i="1" s="1"/>
  <c r="O886" i="1" a="1"/>
  <c r="O886" i="1" s="1"/>
  <c r="O887" i="1" a="1"/>
  <c r="O887" i="1" s="1"/>
  <c r="O888" i="1" a="1"/>
  <c r="O888" i="1" s="1"/>
  <c r="O889" i="1" a="1"/>
  <c r="O889" i="1" s="1"/>
  <c r="O890" i="1" a="1"/>
  <c r="O890" i="1" s="1"/>
  <c r="O891" i="1" a="1"/>
  <c r="O891" i="1" s="1"/>
  <c r="O892" i="1" a="1"/>
  <c r="O892" i="1" s="1"/>
  <c r="O893" i="1" a="1"/>
  <c r="O893" i="1" s="1"/>
  <c r="O894" i="1" a="1"/>
  <c r="O894" i="1" s="1"/>
  <c r="O895" i="1" a="1"/>
  <c r="O895" i="1" s="1"/>
  <c r="O896" i="1" a="1"/>
  <c r="O896" i="1" s="1"/>
  <c r="O897" i="1" a="1"/>
  <c r="O897" i="1" s="1"/>
  <c r="O898" i="1" a="1"/>
  <c r="O898" i="1" s="1"/>
  <c r="O899" i="1" a="1"/>
  <c r="O899" i="1" s="1"/>
  <c r="O900" i="1" a="1"/>
  <c r="O900" i="1" s="1"/>
  <c r="O901" i="1" a="1"/>
  <c r="O901" i="1" s="1"/>
  <c r="O902" i="1" a="1"/>
  <c r="O902" i="1" s="1"/>
  <c r="O903" i="1" a="1"/>
  <c r="O903" i="1" s="1"/>
  <c r="O904" i="1" a="1"/>
  <c r="O904" i="1" s="1"/>
  <c r="O905" i="1" a="1"/>
  <c r="O905" i="1" s="1"/>
  <c r="O906" i="1" a="1"/>
  <c r="O906" i="1" s="1"/>
  <c r="O907" i="1" a="1"/>
  <c r="O907" i="1" s="1"/>
  <c r="O908" i="1" a="1"/>
  <c r="O908" i="1" s="1"/>
  <c r="O909" i="1" a="1"/>
  <c r="O909" i="1" s="1"/>
  <c r="O910" i="1" a="1"/>
  <c r="O910" i="1" s="1"/>
  <c r="O911" i="1" a="1"/>
  <c r="O911" i="1" s="1"/>
  <c r="O912" i="1" a="1"/>
  <c r="O912" i="1" s="1"/>
  <c r="O913" i="1" a="1"/>
  <c r="O913" i="1" s="1"/>
  <c r="O914" i="1" a="1"/>
  <c r="O914" i="1" s="1"/>
  <c r="O915" i="1" a="1"/>
  <c r="O915" i="1" s="1"/>
  <c r="O916" i="1" a="1"/>
  <c r="O916" i="1" s="1"/>
  <c r="O917" i="1" a="1"/>
  <c r="O917" i="1" s="1"/>
  <c r="O918" i="1" a="1"/>
  <c r="O918" i="1" s="1"/>
  <c r="O919" i="1" a="1"/>
  <c r="O919" i="1" s="1"/>
  <c r="O920" i="1" a="1"/>
  <c r="O920" i="1" s="1"/>
  <c r="O921" i="1" a="1"/>
  <c r="O921" i="1" s="1"/>
  <c r="O922" i="1" a="1"/>
  <c r="O922" i="1" s="1"/>
  <c r="O923" i="1" a="1"/>
  <c r="O923" i="1" s="1"/>
  <c r="O924" i="1" a="1"/>
  <c r="O924" i="1" s="1"/>
  <c r="O925" i="1" a="1"/>
  <c r="O925" i="1" s="1"/>
  <c r="O926" i="1" a="1"/>
  <c r="O926" i="1" s="1"/>
  <c r="O927" i="1" a="1"/>
  <c r="O927" i="1" s="1"/>
  <c r="O928" i="1" a="1"/>
  <c r="O928" i="1" s="1"/>
  <c r="O929" i="1" a="1"/>
  <c r="O929" i="1" s="1"/>
  <c r="O930" i="1" a="1"/>
  <c r="O930" i="1" s="1"/>
  <c r="O931" i="1" a="1"/>
  <c r="O931" i="1" s="1"/>
  <c r="O932" i="1" a="1"/>
  <c r="O932" i="1" s="1"/>
  <c r="O933" i="1" a="1"/>
  <c r="O933" i="1" s="1"/>
  <c r="O934" i="1" a="1"/>
  <c r="O934" i="1" s="1"/>
  <c r="O935" i="1" a="1"/>
  <c r="O935" i="1" s="1"/>
  <c r="O936" i="1" a="1"/>
  <c r="O936" i="1" s="1"/>
  <c r="O937" i="1" a="1"/>
  <c r="O937" i="1" s="1"/>
  <c r="O938" i="1" a="1"/>
  <c r="O938" i="1" s="1"/>
  <c r="O939" i="1" a="1"/>
  <c r="O939" i="1" s="1"/>
  <c r="O940" i="1" a="1"/>
  <c r="O940" i="1" s="1"/>
  <c r="O941" i="1" a="1"/>
  <c r="O941" i="1" s="1"/>
  <c r="O942" i="1" a="1"/>
  <c r="O942" i="1" s="1"/>
  <c r="O943" i="1" a="1"/>
  <c r="O943" i="1" s="1"/>
  <c r="O944" i="1" a="1"/>
  <c r="O944" i="1" s="1"/>
  <c r="O945" i="1" a="1"/>
  <c r="O945" i="1" s="1"/>
  <c r="O946" i="1" a="1"/>
  <c r="O946" i="1" s="1"/>
  <c r="O947" i="1" a="1"/>
  <c r="O947" i="1" s="1"/>
  <c r="O948" i="1" a="1"/>
  <c r="O948" i="1" s="1"/>
  <c r="O949" i="1" a="1"/>
  <c r="O949" i="1" s="1"/>
  <c r="O950" i="1" a="1"/>
  <c r="O950" i="1" s="1"/>
  <c r="O951" i="1" a="1"/>
  <c r="O951" i="1" s="1"/>
  <c r="O952" i="1" a="1"/>
  <c r="O952" i="1" s="1"/>
  <c r="O953" i="1" a="1"/>
  <c r="O953" i="1" s="1"/>
  <c r="O954" i="1" a="1"/>
  <c r="O954" i="1" s="1"/>
  <c r="O955" i="1" a="1"/>
  <c r="O955" i="1" s="1"/>
  <c r="O956" i="1" a="1"/>
  <c r="O956" i="1" s="1"/>
  <c r="O957" i="1" a="1"/>
  <c r="O957" i="1" s="1"/>
  <c r="O958" i="1" a="1"/>
  <c r="O958" i="1" s="1"/>
  <c r="O959" i="1" a="1"/>
  <c r="O959" i="1" s="1"/>
  <c r="O960" i="1" a="1"/>
  <c r="O960" i="1" s="1"/>
  <c r="O961" i="1" a="1"/>
  <c r="O961" i="1" s="1"/>
  <c r="O962" i="1" a="1"/>
  <c r="O962" i="1" s="1"/>
  <c r="O963" i="1" a="1"/>
  <c r="O963" i="1" s="1"/>
  <c r="O964" i="1" a="1"/>
  <c r="O964" i="1" s="1"/>
  <c r="O965" i="1" a="1"/>
  <c r="O965" i="1" s="1"/>
  <c r="O966" i="1" a="1"/>
  <c r="O966" i="1" s="1"/>
  <c r="O967" i="1" a="1"/>
  <c r="O967" i="1" s="1"/>
  <c r="O968" i="1" a="1"/>
  <c r="O968" i="1" s="1"/>
  <c r="O969" i="1" a="1"/>
  <c r="O969" i="1" s="1"/>
  <c r="O970" i="1" a="1"/>
  <c r="O970" i="1" s="1"/>
  <c r="O971" i="1" a="1"/>
  <c r="O971" i="1" s="1"/>
  <c r="O972" i="1" a="1"/>
  <c r="O972" i="1" s="1"/>
  <c r="O973" i="1" a="1"/>
  <c r="O973" i="1" s="1"/>
  <c r="O974" i="1" a="1"/>
  <c r="O974" i="1" s="1"/>
  <c r="O975" i="1" a="1"/>
  <c r="O975" i="1" s="1"/>
  <c r="O976" i="1" a="1"/>
  <c r="O976" i="1" s="1"/>
  <c r="O977" i="1" a="1"/>
  <c r="O977" i="1" s="1"/>
  <c r="O978" i="1" a="1"/>
  <c r="O978" i="1" s="1"/>
  <c r="O979" i="1" a="1"/>
  <c r="O979" i="1" s="1"/>
  <c r="O980" i="1" a="1"/>
  <c r="O980" i="1" s="1"/>
  <c r="O981" i="1" a="1"/>
  <c r="O981" i="1" s="1"/>
  <c r="O982" i="1" a="1"/>
  <c r="O982" i="1" s="1"/>
  <c r="O983" i="1" a="1"/>
  <c r="O983" i="1" s="1"/>
  <c r="O984" i="1" a="1"/>
  <c r="O984" i="1" s="1"/>
  <c r="O985" i="1" a="1"/>
  <c r="O985" i="1" s="1"/>
  <c r="O986" i="1" a="1"/>
  <c r="O986" i="1" s="1"/>
  <c r="O987" i="1" a="1"/>
  <c r="O987" i="1" s="1"/>
  <c r="O988" i="1" a="1"/>
  <c r="O988" i="1" s="1"/>
  <c r="O989" i="1" a="1"/>
  <c r="O989" i="1" s="1"/>
  <c r="O990" i="1" a="1"/>
  <c r="O990" i="1" s="1"/>
  <c r="O991" i="1" a="1"/>
  <c r="O991" i="1" s="1"/>
  <c r="O992" i="1" a="1"/>
  <c r="O992" i="1" s="1"/>
  <c r="O993" i="1" a="1"/>
  <c r="O993" i="1" s="1"/>
  <c r="O994" i="1" a="1"/>
  <c r="O994" i="1" s="1"/>
  <c r="O995" i="1" a="1"/>
  <c r="O995" i="1" s="1"/>
  <c r="O996" i="1" a="1"/>
  <c r="O996" i="1" s="1"/>
  <c r="O997" i="1" a="1"/>
  <c r="O997" i="1" s="1"/>
  <c r="O998" i="1" a="1"/>
  <c r="O998" i="1" s="1"/>
  <c r="O999" i="1" a="1"/>
  <c r="O999" i="1" s="1"/>
  <c r="O1000" i="1" a="1"/>
  <c r="O1000" i="1" s="1"/>
  <c r="O1001" i="1" a="1"/>
  <c r="O1001" i="1" s="1"/>
  <c r="O1002" i="1" a="1"/>
  <c r="O1002" i="1" s="1"/>
  <c r="O1003" i="1" a="1"/>
  <c r="O1003" i="1" s="1"/>
  <c r="O1004" i="1" a="1"/>
  <c r="O1004" i="1" s="1"/>
  <c r="O1005" i="1" a="1"/>
  <c r="O1005" i="1" s="1"/>
  <c r="O1006" i="1" a="1"/>
  <c r="O1006" i="1" s="1"/>
  <c r="O1007" i="1" a="1"/>
  <c r="O1007" i="1" s="1"/>
  <c r="O1008" i="1" a="1"/>
  <c r="O1008" i="1" s="1"/>
  <c r="O1009" i="1" a="1"/>
  <c r="O1009" i="1" s="1"/>
  <c r="O1010" i="1" a="1"/>
  <c r="O1010" i="1" s="1"/>
  <c r="O1011" i="1" a="1"/>
  <c r="O1011" i="1" s="1"/>
  <c r="O1012" i="1" a="1"/>
  <c r="O1012" i="1" s="1"/>
  <c r="O1013" i="1" a="1"/>
  <c r="O1013" i="1" s="1"/>
  <c r="O1014" i="1" a="1"/>
  <c r="O1014" i="1" s="1"/>
  <c r="O1015" i="1" a="1"/>
  <c r="O1015" i="1" s="1"/>
  <c r="O1016" i="1" a="1"/>
  <c r="O1016" i="1" s="1"/>
  <c r="O1017" i="1" a="1"/>
  <c r="O1017" i="1" s="1"/>
  <c r="O1018" i="1" a="1"/>
  <c r="O1018" i="1" s="1"/>
  <c r="O1019" i="1" a="1"/>
  <c r="O1019" i="1" s="1"/>
  <c r="O1020" i="1" a="1"/>
  <c r="O1020" i="1" s="1"/>
  <c r="O1021" i="1" a="1"/>
  <c r="O1021" i="1" s="1"/>
  <c r="O1022" i="1" a="1"/>
  <c r="O1022" i="1" s="1"/>
  <c r="O1023" i="1" a="1"/>
  <c r="O1023" i="1" s="1"/>
  <c r="O1024" i="1" a="1"/>
  <c r="O1024" i="1" s="1"/>
  <c r="O1025" i="1" a="1"/>
  <c r="O1025" i="1" s="1"/>
  <c r="O1026" i="1" a="1"/>
  <c r="O1026" i="1" s="1"/>
  <c r="O1027" i="1" a="1"/>
  <c r="O1027" i="1" s="1"/>
  <c r="O1028" i="1" a="1"/>
  <c r="O1028" i="1" s="1"/>
  <c r="O1029" i="1" a="1"/>
  <c r="O1029" i="1" s="1"/>
  <c r="O1030" i="1" a="1"/>
  <c r="O1030" i="1" s="1"/>
  <c r="O1031" i="1" a="1"/>
  <c r="O1031" i="1" s="1"/>
  <c r="O1032" i="1" a="1"/>
  <c r="O1032" i="1" s="1"/>
  <c r="O1033" i="1" a="1"/>
  <c r="O1033" i="1" s="1"/>
  <c r="O1034" i="1" a="1"/>
  <c r="O1034" i="1" s="1"/>
  <c r="O1035" i="1" a="1"/>
  <c r="O1035" i="1" s="1"/>
  <c r="O1036" i="1" a="1"/>
  <c r="O1036" i="1" s="1"/>
  <c r="O1037" i="1" a="1"/>
  <c r="O1037" i="1" s="1"/>
  <c r="O1038" i="1" a="1"/>
  <c r="O1038" i="1" s="1"/>
  <c r="O1039" i="1" a="1"/>
  <c r="O1039" i="1" s="1"/>
  <c r="O1040" i="1" a="1"/>
  <c r="O1040" i="1" s="1"/>
  <c r="O1041" i="1" a="1"/>
  <c r="O1041" i="1" s="1"/>
  <c r="O1042" i="1" a="1"/>
  <c r="O1042" i="1" s="1"/>
  <c r="O1043" i="1" a="1"/>
  <c r="O1043" i="1" s="1"/>
  <c r="O1044" i="1" a="1"/>
  <c r="O1044" i="1" s="1"/>
  <c r="O1045" i="1" a="1"/>
  <c r="O1045" i="1" s="1"/>
  <c r="O1046" i="1" a="1"/>
  <c r="O1046" i="1" s="1"/>
  <c r="O1047" i="1" a="1"/>
  <c r="O1047" i="1" s="1"/>
  <c r="O1048" i="1" a="1"/>
  <c r="O1048" i="1" s="1"/>
  <c r="O1049" i="1" a="1"/>
  <c r="O1049" i="1" s="1"/>
  <c r="O1050" i="1" a="1"/>
  <c r="O1050" i="1" s="1"/>
  <c r="O1051" i="1" a="1"/>
  <c r="O1051" i="1" s="1"/>
  <c r="O1052" i="1" a="1"/>
  <c r="O1052" i="1" s="1"/>
  <c r="O1053" i="1" a="1"/>
  <c r="O1053" i="1" s="1"/>
  <c r="O1054" i="1" a="1"/>
  <c r="O1054" i="1" s="1"/>
  <c r="O1055" i="1" a="1"/>
  <c r="O1055" i="1" s="1"/>
  <c r="O1056" i="1" a="1"/>
  <c r="O1056" i="1" s="1"/>
  <c r="O1057" i="1" a="1"/>
  <c r="O1057" i="1" s="1"/>
  <c r="O1058" i="1" a="1"/>
  <c r="O1058" i="1" s="1"/>
  <c r="O1059" i="1" a="1"/>
  <c r="O1059" i="1" s="1"/>
  <c r="O1060" i="1" a="1"/>
  <c r="O1060" i="1" s="1"/>
  <c r="O1061" i="1" a="1"/>
  <c r="O1061" i="1" s="1"/>
  <c r="O1062" i="1" a="1"/>
  <c r="O1062" i="1" s="1"/>
  <c r="O1063" i="1" a="1"/>
  <c r="O1063" i="1" s="1"/>
  <c r="O1064" i="1" a="1"/>
  <c r="O1064" i="1" s="1"/>
  <c r="O1065" i="1" a="1"/>
  <c r="O1065" i="1" s="1"/>
  <c r="O1066" i="1" a="1"/>
  <c r="O1066" i="1" s="1"/>
  <c r="O1067" i="1" a="1"/>
  <c r="O1067" i="1" s="1"/>
  <c r="O1068" i="1" a="1"/>
  <c r="O1068" i="1" s="1"/>
  <c r="O1069" i="1" a="1"/>
  <c r="O1069" i="1" s="1"/>
  <c r="O1070" i="1" a="1"/>
  <c r="O1070" i="1" s="1"/>
  <c r="O1071" i="1" a="1"/>
  <c r="O1071" i="1" s="1"/>
  <c r="O1072" i="1" a="1"/>
  <c r="O1072" i="1" s="1"/>
  <c r="O1073" i="1" a="1"/>
  <c r="O1073" i="1" s="1"/>
  <c r="O1074" i="1" a="1"/>
  <c r="O1074" i="1" s="1"/>
  <c r="O1075" i="1" a="1"/>
  <c r="O1075" i="1" s="1"/>
  <c r="O1076" i="1" a="1"/>
  <c r="O1076" i="1" s="1"/>
  <c r="O1077" i="1" a="1"/>
  <c r="O1077" i="1" s="1"/>
  <c r="O1078" i="1" a="1"/>
  <c r="O1078" i="1" s="1"/>
  <c r="O1079" i="1" a="1"/>
  <c r="O1079" i="1" s="1"/>
  <c r="O1080" i="1" a="1"/>
  <c r="O1080" i="1" s="1"/>
  <c r="O1081" i="1" a="1"/>
  <c r="O1081" i="1" s="1"/>
  <c r="O1082" i="1" a="1"/>
  <c r="O1082" i="1" s="1"/>
  <c r="O1083" i="1" a="1"/>
  <c r="O1083" i="1" s="1"/>
  <c r="O1084" i="1" a="1"/>
  <c r="O1084" i="1" s="1"/>
  <c r="O1085" i="1" a="1"/>
  <c r="O1085" i="1" s="1"/>
  <c r="O1086" i="1" a="1"/>
  <c r="O1086" i="1" s="1"/>
  <c r="O1087" i="1" a="1"/>
  <c r="O1087" i="1" s="1"/>
  <c r="O1088" i="1" a="1"/>
  <c r="O1088" i="1" s="1"/>
  <c r="O1089" i="1" a="1"/>
  <c r="O1089" i="1" s="1"/>
  <c r="O1090" i="1" a="1"/>
  <c r="O1090" i="1" s="1"/>
  <c r="O1091" i="1" a="1"/>
  <c r="O1091" i="1" s="1"/>
  <c r="O1092" i="1" a="1"/>
  <c r="O1092" i="1" s="1"/>
  <c r="O1093" i="1" a="1"/>
  <c r="O1093" i="1" s="1"/>
  <c r="O1094" i="1" a="1"/>
  <c r="O1094" i="1" s="1"/>
  <c r="O1095" i="1" a="1"/>
  <c r="O1095" i="1" s="1"/>
  <c r="O1096" i="1" a="1"/>
  <c r="O1096" i="1" s="1"/>
  <c r="P9" i="1" a="1"/>
  <c r="P9" i="1" s="1"/>
  <c r="P10" i="1" a="1"/>
  <c r="P10" i="1" s="1"/>
  <c r="P11" i="1" a="1"/>
  <c r="P11" i="1" s="1"/>
  <c r="P12" i="1" a="1"/>
  <c r="P12" i="1" s="1"/>
  <c r="P13" i="1" a="1"/>
  <c r="P13" i="1" s="1"/>
  <c r="P14" i="1" a="1"/>
  <c r="P14" i="1" s="1"/>
  <c r="P15" i="1" a="1"/>
  <c r="P15" i="1" s="1"/>
  <c r="P16" i="1" a="1"/>
  <c r="P16" i="1" s="1"/>
  <c r="P17" i="1" a="1"/>
  <c r="P17" i="1" s="1"/>
  <c r="P18" i="1" a="1"/>
  <c r="P18" i="1" s="1"/>
  <c r="P19" i="1" a="1"/>
  <c r="P19" i="1" s="1"/>
  <c r="P20" i="1" a="1"/>
  <c r="P20" i="1" s="1"/>
  <c r="P21" i="1" a="1"/>
  <c r="P21" i="1" s="1"/>
  <c r="P22" i="1" a="1"/>
  <c r="P22" i="1" s="1"/>
  <c r="P23" i="1" a="1"/>
  <c r="P23" i="1" s="1"/>
  <c r="P24" i="1" a="1"/>
  <c r="P24" i="1" s="1"/>
  <c r="P25" i="1" a="1"/>
  <c r="P25" i="1" s="1"/>
  <c r="P26" i="1" a="1"/>
  <c r="P26" i="1" s="1"/>
  <c r="P27" i="1" a="1"/>
  <c r="P27" i="1" s="1"/>
  <c r="P28" i="1" a="1"/>
  <c r="P28" i="1" s="1"/>
  <c r="P29" i="1" a="1"/>
  <c r="P29" i="1" s="1"/>
  <c r="P30" i="1" a="1"/>
  <c r="P30" i="1" s="1"/>
  <c r="P31" i="1" a="1"/>
  <c r="P31" i="1" s="1"/>
  <c r="P32" i="1" a="1"/>
  <c r="P32" i="1" s="1"/>
  <c r="P33" i="1" a="1"/>
  <c r="P33" i="1" s="1"/>
  <c r="P34" i="1" a="1"/>
  <c r="P34" i="1" s="1"/>
  <c r="P35" i="1" a="1"/>
  <c r="P35" i="1" s="1"/>
  <c r="P36" i="1" a="1"/>
  <c r="P36" i="1" s="1"/>
  <c r="P37" i="1" a="1"/>
  <c r="P37" i="1" s="1"/>
  <c r="P38" i="1" a="1"/>
  <c r="P38" i="1" s="1"/>
  <c r="P39" i="1" a="1"/>
  <c r="P39" i="1" s="1"/>
  <c r="P40" i="1" a="1"/>
  <c r="P40" i="1" s="1"/>
  <c r="P41" i="1" a="1"/>
  <c r="P41" i="1" s="1"/>
  <c r="P42" i="1" a="1"/>
  <c r="P42" i="1" s="1"/>
  <c r="P43" i="1" a="1"/>
  <c r="P43" i="1" s="1"/>
  <c r="P44" i="1" a="1"/>
  <c r="P44" i="1" s="1"/>
  <c r="P45" i="1" a="1"/>
  <c r="P45" i="1" s="1"/>
  <c r="P46" i="1" a="1"/>
  <c r="P46" i="1" s="1"/>
  <c r="P47" i="1" a="1"/>
  <c r="P47" i="1" s="1"/>
  <c r="P48" i="1" a="1"/>
  <c r="P48" i="1" s="1"/>
  <c r="P49" i="1" a="1"/>
  <c r="P49" i="1" s="1"/>
  <c r="P50" i="1" a="1"/>
  <c r="P50" i="1" s="1"/>
  <c r="P51" i="1" a="1"/>
  <c r="P51" i="1" s="1"/>
  <c r="P52" i="1" a="1"/>
  <c r="P52" i="1" s="1"/>
  <c r="P53" i="1" a="1"/>
  <c r="P53" i="1" s="1"/>
  <c r="P54" i="1" a="1"/>
  <c r="P54" i="1" s="1"/>
  <c r="P55" i="1" a="1"/>
  <c r="P55" i="1" s="1"/>
  <c r="P56" i="1" a="1"/>
  <c r="P56" i="1" s="1"/>
  <c r="P57" i="1" a="1"/>
  <c r="P57" i="1" s="1"/>
  <c r="P58" i="1" a="1"/>
  <c r="P58" i="1" s="1"/>
  <c r="P59" i="1" a="1"/>
  <c r="P59" i="1" s="1"/>
  <c r="P60" i="1" a="1"/>
  <c r="P60" i="1" s="1"/>
  <c r="P61" i="1" a="1"/>
  <c r="P61" i="1" s="1"/>
  <c r="P62" i="1" a="1"/>
  <c r="P62" i="1" s="1"/>
  <c r="P63" i="1" a="1"/>
  <c r="P63" i="1" s="1"/>
  <c r="P64" i="1" a="1"/>
  <c r="P64" i="1" s="1"/>
  <c r="P65" i="1" a="1"/>
  <c r="P65" i="1" s="1"/>
  <c r="P66" i="1" a="1"/>
  <c r="P66" i="1" s="1"/>
  <c r="P67" i="1" a="1"/>
  <c r="P67" i="1" s="1"/>
  <c r="P68" i="1" a="1"/>
  <c r="P68" i="1" s="1"/>
  <c r="P69" i="1" a="1"/>
  <c r="P69" i="1" s="1"/>
  <c r="P70" i="1" a="1"/>
  <c r="P70" i="1" s="1"/>
  <c r="P71" i="1" a="1"/>
  <c r="P71" i="1" s="1"/>
  <c r="P72" i="1" a="1"/>
  <c r="P72" i="1" s="1"/>
  <c r="P73" i="1" a="1"/>
  <c r="P73" i="1" s="1"/>
  <c r="P74" i="1" a="1"/>
  <c r="P74" i="1" s="1"/>
  <c r="P75" i="1" a="1"/>
  <c r="P75" i="1" s="1"/>
  <c r="P76" i="1" a="1"/>
  <c r="P76" i="1" s="1"/>
  <c r="P77" i="1" a="1"/>
  <c r="P77" i="1" s="1"/>
  <c r="P78" i="1" a="1"/>
  <c r="P78" i="1" s="1"/>
  <c r="P79" i="1" a="1"/>
  <c r="P79" i="1" s="1"/>
  <c r="P80" i="1" a="1"/>
  <c r="P80" i="1" s="1"/>
  <c r="P81" i="1" a="1"/>
  <c r="P81" i="1" s="1"/>
  <c r="P82" i="1" a="1"/>
  <c r="P82" i="1" s="1"/>
  <c r="P83" i="1" a="1"/>
  <c r="P83" i="1" s="1"/>
  <c r="P84" i="1" a="1"/>
  <c r="P84" i="1" s="1"/>
  <c r="P85" i="1" a="1"/>
  <c r="P85" i="1" s="1"/>
  <c r="P86" i="1" a="1"/>
  <c r="P86" i="1" s="1"/>
  <c r="P87" i="1" a="1"/>
  <c r="P87" i="1" s="1"/>
  <c r="P88" i="1" a="1"/>
  <c r="P88" i="1" s="1"/>
  <c r="P89" i="1" a="1"/>
  <c r="P89" i="1" s="1"/>
  <c r="P90" i="1" a="1"/>
  <c r="P90" i="1" s="1"/>
  <c r="P91" i="1" a="1"/>
  <c r="P91" i="1" s="1"/>
  <c r="P92" i="1" a="1"/>
  <c r="P92" i="1" s="1"/>
  <c r="P93" i="1" a="1"/>
  <c r="P93" i="1" s="1"/>
  <c r="P94" i="1" a="1"/>
  <c r="P94" i="1" s="1"/>
  <c r="P95" i="1" a="1"/>
  <c r="P95" i="1" s="1"/>
  <c r="P96" i="1" a="1"/>
  <c r="P96" i="1" s="1"/>
  <c r="P97" i="1" a="1"/>
  <c r="P97" i="1" s="1"/>
  <c r="P98" i="1" a="1"/>
  <c r="P98" i="1" s="1"/>
  <c r="P99" i="1" a="1"/>
  <c r="P99" i="1" s="1"/>
  <c r="P100" i="1" a="1"/>
  <c r="P100" i="1" s="1"/>
  <c r="P101" i="1" a="1"/>
  <c r="P101" i="1" s="1"/>
  <c r="P102" i="1" a="1"/>
  <c r="P102" i="1" s="1"/>
  <c r="P103" i="1" a="1"/>
  <c r="P103" i="1" s="1"/>
  <c r="P104" i="1" a="1"/>
  <c r="P104" i="1" s="1"/>
  <c r="P105" i="1" a="1"/>
  <c r="P105" i="1" s="1"/>
  <c r="P106" i="1" a="1"/>
  <c r="P106" i="1" s="1"/>
  <c r="P107" i="1" a="1"/>
  <c r="P107" i="1" s="1"/>
  <c r="P108" i="1" a="1"/>
  <c r="P108" i="1" s="1"/>
  <c r="P109" i="1" a="1"/>
  <c r="P109" i="1" s="1"/>
  <c r="P110" i="1" a="1"/>
  <c r="P110" i="1" s="1"/>
  <c r="P111" i="1" a="1"/>
  <c r="P111" i="1" s="1"/>
  <c r="P112" i="1" a="1"/>
  <c r="P112" i="1" s="1"/>
  <c r="P113" i="1" a="1"/>
  <c r="P113" i="1" s="1"/>
  <c r="P114" i="1" a="1"/>
  <c r="P114" i="1" s="1"/>
  <c r="P115" i="1" a="1"/>
  <c r="P115" i="1" s="1"/>
  <c r="P116" i="1" a="1"/>
  <c r="P116" i="1" s="1"/>
  <c r="P117" i="1" a="1"/>
  <c r="P117" i="1" s="1"/>
  <c r="P118" i="1" a="1"/>
  <c r="P118" i="1" s="1"/>
  <c r="P119" i="1" a="1"/>
  <c r="P119" i="1" s="1"/>
  <c r="P120" i="1" a="1"/>
  <c r="P120" i="1" s="1"/>
  <c r="P121" i="1" a="1"/>
  <c r="P121" i="1" s="1"/>
  <c r="P122" i="1" a="1"/>
  <c r="P122" i="1" s="1"/>
  <c r="P123" i="1" a="1"/>
  <c r="P123" i="1" s="1"/>
  <c r="P124" i="1" a="1"/>
  <c r="P124" i="1" s="1"/>
  <c r="P125" i="1" a="1"/>
  <c r="P125" i="1" s="1"/>
  <c r="P126" i="1" a="1"/>
  <c r="P126" i="1" s="1"/>
  <c r="P127" i="1" a="1"/>
  <c r="P127" i="1" s="1"/>
  <c r="P128" i="1" a="1"/>
  <c r="P128" i="1" s="1"/>
  <c r="P129" i="1" a="1"/>
  <c r="P129" i="1" s="1"/>
  <c r="P130" i="1" a="1"/>
  <c r="P130" i="1" s="1"/>
  <c r="P131" i="1" a="1"/>
  <c r="P131" i="1" s="1"/>
  <c r="P132" i="1" a="1"/>
  <c r="P132" i="1" s="1"/>
  <c r="P133" i="1" a="1"/>
  <c r="P133" i="1" s="1"/>
  <c r="P134" i="1" a="1"/>
  <c r="P134" i="1" s="1"/>
  <c r="P135" i="1" a="1"/>
  <c r="P135" i="1" s="1"/>
  <c r="P136" i="1" a="1"/>
  <c r="P136" i="1" s="1"/>
  <c r="P137" i="1" a="1"/>
  <c r="P137" i="1" s="1"/>
  <c r="P138" i="1" a="1"/>
  <c r="P138" i="1" s="1"/>
  <c r="P139" i="1" a="1"/>
  <c r="P139" i="1" s="1"/>
  <c r="P140" i="1" a="1"/>
  <c r="P140" i="1" s="1"/>
  <c r="P141" i="1" a="1"/>
  <c r="P141" i="1" s="1"/>
  <c r="P142" i="1" a="1"/>
  <c r="P142" i="1" s="1"/>
  <c r="P143" i="1" a="1"/>
  <c r="P143" i="1" s="1"/>
  <c r="P144" i="1" a="1"/>
  <c r="P144" i="1" s="1"/>
  <c r="P145" i="1" a="1"/>
  <c r="P145" i="1" s="1"/>
  <c r="P146" i="1" a="1"/>
  <c r="P146" i="1" s="1"/>
  <c r="P147" i="1" a="1"/>
  <c r="P147" i="1" s="1"/>
  <c r="P148" i="1" a="1"/>
  <c r="P148" i="1" s="1"/>
  <c r="P149" i="1" a="1"/>
  <c r="P149" i="1" s="1"/>
  <c r="P150" i="1" a="1"/>
  <c r="P150" i="1" s="1"/>
  <c r="P151" i="1" a="1"/>
  <c r="P151" i="1" s="1"/>
  <c r="P152" i="1" a="1"/>
  <c r="P152" i="1" s="1"/>
  <c r="P153" i="1" a="1"/>
  <c r="P153" i="1" s="1"/>
  <c r="P154" i="1" a="1"/>
  <c r="P154" i="1" s="1"/>
  <c r="P155" i="1" a="1"/>
  <c r="P155" i="1" s="1"/>
  <c r="P156" i="1" a="1"/>
  <c r="P156" i="1" s="1"/>
  <c r="P157" i="1" a="1"/>
  <c r="P157" i="1" s="1"/>
  <c r="P158" i="1" a="1"/>
  <c r="P158" i="1" s="1"/>
  <c r="P159" i="1" a="1"/>
  <c r="P159" i="1" s="1"/>
  <c r="P160" i="1" a="1"/>
  <c r="P160" i="1" s="1"/>
  <c r="P161" i="1" a="1"/>
  <c r="P161" i="1" s="1"/>
  <c r="P162" i="1" a="1"/>
  <c r="P162" i="1" s="1"/>
  <c r="P163" i="1" a="1"/>
  <c r="P163" i="1" s="1"/>
  <c r="P164" i="1" a="1"/>
  <c r="P164" i="1" s="1"/>
  <c r="P165" i="1" a="1"/>
  <c r="P165" i="1" s="1"/>
  <c r="P166" i="1" a="1"/>
  <c r="P166" i="1" s="1"/>
  <c r="P167" i="1" a="1"/>
  <c r="P167" i="1" s="1"/>
  <c r="P168" i="1" a="1"/>
  <c r="P168" i="1" s="1"/>
  <c r="P169" i="1" a="1"/>
  <c r="P169" i="1" s="1"/>
  <c r="P170" i="1" a="1"/>
  <c r="P170" i="1" s="1"/>
  <c r="P171" i="1" a="1"/>
  <c r="P171" i="1" s="1"/>
  <c r="P172" i="1" a="1"/>
  <c r="P172" i="1" s="1"/>
  <c r="P173" i="1" a="1"/>
  <c r="P173" i="1" s="1"/>
  <c r="P174" i="1" a="1"/>
  <c r="P174" i="1" s="1"/>
  <c r="P175" i="1" a="1"/>
  <c r="P175" i="1" s="1"/>
  <c r="P176" i="1" a="1"/>
  <c r="P176" i="1" s="1"/>
  <c r="P177" i="1" a="1"/>
  <c r="P177" i="1" s="1"/>
  <c r="P178" i="1" a="1"/>
  <c r="P178" i="1" s="1"/>
  <c r="P179" i="1" a="1"/>
  <c r="P179" i="1" s="1"/>
  <c r="P180" i="1" a="1"/>
  <c r="P180" i="1" s="1"/>
  <c r="P181" i="1" a="1"/>
  <c r="P181" i="1" s="1"/>
  <c r="P182" i="1" a="1"/>
  <c r="P182" i="1" s="1"/>
  <c r="P183" i="1" a="1"/>
  <c r="P183" i="1" s="1"/>
  <c r="P184" i="1" a="1"/>
  <c r="P184" i="1" s="1"/>
  <c r="P185" i="1" a="1"/>
  <c r="P185" i="1" s="1"/>
  <c r="P186" i="1" a="1"/>
  <c r="P186" i="1" s="1"/>
  <c r="P187" i="1" a="1"/>
  <c r="P187" i="1" s="1"/>
  <c r="P188" i="1" a="1"/>
  <c r="P188" i="1" s="1"/>
  <c r="P189" i="1" a="1"/>
  <c r="P189" i="1" s="1"/>
  <c r="P190" i="1" a="1"/>
  <c r="P190" i="1" s="1"/>
  <c r="P191" i="1" a="1"/>
  <c r="P191" i="1" s="1"/>
  <c r="P192" i="1" a="1"/>
  <c r="P192" i="1" s="1"/>
  <c r="P193" i="1" a="1"/>
  <c r="P193" i="1" s="1"/>
  <c r="P194" i="1" a="1"/>
  <c r="P194" i="1" s="1"/>
  <c r="P195" i="1" a="1"/>
  <c r="P195" i="1" s="1"/>
  <c r="P196" i="1" a="1"/>
  <c r="P196" i="1" s="1"/>
  <c r="P197" i="1" a="1"/>
  <c r="P197" i="1" s="1"/>
  <c r="P198" i="1" a="1"/>
  <c r="P198" i="1" s="1"/>
  <c r="P199" i="1" a="1"/>
  <c r="P199" i="1" s="1"/>
  <c r="P200" i="1" a="1"/>
  <c r="P200" i="1" s="1"/>
  <c r="P201" i="1" a="1"/>
  <c r="P201" i="1" s="1"/>
  <c r="P202" i="1" a="1"/>
  <c r="P202" i="1" s="1"/>
  <c r="P203" i="1" a="1"/>
  <c r="P203" i="1" s="1"/>
  <c r="P204" i="1" a="1"/>
  <c r="P204" i="1" s="1"/>
  <c r="P205" i="1" a="1"/>
  <c r="P205" i="1" s="1"/>
  <c r="P206" i="1" a="1"/>
  <c r="P206" i="1" s="1"/>
  <c r="P207" i="1" a="1"/>
  <c r="P207" i="1" s="1"/>
  <c r="P208" i="1" a="1"/>
  <c r="P208" i="1" s="1"/>
  <c r="P209" i="1" a="1"/>
  <c r="P209" i="1" s="1"/>
  <c r="P210" i="1" a="1"/>
  <c r="P210" i="1" s="1"/>
  <c r="P211" i="1" a="1"/>
  <c r="P211" i="1" s="1"/>
  <c r="P212" i="1" a="1"/>
  <c r="P212" i="1" s="1"/>
  <c r="P213" i="1" a="1"/>
  <c r="P213" i="1" s="1"/>
  <c r="P214" i="1" a="1"/>
  <c r="P214" i="1" s="1"/>
  <c r="P215" i="1" a="1"/>
  <c r="P215" i="1" s="1"/>
  <c r="P216" i="1" a="1"/>
  <c r="P216" i="1" s="1"/>
  <c r="P217" i="1" a="1"/>
  <c r="P217" i="1" s="1"/>
  <c r="P218" i="1" a="1"/>
  <c r="P218" i="1" s="1"/>
  <c r="P219" i="1" a="1"/>
  <c r="P219" i="1" s="1"/>
  <c r="P220" i="1" a="1"/>
  <c r="P220" i="1" s="1"/>
  <c r="P221" i="1" a="1"/>
  <c r="P221" i="1" s="1"/>
  <c r="P222" i="1" a="1"/>
  <c r="P222" i="1" s="1"/>
  <c r="P223" i="1" a="1"/>
  <c r="P223" i="1" s="1"/>
  <c r="P224" i="1" a="1"/>
  <c r="P224" i="1" s="1"/>
  <c r="P225" i="1" a="1"/>
  <c r="P225" i="1" s="1"/>
  <c r="P226" i="1" a="1"/>
  <c r="P226" i="1" s="1"/>
  <c r="P227" i="1" a="1"/>
  <c r="P227" i="1" s="1"/>
  <c r="P228" i="1" a="1"/>
  <c r="P228" i="1" s="1"/>
  <c r="P229" i="1" a="1"/>
  <c r="P229" i="1" s="1"/>
  <c r="P230" i="1" a="1"/>
  <c r="P230" i="1" s="1"/>
  <c r="P231" i="1" a="1"/>
  <c r="P231" i="1" s="1"/>
  <c r="P232" i="1" a="1"/>
  <c r="P232" i="1" s="1"/>
  <c r="P233" i="1" a="1"/>
  <c r="P233" i="1" s="1"/>
  <c r="P234" i="1" a="1"/>
  <c r="P234" i="1" s="1"/>
  <c r="P235" i="1" a="1"/>
  <c r="P235" i="1" s="1"/>
  <c r="P236" i="1" a="1"/>
  <c r="P236" i="1" s="1"/>
  <c r="P237" i="1" a="1"/>
  <c r="P237" i="1" s="1"/>
  <c r="P238" i="1" a="1"/>
  <c r="P238" i="1" s="1"/>
  <c r="P239" i="1" a="1"/>
  <c r="P239" i="1" s="1"/>
  <c r="P240" i="1" a="1"/>
  <c r="P240" i="1" s="1"/>
  <c r="P241" i="1" a="1"/>
  <c r="P241" i="1" s="1"/>
  <c r="P242" i="1" a="1"/>
  <c r="P242" i="1" s="1"/>
  <c r="P243" i="1" a="1"/>
  <c r="P243" i="1" s="1"/>
  <c r="P244" i="1" a="1"/>
  <c r="P244" i="1" s="1"/>
  <c r="P245" i="1" a="1"/>
  <c r="P245" i="1" s="1"/>
  <c r="P246" i="1" a="1"/>
  <c r="P246" i="1" s="1"/>
  <c r="P247" i="1" a="1"/>
  <c r="P247" i="1" s="1"/>
  <c r="P248" i="1" a="1"/>
  <c r="P248" i="1" s="1"/>
  <c r="P249" i="1" a="1"/>
  <c r="P249" i="1" s="1"/>
  <c r="P250" i="1" a="1"/>
  <c r="P250" i="1" s="1"/>
  <c r="P251" i="1" a="1"/>
  <c r="P251" i="1" s="1"/>
  <c r="P252" i="1" a="1"/>
  <c r="P252" i="1" s="1"/>
  <c r="P253" i="1" a="1"/>
  <c r="P253" i="1" s="1"/>
  <c r="P254" i="1" a="1"/>
  <c r="P254" i="1" s="1"/>
  <c r="P255" i="1" a="1"/>
  <c r="P255" i="1" s="1"/>
  <c r="P256" i="1" a="1"/>
  <c r="P256" i="1" s="1"/>
  <c r="P257" i="1" a="1"/>
  <c r="P257" i="1" s="1"/>
  <c r="P258" i="1" a="1"/>
  <c r="P258" i="1" s="1"/>
  <c r="P259" i="1" a="1"/>
  <c r="P259" i="1" s="1"/>
  <c r="P260" i="1" a="1"/>
  <c r="P260" i="1" s="1"/>
  <c r="P261" i="1" a="1"/>
  <c r="P261" i="1" s="1"/>
  <c r="P262" i="1" a="1"/>
  <c r="P262" i="1" s="1"/>
  <c r="P263" i="1" a="1"/>
  <c r="P263" i="1" s="1"/>
  <c r="P264" i="1" a="1"/>
  <c r="P264" i="1" s="1"/>
  <c r="P265" i="1" a="1"/>
  <c r="P265" i="1" s="1"/>
  <c r="P266" i="1" a="1"/>
  <c r="P266" i="1" s="1"/>
  <c r="P267" i="1" a="1"/>
  <c r="P267" i="1" s="1"/>
  <c r="P268" i="1" a="1"/>
  <c r="P268" i="1" s="1"/>
  <c r="P269" i="1" a="1"/>
  <c r="P269" i="1" s="1"/>
  <c r="P270" i="1" a="1"/>
  <c r="P270" i="1" s="1"/>
  <c r="P271" i="1" a="1"/>
  <c r="P271" i="1" s="1"/>
  <c r="P272" i="1" a="1"/>
  <c r="P272" i="1" s="1"/>
  <c r="P273" i="1" a="1"/>
  <c r="P273" i="1" s="1"/>
  <c r="P274" i="1" a="1"/>
  <c r="P274" i="1" s="1"/>
  <c r="P275" i="1" a="1"/>
  <c r="P275" i="1" s="1"/>
  <c r="P276" i="1" a="1"/>
  <c r="P276" i="1" s="1"/>
  <c r="P277" i="1" a="1"/>
  <c r="P277" i="1" s="1"/>
  <c r="P278" i="1" a="1"/>
  <c r="P278" i="1" s="1"/>
  <c r="P279" i="1" a="1"/>
  <c r="P279" i="1" s="1"/>
  <c r="P280" i="1" a="1"/>
  <c r="P280" i="1" s="1"/>
  <c r="P281" i="1" a="1"/>
  <c r="P281" i="1" s="1"/>
  <c r="P282" i="1" a="1"/>
  <c r="P282" i="1" s="1"/>
  <c r="P283" i="1" a="1"/>
  <c r="P283" i="1" s="1"/>
  <c r="P284" i="1" a="1"/>
  <c r="P284" i="1" s="1"/>
  <c r="P285" i="1" a="1"/>
  <c r="P285" i="1" s="1"/>
  <c r="P286" i="1" a="1"/>
  <c r="P286" i="1" s="1"/>
  <c r="P287" i="1" a="1"/>
  <c r="P287" i="1" s="1"/>
  <c r="P288" i="1" a="1"/>
  <c r="P288" i="1" s="1"/>
  <c r="P289" i="1" a="1"/>
  <c r="P289" i="1" s="1"/>
  <c r="P290" i="1" a="1"/>
  <c r="P290" i="1" s="1"/>
  <c r="P291" i="1" a="1"/>
  <c r="P291" i="1" s="1"/>
  <c r="P292" i="1" a="1"/>
  <c r="P292" i="1" s="1"/>
  <c r="P293" i="1" a="1"/>
  <c r="P293" i="1" s="1"/>
  <c r="P294" i="1" a="1"/>
  <c r="P294" i="1" s="1"/>
  <c r="P295" i="1" a="1"/>
  <c r="P295" i="1" s="1"/>
  <c r="P296" i="1" a="1"/>
  <c r="P296" i="1" s="1"/>
  <c r="P297" i="1" a="1"/>
  <c r="P297" i="1" s="1"/>
  <c r="P298" i="1" a="1"/>
  <c r="P298" i="1" s="1"/>
  <c r="P299" i="1" a="1"/>
  <c r="P299" i="1" s="1"/>
  <c r="P300" i="1" a="1"/>
  <c r="P300" i="1" s="1"/>
  <c r="P301" i="1" a="1"/>
  <c r="P301" i="1" s="1"/>
  <c r="P302" i="1" a="1"/>
  <c r="P302" i="1" s="1"/>
  <c r="P303" i="1" a="1"/>
  <c r="P303" i="1" s="1"/>
  <c r="P304" i="1" a="1"/>
  <c r="P304" i="1" s="1"/>
  <c r="P305" i="1" a="1"/>
  <c r="P305" i="1" s="1"/>
  <c r="P306" i="1" a="1"/>
  <c r="P306" i="1" s="1"/>
  <c r="P307" i="1" a="1"/>
  <c r="P307" i="1" s="1"/>
  <c r="P308" i="1" a="1"/>
  <c r="P308" i="1" s="1"/>
  <c r="P309" i="1" a="1"/>
  <c r="P309" i="1" s="1"/>
  <c r="P310" i="1" a="1"/>
  <c r="P310" i="1" s="1"/>
  <c r="P311" i="1" a="1"/>
  <c r="P311" i="1" s="1"/>
  <c r="P312" i="1" a="1"/>
  <c r="P312" i="1" s="1"/>
  <c r="P313" i="1" a="1"/>
  <c r="P313" i="1" s="1"/>
  <c r="P314" i="1" a="1"/>
  <c r="P314" i="1" s="1"/>
  <c r="P315" i="1" a="1"/>
  <c r="P315" i="1" s="1"/>
  <c r="P316" i="1" a="1"/>
  <c r="P316" i="1" s="1"/>
  <c r="P317" i="1" a="1"/>
  <c r="P317" i="1" s="1"/>
  <c r="P318" i="1" a="1"/>
  <c r="P318" i="1" s="1"/>
  <c r="P319" i="1" a="1"/>
  <c r="P319" i="1" s="1"/>
  <c r="P320" i="1" a="1"/>
  <c r="P320" i="1" s="1"/>
  <c r="P321" i="1" a="1"/>
  <c r="P321" i="1" s="1"/>
  <c r="P322" i="1" a="1"/>
  <c r="P322" i="1" s="1"/>
  <c r="P323" i="1" a="1"/>
  <c r="P323" i="1" s="1"/>
  <c r="P324" i="1" a="1"/>
  <c r="P324" i="1" s="1"/>
  <c r="P325" i="1" a="1"/>
  <c r="P325" i="1" s="1"/>
  <c r="P326" i="1" a="1"/>
  <c r="P326" i="1" s="1"/>
  <c r="P327" i="1" a="1"/>
  <c r="P327" i="1" s="1"/>
  <c r="P328" i="1" a="1"/>
  <c r="P328" i="1" s="1"/>
  <c r="P329" i="1" a="1"/>
  <c r="P329" i="1" s="1"/>
  <c r="P330" i="1" a="1"/>
  <c r="P330" i="1" s="1"/>
  <c r="P331" i="1" a="1"/>
  <c r="P331" i="1" s="1"/>
  <c r="P332" i="1" a="1"/>
  <c r="P332" i="1" s="1"/>
  <c r="P333" i="1" a="1"/>
  <c r="P333" i="1" s="1"/>
  <c r="P334" i="1" a="1"/>
  <c r="P334" i="1" s="1"/>
  <c r="P335" i="1" a="1"/>
  <c r="P335" i="1" s="1"/>
  <c r="P336" i="1" a="1"/>
  <c r="P336" i="1" s="1"/>
  <c r="P337" i="1" a="1"/>
  <c r="P337" i="1" s="1"/>
  <c r="P338" i="1" a="1"/>
  <c r="P338" i="1" s="1"/>
  <c r="P339" i="1" a="1"/>
  <c r="P339" i="1" s="1"/>
  <c r="P340" i="1" a="1"/>
  <c r="P340" i="1" s="1"/>
  <c r="P341" i="1" a="1"/>
  <c r="P341" i="1" s="1"/>
  <c r="P342" i="1" a="1"/>
  <c r="P342" i="1" s="1"/>
  <c r="P343" i="1" a="1"/>
  <c r="P343" i="1" s="1"/>
  <c r="P344" i="1" a="1"/>
  <c r="P344" i="1" s="1"/>
  <c r="P345" i="1" a="1"/>
  <c r="P345" i="1" s="1"/>
  <c r="P346" i="1" a="1"/>
  <c r="P346" i="1" s="1"/>
  <c r="P347" i="1" a="1"/>
  <c r="P347" i="1" s="1"/>
  <c r="P348" i="1" a="1"/>
  <c r="P348" i="1" s="1"/>
  <c r="P349" i="1" a="1"/>
  <c r="P349" i="1" s="1"/>
  <c r="P350" i="1" a="1"/>
  <c r="P350" i="1" s="1"/>
  <c r="P351" i="1" a="1"/>
  <c r="P351" i="1" s="1"/>
  <c r="P352" i="1" a="1"/>
  <c r="P352" i="1" s="1"/>
  <c r="P353" i="1" a="1"/>
  <c r="P353" i="1" s="1"/>
  <c r="P354" i="1" a="1"/>
  <c r="P354" i="1" s="1"/>
  <c r="P355" i="1" a="1"/>
  <c r="P355" i="1" s="1"/>
  <c r="P356" i="1" a="1"/>
  <c r="P356" i="1" s="1"/>
  <c r="P357" i="1" a="1"/>
  <c r="P357" i="1" s="1"/>
  <c r="P358" i="1" a="1"/>
  <c r="P358" i="1" s="1"/>
  <c r="P359" i="1" a="1"/>
  <c r="P359" i="1" s="1"/>
  <c r="P360" i="1" a="1"/>
  <c r="P360" i="1" s="1"/>
  <c r="P361" i="1" a="1"/>
  <c r="P361" i="1" s="1"/>
  <c r="P362" i="1" a="1"/>
  <c r="P362" i="1" s="1"/>
  <c r="P363" i="1" a="1"/>
  <c r="P363" i="1" s="1"/>
  <c r="P364" i="1" a="1"/>
  <c r="P364" i="1" s="1"/>
  <c r="P365" i="1" a="1"/>
  <c r="P365" i="1" s="1"/>
  <c r="P366" i="1" a="1"/>
  <c r="P366" i="1" s="1"/>
  <c r="P367" i="1" a="1"/>
  <c r="P367" i="1" s="1"/>
  <c r="P368" i="1" a="1"/>
  <c r="P368" i="1" s="1"/>
  <c r="P369" i="1" a="1"/>
  <c r="P369" i="1" s="1"/>
  <c r="P370" i="1" a="1"/>
  <c r="P370" i="1" s="1"/>
  <c r="P371" i="1" a="1"/>
  <c r="P371" i="1" s="1"/>
  <c r="P372" i="1" a="1"/>
  <c r="P372" i="1" s="1"/>
  <c r="P373" i="1" a="1"/>
  <c r="P373" i="1" s="1"/>
  <c r="P374" i="1" a="1"/>
  <c r="P374" i="1" s="1"/>
  <c r="P375" i="1" a="1"/>
  <c r="P375" i="1" s="1"/>
  <c r="P376" i="1" a="1"/>
  <c r="P376" i="1" s="1"/>
  <c r="P377" i="1" a="1"/>
  <c r="P377" i="1" s="1"/>
  <c r="P378" i="1" a="1"/>
  <c r="P378" i="1" s="1"/>
  <c r="P379" i="1" a="1"/>
  <c r="P379" i="1" s="1"/>
  <c r="P380" i="1" a="1"/>
  <c r="P380" i="1" s="1"/>
  <c r="P381" i="1" a="1"/>
  <c r="P381" i="1" s="1"/>
  <c r="P382" i="1" a="1"/>
  <c r="P382" i="1" s="1"/>
  <c r="P383" i="1" a="1"/>
  <c r="P383" i="1" s="1"/>
  <c r="P384" i="1" a="1"/>
  <c r="P384" i="1" s="1"/>
  <c r="P385" i="1" a="1"/>
  <c r="P385" i="1" s="1"/>
  <c r="P386" i="1" a="1"/>
  <c r="P386" i="1" s="1"/>
  <c r="P387" i="1" a="1"/>
  <c r="P387" i="1" s="1"/>
  <c r="P388" i="1" a="1"/>
  <c r="P388" i="1" s="1"/>
  <c r="P389" i="1" a="1"/>
  <c r="P389" i="1" s="1"/>
  <c r="P390" i="1" a="1"/>
  <c r="P390" i="1" s="1"/>
  <c r="P391" i="1" a="1"/>
  <c r="P391" i="1" s="1"/>
  <c r="P392" i="1" a="1"/>
  <c r="P392" i="1" s="1"/>
  <c r="P393" i="1" a="1"/>
  <c r="P393" i="1" s="1"/>
  <c r="P394" i="1" a="1"/>
  <c r="P394" i="1" s="1"/>
  <c r="P395" i="1" a="1"/>
  <c r="P395" i="1" s="1"/>
  <c r="P396" i="1" a="1"/>
  <c r="P396" i="1" s="1"/>
  <c r="P397" i="1" a="1"/>
  <c r="P397" i="1" s="1"/>
  <c r="P398" i="1" a="1"/>
  <c r="P398" i="1" s="1"/>
  <c r="P399" i="1" a="1"/>
  <c r="P399" i="1" s="1"/>
  <c r="P400" i="1" a="1"/>
  <c r="P400" i="1" s="1"/>
  <c r="P401" i="1" a="1"/>
  <c r="P401" i="1" s="1"/>
  <c r="P402" i="1" a="1"/>
  <c r="P402" i="1" s="1"/>
  <c r="P403" i="1" a="1"/>
  <c r="P403" i="1" s="1"/>
  <c r="P404" i="1" a="1"/>
  <c r="P404" i="1" s="1"/>
  <c r="P405" i="1" a="1"/>
  <c r="P405" i="1" s="1"/>
  <c r="P406" i="1" a="1"/>
  <c r="P406" i="1" s="1"/>
  <c r="P407" i="1" a="1"/>
  <c r="P407" i="1" s="1"/>
  <c r="P408" i="1" a="1"/>
  <c r="P408" i="1" s="1"/>
  <c r="P409" i="1" a="1"/>
  <c r="P409" i="1" s="1"/>
  <c r="P410" i="1" a="1"/>
  <c r="P410" i="1" s="1"/>
  <c r="P411" i="1" a="1"/>
  <c r="P411" i="1" s="1"/>
  <c r="P412" i="1" a="1"/>
  <c r="P412" i="1" s="1"/>
  <c r="P413" i="1" a="1"/>
  <c r="P413" i="1" s="1"/>
  <c r="P414" i="1" a="1"/>
  <c r="P414" i="1" s="1"/>
  <c r="P415" i="1" a="1"/>
  <c r="P415" i="1" s="1"/>
  <c r="P416" i="1" a="1"/>
  <c r="P416" i="1" s="1"/>
  <c r="P417" i="1" a="1"/>
  <c r="P417" i="1" s="1"/>
  <c r="P418" i="1" a="1"/>
  <c r="P418" i="1" s="1"/>
  <c r="P419" i="1" a="1"/>
  <c r="P419" i="1" s="1"/>
  <c r="P420" i="1" a="1"/>
  <c r="P420" i="1" s="1"/>
  <c r="P421" i="1" a="1"/>
  <c r="P421" i="1" s="1"/>
  <c r="P422" i="1" a="1"/>
  <c r="P422" i="1" s="1"/>
  <c r="P423" i="1" a="1"/>
  <c r="P423" i="1" s="1"/>
  <c r="P424" i="1" a="1"/>
  <c r="P424" i="1" s="1"/>
  <c r="P425" i="1" a="1"/>
  <c r="P425" i="1" s="1"/>
  <c r="P426" i="1" a="1"/>
  <c r="P426" i="1" s="1"/>
  <c r="P427" i="1" a="1"/>
  <c r="P427" i="1" s="1"/>
  <c r="P428" i="1" a="1"/>
  <c r="P428" i="1" s="1"/>
  <c r="P429" i="1" a="1"/>
  <c r="P429" i="1" s="1"/>
  <c r="P430" i="1" a="1"/>
  <c r="P430" i="1" s="1"/>
  <c r="P431" i="1" a="1"/>
  <c r="P431" i="1" s="1"/>
  <c r="P432" i="1" a="1"/>
  <c r="P432" i="1" s="1"/>
  <c r="P433" i="1" a="1"/>
  <c r="P433" i="1" s="1"/>
  <c r="P434" i="1" a="1"/>
  <c r="P434" i="1" s="1"/>
  <c r="P435" i="1" a="1"/>
  <c r="P435" i="1" s="1"/>
  <c r="P436" i="1" a="1"/>
  <c r="P436" i="1" s="1"/>
  <c r="P437" i="1" a="1"/>
  <c r="P437" i="1" s="1"/>
  <c r="P438" i="1" a="1"/>
  <c r="P438" i="1" s="1"/>
  <c r="P439" i="1" a="1"/>
  <c r="P439" i="1" s="1"/>
  <c r="P440" i="1" a="1"/>
  <c r="P440" i="1" s="1"/>
  <c r="P441" i="1" a="1"/>
  <c r="P441" i="1" s="1"/>
  <c r="P442" i="1" a="1"/>
  <c r="P442" i="1" s="1"/>
  <c r="P443" i="1" a="1"/>
  <c r="P443" i="1" s="1"/>
  <c r="P444" i="1" a="1"/>
  <c r="P444" i="1" s="1"/>
  <c r="P445" i="1" a="1"/>
  <c r="P445" i="1" s="1"/>
  <c r="P446" i="1" a="1"/>
  <c r="P446" i="1" s="1"/>
  <c r="P447" i="1" a="1"/>
  <c r="P447" i="1" s="1"/>
  <c r="P448" i="1" a="1"/>
  <c r="P448" i="1" s="1"/>
  <c r="P449" i="1" a="1"/>
  <c r="P449" i="1" s="1"/>
  <c r="P450" i="1" a="1"/>
  <c r="P450" i="1" s="1"/>
  <c r="P451" i="1" a="1"/>
  <c r="P451" i="1" s="1"/>
  <c r="P452" i="1" a="1"/>
  <c r="P452" i="1" s="1"/>
  <c r="P453" i="1" a="1"/>
  <c r="P453" i="1" s="1"/>
  <c r="P454" i="1" a="1"/>
  <c r="P454" i="1" s="1"/>
  <c r="P455" i="1" a="1"/>
  <c r="P455" i="1" s="1"/>
  <c r="P456" i="1" a="1"/>
  <c r="P456" i="1" s="1"/>
  <c r="P457" i="1" a="1"/>
  <c r="P457" i="1" s="1"/>
  <c r="P458" i="1" a="1"/>
  <c r="P458" i="1" s="1"/>
  <c r="P459" i="1" a="1"/>
  <c r="P459" i="1" s="1"/>
  <c r="P460" i="1" a="1"/>
  <c r="P460" i="1" s="1"/>
  <c r="P461" i="1" a="1"/>
  <c r="P461" i="1" s="1"/>
  <c r="P462" i="1" a="1"/>
  <c r="P462" i="1" s="1"/>
  <c r="P463" i="1" a="1"/>
  <c r="P463" i="1" s="1"/>
  <c r="P464" i="1" a="1"/>
  <c r="P464" i="1" s="1"/>
  <c r="P465" i="1" a="1"/>
  <c r="P465" i="1" s="1"/>
  <c r="P466" i="1" a="1"/>
  <c r="P466" i="1" s="1"/>
  <c r="P467" i="1" a="1"/>
  <c r="P467" i="1" s="1"/>
  <c r="P468" i="1" a="1"/>
  <c r="P468" i="1" s="1"/>
  <c r="P469" i="1" a="1"/>
  <c r="P469" i="1" s="1"/>
  <c r="P470" i="1" a="1"/>
  <c r="P470" i="1" s="1"/>
  <c r="P471" i="1" a="1"/>
  <c r="P471" i="1" s="1"/>
  <c r="P472" i="1" a="1"/>
  <c r="P472" i="1" s="1"/>
  <c r="P473" i="1" a="1"/>
  <c r="P473" i="1" s="1"/>
  <c r="P474" i="1" a="1"/>
  <c r="P474" i="1" s="1"/>
  <c r="P475" i="1" a="1"/>
  <c r="P475" i="1" s="1"/>
  <c r="P476" i="1" a="1"/>
  <c r="P476" i="1" s="1"/>
  <c r="P477" i="1" a="1"/>
  <c r="P477" i="1" s="1"/>
  <c r="P478" i="1" a="1"/>
  <c r="P478" i="1" s="1"/>
  <c r="P479" i="1" a="1"/>
  <c r="P479" i="1" s="1"/>
  <c r="P480" i="1" a="1"/>
  <c r="P480" i="1" s="1"/>
  <c r="P481" i="1" a="1"/>
  <c r="P481" i="1" s="1"/>
  <c r="P482" i="1" a="1"/>
  <c r="P482" i="1" s="1"/>
  <c r="P483" i="1" a="1"/>
  <c r="P483" i="1" s="1"/>
  <c r="P484" i="1" a="1"/>
  <c r="P484" i="1" s="1"/>
  <c r="P485" i="1" a="1"/>
  <c r="P485" i="1" s="1"/>
  <c r="P486" i="1" a="1"/>
  <c r="P486" i="1" s="1"/>
  <c r="P487" i="1" a="1"/>
  <c r="P487" i="1" s="1"/>
  <c r="P488" i="1" a="1"/>
  <c r="P488" i="1" s="1"/>
  <c r="P489" i="1" a="1"/>
  <c r="P489" i="1" s="1"/>
  <c r="P490" i="1" a="1"/>
  <c r="P490" i="1" s="1"/>
  <c r="P491" i="1" a="1"/>
  <c r="P491" i="1" s="1"/>
  <c r="P492" i="1" a="1"/>
  <c r="P492" i="1" s="1"/>
  <c r="P493" i="1" a="1"/>
  <c r="P493" i="1" s="1"/>
  <c r="P494" i="1" a="1"/>
  <c r="P494" i="1" s="1"/>
  <c r="P495" i="1" a="1"/>
  <c r="P495" i="1" s="1"/>
  <c r="P496" i="1" a="1"/>
  <c r="P496" i="1" s="1"/>
  <c r="P497" i="1" a="1"/>
  <c r="P497" i="1" s="1"/>
  <c r="P498" i="1" a="1"/>
  <c r="P498" i="1" s="1"/>
  <c r="P499" i="1" a="1"/>
  <c r="P499" i="1" s="1"/>
  <c r="P500" i="1" a="1"/>
  <c r="P500" i="1" s="1"/>
  <c r="P501" i="1" a="1"/>
  <c r="P501" i="1" s="1"/>
  <c r="P502" i="1" a="1"/>
  <c r="P502" i="1" s="1"/>
  <c r="P503" i="1" a="1"/>
  <c r="P503" i="1" s="1"/>
  <c r="P504" i="1" a="1"/>
  <c r="P504" i="1" s="1"/>
  <c r="P505" i="1" a="1"/>
  <c r="P505" i="1" s="1"/>
  <c r="P506" i="1" a="1"/>
  <c r="P506" i="1" s="1"/>
  <c r="P507" i="1" a="1"/>
  <c r="P507" i="1" s="1"/>
  <c r="P508" i="1" a="1"/>
  <c r="P508" i="1" s="1"/>
  <c r="P509" i="1" a="1"/>
  <c r="P509" i="1" s="1"/>
  <c r="P510" i="1" a="1"/>
  <c r="P510" i="1" s="1"/>
  <c r="P511" i="1" a="1"/>
  <c r="P511" i="1" s="1"/>
  <c r="P512" i="1" a="1"/>
  <c r="P512" i="1" s="1"/>
  <c r="P513" i="1" a="1"/>
  <c r="P513" i="1" s="1"/>
  <c r="P514" i="1" a="1"/>
  <c r="P514" i="1" s="1"/>
  <c r="P515" i="1" a="1"/>
  <c r="P515" i="1" s="1"/>
  <c r="P516" i="1" a="1"/>
  <c r="P516" i="1" s="1"/>
  <c r="P517" i="1" a="1"/>
  <c r="P517" i="1" s="1"/>
  <c r="P518" i="1" a="1"/>
  <c r="P518" i="1" s="1"/>
  <c r="P519" i="1" a="1"/>
  <c r="P519" i="1" s="1"/>
  <c r="P520" i="1" a="1"/>
  <c r="P520" i="1" s="1"/>
  <c r="P521" i="1" a="1"/>
  <c r="P521" i="1" s="1"/>
  <c r="P522" i="1" a="1"/>
  <c r="P522" i="1" s="1"/>
  <c r="P523" i="1" a="1"/>
  <c r="P523" i="1" s="1"/>
  <c r="P524" i="1" a="1"/>
  <c r="P524" i="1" s="1"/>
  <c r="P525" i="1" a="1"/>
  <c r="P525" i="1" s="1"/>
  <c r="P526" i="1" a="1"/>
  <c r="P526" i="1" s="1"/>
  <c r="P527" i="1" a="1"/>
  <c r="P527" i="1" s="1"/>
  <c r="P528" i="1" a="1"/>
  <c r="P528" i="1" s="1"/>
  <c r="P529" i="1" a="1"/>
  <c r="P529" i="1" s="1"/>
  <c r="P530" i="1" a="1"/>
  <c r="P530" i="1" s="1"/>
  <c r="P531" i="1" a="1"/>
  <c r="P531" i="1" s="1"/>
  <c r="P532" i="1" a="1"/>
  <c r="P532" i="1" s="1"/>
  <c r="P533" i="1" a="1"/>
  <c r="P533" i="1" s="1"/>
  <c r="P534" i="1" a="1"/>
  <c r="P534" i="1" s="1"/>
  <c r="P535" i="1" a="1"/>
  <c r="P535" i="1" s="1"/>
  <c r="P536" i="1" a="1"/>
  <c r="P536" i="1" s="1"/>
  <c r="P537" i="1" a="1"/>
  <c r="P537" i="1" s="1"/>
  <c r="P538" i="1" a="1"/>
  <c r="P538" i="1" s="1"/>
  <c r="P539" i="1" a="1"/>
  <c r="P539" i="1" s="1"/>
  <c r="P540" i="1" a="1"/>
  <c r="P540" i="1" s="1"/>
  <c r="P541" i="1" a="1"/>
  <c r="P541" i="1" s="1"/>
  <c r="P542" i="1" a="1"/>
  <c r="P542" i="1" s="1"/>
  <c r="P543" i="1" a="1"/>
  <c r="P543" i="1" s="1"/>
  <c r="P544" i="1" a="1"/>
  <c r="P544" i="1" s="1"/>
  <c r="P545" i="1" a="1"/>
  <c r="P545" i="1" s="1"/>
  <c r="P546" i="1" a="1"/>
  <c r="P546" i="1" s="1"/>
  <c r="P547" i="1" a="1"/>
  <c r="P547" i="1" s="1"/>
  <c r="P548" i="1" a="1"/>
  <c r="P548" i="1" s="1"/>
  <c r="P549" i="1" a="1"/>
  <c r="P549" i="1" s="1"/>
  <c r="P550" i="1" a="1"/>
  <c r="P550" i="1" s="1"/>
  <c r="P551" i="1" a="1"/>
  <c r="P551" i="1" s="1"/>
  <c r="P552" i="1" a="1"/>
  <c r="P552" i="1" s="1"/>
  <c r="P553" i="1" a="1"/>
  <c r="P553" i="1" s="1"/>
  <c r="P554" i="1" a="1"/>
  <c r="P554" i="1" s="1"/>
  <c r="P555" i="1" a="1"/>
  <c r="P555" i="1" s="1"/>
  <c r="P556" i="1" a="1"/>
  <c r="P556" i="1" s="1"/>
  <c r="P557" i="1" a="1"/>
  <c r="P557" i="1" s="1"/>
  <c r="P558" i="1" a="1"/>
  <c r="P558" i="1" s="1"/>
  <c r="P559" i="1" a="1"/>
  <c r="P559" i="1" s="1"/>
  <c r="P560" i="1" a="1"/>
  <c r="P560" i="1" s="1"/>
  <c r="P561" i="1" a="1"/>
  <c r="P561" i="1" s="1"/>
  <c r="P562" i="1" a="1"/>
  <c r="P562" i="1" s="1"/>
  <c r="P563" i="1" a="1"/>
  <c r="P563" i="1" s="1"/>
  <c r="P564" i="1" a="1"/>
  <c r="P564" i="1" s="1"/>
  <c r="P565" i="1" a="1"/>
  <c r="P565" i="1" s="1"/>
  <c r="P566" i="1" a="1"/>
  <c r="P566" i="1" s="1"/>
  <c r="P567" i="1" a="1"/>
  <c r="P567" i="1" s="1"/>
  <c r="P568" i="1" a="1"/>
  <c r="P568" i="1" s="1"/>
  <c r="P569" i="1" a="1"/>
  <c r="P569" i="1" s="1"/>
  <c r="P570" i="1" a="1"/>
  <c r="P570" i="1" s="1"/>
  <c r="P571" i="1" a="1"/>
  <c r="P571" i="1" s="1"/>
  <c r="P572" i="1" a="1"/>
  <c r="P572" i="1" s="1"/>
  <c r="P573" i="1" a="1"/>
  <c r="P573" i="1" s="1"/>
  <c r="P574" i="1" a="1"/>
  <c r="P574" i="1" s="1"/>
  <c r="P575" i="1" a="1"/>
  <c r="P575" i="1" s="1"/>
  <c r="P576" i="1" a="1"/>
  <c r="P576" i="1" s="1"/>
  <c r="P577" i="1" a="1"/>
  <c r="P577" i="1" s="1"/>
  <c r="P578" i="1" a="1"/>
  <c r="P578" i="1" s="1"/>
  <c r="P579" i="1" a="1"/>
  <c r="P579" i="1" s="1"/>
  <c r="P580" i="1" a="1"/>
  <c r="P580" i="1" s="1"/>
  <c r="P581" i="1" a="1"/>
  <c r="P581" i="1" s="1"/>
  <c r="P582" i="1" a="1"/>
  <c r="P582" i="1" s="1"/>
  <c r="P583" i="1" a="1"/>
  <c r="P583" i="1" s="1"/>
  <c r="P584" i="1" a="1"/>
  <c r="P584" i="1" s="1"/>
  <c r="P585" i="1" a="1"/>
  <c r="P585" i="1" s="1"/>
  <c r="P586" i="1" a="1"/>
  <c r="P586" i="1" s="1"/>
  <c r="P587" i="1" a="1"/>
  <c r="P587" i="1" s="1"/>
  <c r="P588" i="1" a="1"/>
  <c r="P588" i="1" s="1"/>
  <c r="P589" i="1" a="1"/>
  <c r="P589" i="1" s="1"/>
  <c r="P590" i="1" a="1"/>
  <c r="P590" i="1" s="1"/>
  <c r="P591" i="1" a="1"/>
  <c r="P591" i="1" s="1"/>
  <c r="P592" i="1" a="1"/>
  <c r="P592" i="1" s="1"/>
  <c r="P593" i="1" a="1"/>
  <c r="P593" i="1" s="1"/>
  <c r="P594" i="1" a="1"/>
  <c r="P594" i="1" s="1"/>
  <c r="P595" i="1" a="1"/>
  <c r="P595" i="1" s="1"/>
  <c r="P596" i="1" a="1"/>
  <c r="P596" i="1" s="1"/>
  <c r="P597" i="1" a="1"/>
  <c r="P597" i="1" s="1"/>
  <c r="P598" i="1" a="1"/>
  <c r="P598" i="1" s="1"/>
  <c r="P599" i="1" a="1"/>
  <c r="P599" i="1" s="1"/>
  <c r="P600" i="1" a="1"/>
  <c r="P600" i="1" s="1"/>
  <c r="P601" i="1" a="1"/>
  <c r="P601" i="1" s="1"/>
  <c r="P602" i="1" a="1"/>
  <c r="P602" i="1" s="1"/>
  <c r="P603" i="1" a="1"/>
  <c r="P603" i="1" s="1"/>
  <c r="P604" i="1" a="1"/>
  <c r="P604" i="1" s="1"/>
  <c r="P605" i="1" a="1"/>
  <c r="P605" i="1" s="1"/>
  <c r="P606" i="1" a="1"/>
  <c r="P606" i="1" s="1"/>
  <c r="P607" i="1" a="1"/>
  <c r="P607" i="1" s="1"/>
  <c r="P608" i="1" a="1"/>
  <c r="P608" i="1" s="1"/>
  <c r="P609" i="1" a="1"/>
  <c r="P609" i="1" s="1"/>
  <c r="P610" i="1" a="1"/>
  <c r="P610" i="1" s="1"/>
  <c r="P611" i="1" a="1"/>
  <c r="P611" i="1" s="1"/>
  <c r="P612" i="1" a="1"/>
  <c r="P612" i="1" s="1"/>
  <c r="P613" i="1" a="1"/>
  <c r="P613" i="1" s="1"/>
  <c r="P614" i="1" a="1"/>
  <c r="P614" i="1" s="1"/>
  <c r="P615" i="1" a="1"/>
  <c r="P615" i="1" s="1"/>
  <c r="P616" i="1" a="1"/>
  <c r="P616" i="1" s="1"/>
  <c r="P617" i="1" a="1"/>
  <c r="P617" i="1" s="1"/>
  <c r="P618" i="1" a="1"/>
  <c r="P618" i="1" s="1"/>
  <c r="P619" i="1" a="1"/>
  <c r="P619" i="1" s="1"/>
  <c r="P620" i="1" a="1"/>
  <c r="P620" i="1" s="1"/>
  <c r="P621" i="1" a="1"/>
  <c r="P621" i="1" s="1"/>
  <c r="P622" i="1" a="1"/>
  <c r="P622" i="1" s="1"/>
  <c r="P623" i="1" a="1"/>
  <c r="P623" i="1" s="1"/>
  <c r="P624" i="1" a="1"/>
  <c r="P624" i="1" s="1"/>
  <c r="P625" i="1" a="1"/>
  <c r="P625" i="1" s="1"/>
  <c r="P626" i="1" a="1"/>
  <c r="P626" i="1" s="1"/>
  <c r="P627" i="1" a="1"/>
  <c r="P627" i="1" s="1"/>
  <c r="P628" i="1" a="1"/>
  <c r="P628" i="1" s="1"/>
  <c r="P629" i="1" a="1"/>
  <c r="P629" i="1" s="1"/>
  <c r="P630" i="1" a="1"/>
  <c r="P630" i="1" s="1"/>
  <c r="P631" i="1" a="1"/>
  <c r="P631" i="1" s="1"/>
  <c r="P632" i="1" a="1"/>
  <c r="P632" i="1" s="1"/>
  <c r="P633" i="1" a="1"/>
  <c r="P633" i="1" s="1"/>
  <c r="P634" i="1" a="1"/>
  <c r="P634" i="1" s="1"/>
  <c r="P635" i="1" a="1"/>
  <c r="P635" i="1" s="1"/>
  <c r="P636" i="1" a="1"/>
  <c r="P636" i="1" s="1"/>
  <c r="P637" i="1" a="1"/>
  <c r="P637" i="1" s="1"/>
  <c r="P638" i="1" a="1"/>
  <c r="P638" i="1" s="1"/>
  <c r="P639" i="1" a="1"/>
  <c r="P639" i="1" s="1"/>
  <c r="P640" i="1" a="1"/>
  <c r="P640" i="1" s="1"/>
  <c r="P641" i="1" a="1"/>
  <c r="P641" i="1" s="1"/>
  <c r="P642" i="1" a="1"/>
  <c r="P642" i="1" s="1"/>
  <c r="P643" i="1" a="1"/>
  <c r="P643" i="1" s="1"/>
  <c r="P644" i="1" a="1"/>
  <c r="P644" i="1" s="1"/>
  <c r="P645" i="1" a="1"/>
  <c r="P645" i="1" s="1"/>
  <c r="P646" i="1" a="1"/>
  <c r="P646" i="1" s="1"/>
  <c r="P647" i="1" a="1"/>
  <c r="P647" i="1" s="1"/>
  <c r="P648" i="1" a="1"/>
  <c r="P648" i="1" s="1"/>
  <c r="P649" i="1" a="1"/>
  <c r="P649" i="1" s="1"/>
  <c r="P650" i="1" a="1"/>
  <c r="P650" i="1" s="1"/>
  <c r="P651" i="1" a="1"/>
  <c r="P651" i="1" s="1"/>
  <c r="P652" i="1" a="1"/>
  <c r="P652" i="1" s="1"/>
  <c r="P653" i="1" a="1"/>
  <c r="P653" i="1" s="1"/>
  <c r="P654" i="1" a="1"/>
  <c r="P654" i="1" s="1"/>
  <c r="P655" i="1" a="1"/>
  <c r="P655" i="1" s="1"/>
  <c r="P656" i="1" a="1"/>
  <c r="P656" i="1" s="1"/>
  <c r="P657" i="1" a="1"/>
  <c r="P657" i="1" s="1"/>
  <c r="P658" i="1" a="1"/>
  <c r="P658" i="1" s="1"/>
  <c r="P659" i="1" a="1"/>
  <c r="P659" i="1" s="1"/>
  <c r="P660" i="1" a="1"/>
  <c r="P660" i="1" s="1"/>
  <c r="P661" i="1" a="1"/>
  <c r="P661" i="1" s="1"/>
  <c r="P662" i="1" a="1"/>
  <c r="P662" i="1" s="1"/>
  <c r="P663" i="1" a="1"/>
  <c r="P663" i="1" s="1"/>
  <c r="P664" i="1" a="1"/>
  <c r="P664" i="1" s="1"/>
  <c r="P665" i="1" a="1"/>
  <c r="P665" i="1" s="1"/>
  <c r="P666" i="1" a="1"/>
  <c r="P666" i="1" s="1"/>
  <c r="P667" i="1" a="1"/>
  <c r="P667" i="1" s="1"/>
  <c r="P668" i="1" a="1"/>
  <c r="P668" i="1" s="1"/>
  <c r="P669" i="1" a="1"/>
  <c r="P669" i="1" s="1"/>
  <c r="P670" i="1" a="1"/>
  <c r="P670" i="1" s="1"/>
  <c r="P671" i="1" a="1"/>
  <c r="P671" i="1" s="1"/>
  <c r="P672" i="1" a="1"/>
  <c r="P672" i="1" s="1"/>
  <c r="P673" i="1" a="1"/>
  <c r="P673" i="1" s="1"/>
  <c r="P674" i="1" a="1"/>
  <c r="P674" i="1" s="1"/>
  <c r="P675" i="1" a="1"/>
  <c r="P675" i="1" s="1"/>
  <c r="P676" i="1" a="1"/>
  <c r="P676" i="1" s="1"/>
  <c r="P677" i="1" a="1"/>
  <c r="P677" i="1" s="1"/>
  <c r="P678" i="1" a="1"/>
  <c r="P678" i="1" s="1"/>
  <c r="P679" i="1" a="1"/>
  <c r="P679" i="1" s="1"/>
  <c r="P680" i="1" a="1"/>
  <c r="P680" i="1" s="1"/>
  <c r="P681" i="1" a="1"/>
  <c r="P681" i="1" s="1"/>
  <c r="P682" i="1" a="1"/>
  <c r="P682" i="1" s="1"/>
  <c r="P683" i="1" a="1"/>
  <c r="P683" i="1" s="1"/>
  <c r="P684" i="1" a="1"/>
  <c r="P684" i="1" s="1"/>
  <c r="P685" i="1" a="1"/>
  <c r="P685" i="1" s="1"/>
  <c r="P686" i="1" a="1"/>
  <c r="P686" i="1" s="1"/>
  <c r="P687" i="1" a="1"/>
  <c r="P687" i="1" s="1"/>
  <c r="P688" i="1" a="1"/>
  <c r="P688" i="1" s="1"/>
  <c r="P689" i="1" a="1"/>
  <c r="P689" i="1" s="1"/>
  <c r="P690" i="1" a="1"/>
  <c r="P690" i="1" s="1"/>
  <c r="P691" i="1" a="1"/>
  <c r="P691" i="1" s="1"/>
  <c r="P692" i="1" a="1"/>
  <c r="P692" i="1" s="1"/>
  <c r="P693" i="1" a="1"/>
  <c r="P693" i="1" s="1"/>
  <c r="P694" i="1" a="1"/>
  <c r="P694" i="1" s="1"/>
  <c r="P695" i="1" a="1"/>
  <c r="P695" i="1" s="1"/>
  <c r="P696" i="1" a="1"/>
  <c r="P696" i="1" s="1"/>
  <c r="P697" i="1" a="1"/>
  <c r="P697" i="1" s="1"/>
  <c r="P698" i="1" a="1"/>
  <c r="P698" i="1" s="1"/>
  <c r="P699" i="1" a="1"/>
  <c r="P699" i="1" s="1"/>
  <c r="P700" i="1" a="1"/>
  <c r="P700" i="1" s="1"/>
  <c r="P701" i="1" a="1"/>
  <c r="P701" i="1" s="1"/>
  <c r="P702" i="1" a="1"/>
  <c r="P702" i="1" s="1"/>
  <c r="P703" i="1" a="1"/>
  <c r="P703" i="1" s="1"/>
  <c r="P704" i="1" a="1"/>
  <c r="P704" i="1" s="1"/>
  <c r="P705" i="1" a="1"/>
  <c r="P705" i="1" s="1"/>
  <c r="P706" i="1" a="1"/>
  <c r="P706" i="1" s="1"/>
  <c r="P707" i="1" a="1"/>
  <c r="P707" i="1" s="1"/>
  <c r="P708" i="1" a="1"/>
  <c r="P708" i="1" s="1"/>
  <c r="P709" i="1" a="1"/>
  <c r="P709" i="1" s="1"/>
  <c r="P710" i="1" a="1"/>
  <c r="P710" i="1" s="1"/>
  <c r="P711" i="1" a="1"/>
  <c r="P711" i="1" s="1"/>
  <c r="P712" i="1" a="1"/>
  <c r="P712" i="1" s="1"/>
  <c r="P713" i="1" a="1"/>
  <c r="P713" i="1" s="1"/>
  <c r="P714" i="1" a="1"/>
  <c r="P714" i="1" s="1"/>
  <c r="P715" i="1" a="1"/>
  <c r="P715" i="1" s="1"/>
  <c r="P716" i="1" a="1"/>
  <c r="P716" i="1" s="1"/>
  <c r="P717" i="1" a="1"/>
  <c r="P717" i="1" s="1"/>
  <c r="P718" i="1" a="1"/>
  <c r="P718" i="1" s="1"/>
  <c r="P719" i="1" a="1"/>
  <c r="P719" i="1" s="1"/>
  <c r="P720" i="1" a="1"/>
  <c r="P720" i="1" s="1"/>
  <c r="P721" i="1" a="1"/>
  <c r="P721" i="1" s="1"/>
  <c r="P722" i="1" a="1"/>
  <c r="P722" i="1" s="1"/>
  <c r="P723" i="1" a="1"/>
  <c r="P723" i="1" s="1"/>
  <c r="P724" i="1" a="1"/>
  <c r="P724" i="1" s="1"/>
  <c r="P725" i="1" a="1"/>
  <c r="P725" i="1" s="1"/>
  <c r="P726" i="1" a="1"/>
  <c r="P726" i="1" s="1"/>
  <c r="P727" i="1" a="1"/>
  <c r="P727" i="1" s="1"/>
  <c r="P728" i="1" a="1"/>
  <c r="P728" i="1" s="1"/>
  <c r="P729" i="1" a="1"/>
  <c r="P729" i="1" s="1"/>
  <c r="P730" i="1" a="1"/>
  <c r="P730" i="1" s="1"/>
  <c r="P731" i="1" a="1"/>
  <c r="P731" i="1" s="1"/>
  <c r="P732" i="1" a="1"/>
  <c r="P732" i="1" s="1"/>
  <c r="P733" i="1" a="1"/>
  <c r="P733" i="1" s="1"/>
  <c r="P734" i="1" a="1"/>
  <c r="P734" i="1" s="1"/>
  <c r="P735" i="1" a="1"/>
  <c r="P735" i="1" s="1"/>
  <c r="P736" i="1" a="1"/>
  <c r="P736" i="1" s="1"/>
  <c r="P737" i="1" a="1"/>
  <c r="P737" i="1" s="1"/>
  <c r="P738" i="1" a="1"/>
  <c r="P738" i="1" s="1"/>
  <c r="P739" i="1" a="1"/>
  <c r="P739" i="1" s="1"/>
  <c r="P740" i="1" a="1"/>
  <c r="P740" i="1" s="1"/>
  <c r="P741" i="1" a="1"/>
  <c r="P741" i="1" s="1"/>
  <c r="P742" i="1" a="1"/>
  <c r="P742" i="1" s="1"/>
  <c r="P743" i="1" a="1"/>
  <c r="P743" i="1" s="1"/>
  <c r="P744" i="1" a="1"/>
  <c r="P744" i="1" s="1"/>
  <c r="P745" i="1" a="1"/>
  <c r="P745" i="1" s="1"/>
  <c r="P746" i="1" a="1"/>
  <c r="P746" i="1" s="1"/>
  <c r="P747" i="1" a="1"/>
  <c r="P747" i="1" s="1"/>
  <c r="P748" i="1" a="1"/>
  <c r="P748" i="1" s="1"/>
  <c r="P749" i="1" a="1"/>
  <c r="P749" i="1" s="1"/>
  <c r="P750" i="1" a="1"/>
  <c r="P750" i="1" s="1"/>
  <c r="P751" i="1" a="1"/>
  <c r="P751" i="1" s="1"/>
  <c r="P752" i="1" a="1"/>
  <c r="P752" i="1" s="1"/>
  <c r="P753" i="1" a="1"/>
  <c r="P753" i="1" s="1"/>
  <c r="P754" i="1" a="1"/>
  <c r="P754" i="1" s="1"/>
  <c r="P755" i="1" a="1"/>
  <c r="P755" i="1" s="1"/>
  <c r="P756" i="1" a="1"/>
  <c r="P756" i="1" s="1"/>
  <c r="P757" i="1" a="1"/>
  <c r="P757" i="1" s="1"/>
  <c r="P758" i="1" a="1"/>
  <c r="P758" i="1" s="1"/>
  <c r="P759" i="1" a="1"/>
  <c r="P759" i="1" s="1"/>
  <c r="P760" i="1" a="1"/>
  <c r="P760" i="1" s="1"/>
  <c r="P761" i="1" a="1"/>
  <c r="P761" i="1" s="1"/>
  <c r="P762" i="1" a="1"/>
  <c r="P762" i="1" s="1"/>
  <c r="P763" i="1" a="1"/>
  <c r="P763" i="1" s="1"/>
  <c r="P764" i="1" a="1"/>
  <c r="P764" i="1" s="1"/>
  <c r="P765" i="1" a="1"/>
  <c r="P765" i="1" s="1"/>
  <c r="P766" i="1" a="1"/>
  <c r="P766" i="1" s="1"/>
  <c r="P767" i="1" a="1"/>
  <c r="P767" i="1" s="1"/>
  <c r="P768" i="1" a="1"/>
  <c r="P768" i="1" s="1"/>
  <c r="P769" i="1" a="1"/>
  <c r="P769" i="1" s="1"/>
  <c r="P770" i="1" a="1"/>
  <c r="P770" i="1" s="1"/>
  <c r="P771" i="1" a="1"/>
  <c r="P771" i="1" s="1"/>
  <c r="P772" i="1" a="1"/>
  <c r="P772" i="1" s="1"/>
  <c r="P773" i="1" a="1"/>
  <c r="P773" i="1" s="1"/>
  <c r="P774" i="1" a="1"/>
  <c r="P774" i="1" s="1"/>
  <c r="P775" i="1" a="1"/>
  <c r="P775" i="1" s="1"/>
  <c r="P776" i="1" a="1"/>
  <c r="P776" i="1" s="1"/>
  <c r="P777" i="1" a="1"/>
  <c r="P777" i="1" s="1"/>
  <c r="P778" i="1" a="1"/>
  <c r="P778" i="1" s="1"/>
  <c r="P779" i="1" a="1"/>
  <c r="P779" i="1" s="1"/>
  <c r="P780" i="1" a="1"/>
  <c r="P780" i="1" s="1"/>
  <c r="P781" i="1" a="1"/>
  <c r="P781" i="1" s="1"/>
  <c r="P782" i="1" a="1"/>
  <c r="P782" i="1" s="1"/>
  <c r="P783" i="1" a="1"/>
  <c r="P783" i="1" s="1"/>
  <c r="P784" i="1" a="1"/>
  <c r="P784" i="1" s="1"/>
  <c r="P785" i="1" a="1"/>
  <c r="P785" i="1" s="1"/>
  <c r="P786" i="1" a="1"/>
  <c r="P786" i="1" s="1"/>
  <c r="P787" i="1" a="1"/>
  <c r="P787" i="1" s="1"/>
  <c r="P788" i="1" a="1"/>
  <c r="P788" i="1" s="1"/>
  <c r="P789" i="1" a="1"/>
  <c r="P789" i="1" s="1"/>
  <c r="P790" i="1" a="1"/>
  <c r="P790" i="1" s="1"/>
  <c r="P791" i="1" a="1"/>
  <c r="P791" i="1" s="1"/>
  <c r="P792" i="1" a="1"/>
  <c r="P792" i="1" s="1"/>
  <c r="P793" i="1" a="1"/>
  <c r="P793" i="1" s="1"/>
  <c r="P794" i="1" a="1"/>
  <c r="P794" i="1" s="1"/>
  <c r="P795" i="1" a="1"/>
  <c r="P795" i="1" s="1"/>
  <c r="P796" i="1" a="1"/>
  <c r="P796" i="1" s="1"/>
  <c r="P797" i="1" a="1"/>
  <c r="P797" i="1" s="1"/>
  <c r="P798" i="1" a="1"/>
  <c r="P798" i="1" s="1"/>
  <c r="P799" i="1" a="1"/>
  <c r="P799" i="1" s="1"/>
  <c r="P800" i="1" a="1"/>
  <c r="P800" i="1" s="1"/>
  <c r="P801" i="1" a="1"/>
  <c r="P801" i="1" s="1"/>
  <c r="P802" i="1" a="1"/>
  <c r="P802" i="1" s="1"/>
  <c r="P803" i="1" a="1"/>
  <c r="P803" i="1" s="1"/>
  <c r="P804" i="1" a="1"/>
  <c r="P804" i="1" s="1"/>
  <c r="P805" i="1" a="1"/>
  <c r="P805" i="1" s="1"/>
  <c r="P806" i="1" a="1"/>
  <c r="P806" i="1" s="1"/>
  <c r="P807" i="1" a="1"/>
  <c r="P807" i="1" s="1"/>
  <c r="P808" i="1" a="1"/>
  <c r="P808" i="1" s="1"/>
  <c r="P809" i="1" a="1"/>
  <c r="P809" i="1" s="1"/>
  <c r="P810" i="1" a="1"/>
  <c r="P810" i="1" s="1"/>
  <c r="P811" i="1" a="1"/>
  <c r="P811" i="1" s="1"/>
  <c r="P812" i="1" a="1"/>
  <c r="P812" i="1" s="1"/>
  <c r="P813" i="1" a="1"/>
  <c r="P813" i="1" s="1"/>
  <c r="P814" i="1" a="1"/>
  <c r="P814" i="1" s="1"/>
  <c r="P815" i="1" a="1"/>
  <c r="P815" i="1" s="1"/>
  <c r="P816" i="1" a="1"/>
  <c r="P816" i="1" s="1"/>
  <c r="P817" i="1" a="1"/>
  <c r="P817" i="1" s="1"/>
  <c r="P818" i="1" a="1"/>
  <c r="P818" i="1" s="1"/>
  <c r="P819" i="1" a="1"/>
  <c r="P819" i="1" s="1"/>
  <c r="P820" i="1" a="1"/>
  <c r="P820" i="1" s="1"/>
  <c r="P821" i="1" a="1"/>
  <c r="P821" i="1" s="1"/>
  <c r="P822" i="1" a="1"/>
  <c r="P822" i="1" s="1"/>
  <c r="P823" i="1" a="1"/>
  <c r="P823" i="1" s="1"/>
  <c r="P824" i="1" a="1"/>
  <c r="P824" i="1" s="1"/>
  <c r="P825" i="1" a="1"/>
  <c r="P825" i="1" s="1"/>
  <c r="P826" i="1" a="1"/>
  <c r="P826" i="1" s="1"/>
  <c r="P827" i="1" a="1"/>
  <c r="P827" i="1" s="1"/>
  <c r="P828" i="1" a="1"/>
  <c r="P828" i="1" s="1"/>
  <c r="P829" i="1" a="1"/>
  <c r="P829" i="1" s="1"/>
  <c r="P830" i="1" a="1"/>
  <c r="P830" i="1" s="1"/>
  <c r="P831" i="1" a="1"/>
  <c r="P831" i="1" s="1"/>
  <c r="P832" i="1" a="1"/>
  <c r="P832" i="1" s="1"/>
  <c r="P833" i="1" a="1"/>
  <c r="P833" i="1" s="1"/>
  <c r="P834" i="1" a="1"/>
  <c r="P834" i="1" s="1"/>
  <c r="P835" i="1" a="1"/>
  <c r="P835" i="1" s="1"/>
  <c r="P836" i="1" a="1"/>
  <c r="P836" i="1" s="1"/>
  <c r="P837" i="1" a="1"/>
  <c r="P837" i="1" s="1"/>
  <c r="P838" i="1" a="1"/>
  <c r="P838" i="1" s="1"/>
  <c r="P839" i="1" a="1"/>
  <c r="P839" i="1" s="1"/>
  <c r="P840" i="1" a="1"/>
  <c r="P840" i="1" s="1"/>
  <c r="P841" i="1" a="1"/>
  <c r="P841" i="1" s="1"/>
  <c r="P842" i="1" a="1"/>
  <c r="P842" i="1" s="1"/>
  <c r="P843" i="1" a="1"/>
  <c r="P843" i="1" s="1"/>
  <c r="P844" i="1" a="1"/>
  <c r="P844" i="1" s="1"/>
  <c r="P845" i="1" a="1"/>
  <c r="P845" i="1" s="1"/>
  <c r="P846" i="1" a="1"/>
  <c r="P846" i="1" s="1"/>
  <c r="P847" i="1" a="1"/>
  <c r="P847" i="1" s="1"/>
  <c r="P848" i="1" a="1"/>
  <c r="P848" i="1" s="1"/>
  <c r="P849" i="1" a="1"/>
  <c r="P849" i="1" s="1"/>
  <c r="P850" i="1" a="1"/>
  <c r="P850" i="1" s="1"/>
  <c r="P851" i="1" a="1"/>
  <c r="P851" i="1" s="1"/>
  <c r="P852" i="1" a="1"/>
  <c r="P852" i="1" s="1"/>
  <c r="P853" i="1" a="1"/>
  <c r="P853" i="1" s="1"/>
  <c r="P854" i="1" a="1"/>
  <c r="P854" i="1" s="1"/>
  <c r="P855" i="1" a="1"/>
  <c r="P855" i="1" s="1"/>
  <c r="P856" i="1" a="1"/>
  <c r="P856" i="1" s="1"/>
  <c r="P857" i="1" a="1"/>
  <c r="P857" i="1" s="1"/>
  <c r="P858" i="1" a="1"/>
  <c r="P858" i="1" s="1"/>
  <c r="P859" i="1" a="1"/>
  <c r="P859" i="1" s="1"/>
  <c r="P860" i="1" a="1"/>
  <c r="P860" i="1" s="1"/>
  <c r="P861" i="1" a="1"/>
  <c r="P861" i="1" s="1"/>
  <c r="P862" i="1" a="1"/>
  <c r="P862" i="1" s="1"/>
  <c r="P863" i="1" a="1"/>
  <c r="P863" i="1" s="1"/>
  <c r="P864" i="1" a="1"/>
  <c r="P864" i="1" s="1"/>
  <c r="P865" i="1" a="1"/>
  <c r="P865" i="1" s="1"/>
  <c r="P866" i="1" a="1"/>
  <c r="P866" i="1" s="1"/>
  <c r="P867" i="1" a="1"/>
  <c r="P867" i="1" s="1"/>
  <c r="P868" i="1" a="1"/>
  <c r="P868" i="1" s="1"/>
  <c r="P869" i="1" a="1"/>
  <c r="P869" i="1" s="1"/>
  <c r="P870" i="1" a="1"/>
  <c r="P870" i="1" s="1"/>
  <c r="P871" i="1" a="1"/>
  <c r="P871" i="1" s="1"/>
  <c r="P872" i="1" a="1"/>
  <c r="P872" i="1" s="1"/>
  <c r="P873" i="1" a="1"/>
  <c r="P873" i="1" s="1"/>
  <c r="P874" i="1" a="1"/>
  <c r="P874" i="1" s="1"/>
  <c r="P875" i="1" a="1"/>
  <c r="P875" i="1" s="1"/>
  <c r="P876" i="1" a="1"/>
  <c r="P876" i="1" s="1"/>
  <c r="P877" i="1" a="1"/>
  <c r="P877" i="1" s="1"/>
  <c r="P878" i="1" a="1"/>
  <c r="P878" i="1" s="1"/>
  <c r="P879" i="1" a="1"/>
  <c r="P879" i="1" s="1"/>
  <c r="P880" i="1" a="1"/>
  <c r="P880" i="1" s="1"/>
  <c r="P881" i="1" a="1"/>
  <c r="P881" i="1" s="1"/>
  <c r="P882" i="1" a="1"/>
  <c r="P882" i="1" s="1"/>
  <c r="P883" i="1" a="1"/>
  <c r="P883" i="1" s="1"/>
  <c r="P884" i="1" a="1"/>
  <c r="P884" i="1" s="1"/>
  <c r="P885" i="1" a="1"/>
  <c r="P885" i="1" s="1"/>
  <c r="P886" i="1" a="1"/>
  <c r="P886" i="1" s="1"/>
  <c r="P887" i="1" a="1"/>
  <c r="P887" i="1" s="1"/>
  <c r="P888" i="1" a="1"/>
  <c r="P888" i="1" s="1"/>
  <c r="P889" i="1" a="1"/>
  <c r="P889" i="1" s="1"/>
  <c r="P890" i="1" a="1"/>
  <c r="P890" i="1" s="1"/>
  <c r="P891" i="1" a="1"/>
  <c r="P891" i="1" s="1"/>
  <c r="P892" i="1" a="1"/>
  <c r="P892" i="1" s="1"/>
  <c r="P893" i="1" a="1"/>
  <c r="P893" i="1" s="1"/>
  <c r="P894" i="1" a="1"/>
  <c r="P894" i="1" s="1"/>
  <c r="P895" i="1" a="1"/>
  <c r="P895" i="1" s="1"/>
  <c r="P896" i="1" a="1"/>
  <c r="P896" i="1" s="1"/>
  <c r="P897" i="1" a="1"/>
  <c r="P897" i="1" s="1"/>
  <c r="P898" i="1" a="1"/>
  <c r="P898" i="1" s="1"/>
  <c r="P899" i="1" a="1"/>
  <c r="P899" i="1" s="1"/>
  <c r="P900" i="1" a="1"/>
  <c r="P900" i="1" s="1"/>
  <c r="P901" i="1" a="1"/>
  <c r="P901" i="1" s="1"/>
  <c r="P902" i="1" a="1"/>
  <c r="P902" i="1" s="1"/>
  <c r="P903" i="1" a="1"/>
  <c r="P903" i="1" s="1"/>
  <c r="P904" i="1" a="1"/>
  <c r="P904" i="1" s="1"/>
  <c r="P905" i="1" a="1"/>
  <c r="P905" i="1" s="1"/>
  <c r="P906" i="1" a="1"/>
  <c r="P906" i="1" s="1"/>
  <c r="P907" i="1" a="1"/>
  <c r="P907" i="1" s="1"/>
  <c r="P908" i="1" a="1"/>
  <c r="P908" i="1" s="1"/>
  <c r="P909" i="1" a="1"/>
  <c r="P909" i="1" s="1"/>
  <c r="P910" i="1" a="1"/>
  <c r="P910" i="1" s="1"/>
  <c r="P911" i="1" a="1"/>
  <c r="P911" i="1" s="1"/>
  <c r="P912" i="1" a="1"/>
  <c r="P912" i="1" s="1"/>
  <c r="P913" i="1" a="1"/>
  <c r="P913" i="1" s="1"/>
  <c r="P914" i="1" a="1"/>
  <c r="P914" i="1" s="1"/>
  <c r="P915" i="1" a="1"/>
  <c r="P915" i="1" s="1"/>
  <c r="P916" i="1" a="1"/>
  <c r="P916" i="1" s="1"/>
  <c r="P917" i="1" a="1"/>
  <c r="P917" i="1" s="1"/>
  <c r="P918" i="1" a="1"/>
  <c r="P918" i="1" s="1"/>
  <c r="P919" i="1" a="1"/>
  <c r="P919" i="1" s="1"/>
  <c r="P920" i="1" a="1"/>
  <c r="P920" i="1" s="1"/>
  <c r="P921" i="1" a="1"/>
  <c r="P921" i="1" s="1"/>
  <c r="P922" i="1" a="1"/>
  <c r="P922" i="1" s="1"/>
  <c r="P923" i="1" a="1"/>
  <c r="P923" i="1" s="1"/>
  <c r="P924" i="1" a="1"/>
  <c r="P924" i="1" s="1"/>
  <c r="P925" i="1" a="1"/>
  <c r="P925" i="1" s="1"/>
  <c r="P926" i="1" a="1"/>
  <c r="P926" i="1" s="1"/>
  <c r="P927" i="1" a="1"/>
  <c r="P927" i="1" s="1"/>
  <c r="P928" i="1" a="1"/>
  <c r="P928" i="1" s="1"/>
  <c r="P929" i="1" a="1"/>
  <c r="P929" i="1" s="1"/>
  <c r="P930" i="1" a="1"/>
  <c r="P930" i="1" s="1"/>
  <c r="P931" i="1" a="1"/>
  <c r="P931" i="1" s="1"/>
  <c r="P932" i="1" a="1"/>
  <c r="P932" i="1" s="1"/>
  <c r="P933" i="1" a="1"/>
  <c r="P933" i="1" s="1"/>
  <c r="P934" i="1" a="1"/>
  <c r="P934" i="1" s="1"/>
  <c r="P935" i="1" a="1"/>
  <c r="P935" i="1" s="1"/>
  <c r="P936" i="1" a="1"/>
  <c r="P936" i="1" s="1"/>
  <c r="P937" i="1" a="1"/>
  <c r="P937" i="1" s="1"/>
  <c r="P938" i="1" a="1"/>
  <c r="P938" i="1" s="1"/>
  <c r="P939" i="1" a="1"/>
  <c r="P939" i="1" s="1"/>
  <c r="P940" i="1" a="1"/>
  <c r="P940" i="1" s="1"/>
  <c r="P941" i="1" a="1"/>
  <c r="P941" i="1" s="1"/>
  <c r="P942" i="1" a="1"/>
  <c r="P942" i="1" s="1"/>
  <c r="P943" i="1" a="1"/>
  <c r="P943" i="1" s="1"/>
  <c r="P944" i="1" a="1"/>
  <c r="P944" i="1" s="1"/>
  <c r="P945" i="1" a="1"/>
  <c r="P945" i="1" s="1"/>
  <c r="P946" i="1" a="1"/>
  <c r="P946" i="1" s="1"/>
  <c r="P947" i="1" a="1"/>
  <c r="P947" i="1" s="1"/>
  <c r="P948" i="1" a="1"/>
  <c r="P948" i="1" s="1"/>
  <c r="P949" i="1" a="1"/>
  <c r="P949" i="1" s="1"/>
  <c r="P950" i="1" a="1"/>
  <c r="P950" i="1" s="1"/>
  <c r="P951" i="1" a="1"/>
  <c r="P951" i="1" s="1"/>
  <c r="P952" i="1" a="1"/>
  <c r="P952" i="1" s="1"/>
  <c r="P953" i="1" a="1"/>
  <c r="P953" i="1" s="1"/>
  <c r="P954" i="1" a="1"/>
  <c r="P954" i="1" s="1"/>
  <c r="P955" i="1" a="1"/>
  <c r="P955" i="1" s="1"/>
  <c r="P956" i="1" a="1"/>
  <c r="P956" i="1" s="1"/>
  <c r="P957" i="1" a="1"/>
  <c r="P957" i="1" s="1"/>
  <c r="P958" i="1" a="1"/>
  <c r="P958" i="1" s="1"/>
  <c r="P959" i="1" a="1"/>
  <c r="P959" i="1" s="1"/>
  <c r="P960" i="1" a="1"/>
  <c r="P960" i="1" s="1"/>
  <c r="P961" i="1" a="1"/>
  <c r="P961" i="1" s="1"/>
  <c r="P962" i="1" a="1"/>
  <c r="P962" i="1" s="1"/>
  <c r="P963" i="1" a="1"/>
  <c r="P963" i="1" s="1"/>
  <c r="P964" i="1" a="1"/>
  <c r="P964" i="1" s="1"/>
  <c r="P965" i="1" a="1"/>
  <c r="P965" i="1" s="1"/>
  <c r="P966" i="1" a="1"/>
  <c r="P966" i="1" s="1"/>
  <c r="P967" i="1" a="1"/>
  <c r="P967" i="1" s="1"/>
  <c r="P968" i="1" a="1"/>
  <c r="P968" i="1" s="1"/>
  <c r="P969" i="1" a="1"/>
  <c r="P969" i="1" s="1"/>
  <c r="P970" i="1" a="1"/>
  <c r="P970" i="1" s="1"/>
  <c r="P971" i="1" a="1"/>
  <c r="P971" i="1" s="1"/>
  <c r="P972" i="1" a="1"/>
  <c r="P972" i="1" s="1"/>
  <c r="P973" i="1" a="1"/>
  <c r="P973" i="1" s="1"/>
  <c r="P974" i="1" a="1"/>
  <c r="P974" i="1" s="1"/>
  <c r="P975" i="1" a="1"/>
  <c r="P975" i="1" s="1"/>
  <c r="P976" i="1" a="1"/>
  <c r="P976" i="1" s="1"/>
  <c r="P977" i="1" a="1"/>
  <c r="P977" i="1" s="1"/>
  <c r="P978" i="1" a="1"/>
  <c r="P978" i="1" s="1"/>
  <c r="P979" i="1" a="1"/>
  <c r="P979" i="1" s="1"/>
  <c r="P980" i="1" a="1"/>
  <c r="P980" i="1" s="1"/>
  <c r="P981" i="1" a="1"/>
  <c r="P981" i="1" s="1"/>
  <c r="P982" i="1" a="1"/>
  <c r="P982" i="1" s="1"/>
  <c r="P983" i="1" a="1"/>
  <c r="P983" i="1" s="1"/>
  <c r="P984" i="1" a="1"/>
  <c r="P984" i="1" s="1"/>
  <c r="P985" i="1" a="1"/>
  <c r="P985" i="1" s="1"/>
  <c r="P986" i="1" a="1"/>
  <c r="P986" i="1" s="1"/>
  <c r="P987" i="1" a="1"/>
  <c r="P987" i="1" s="1"/>
  <c r="P988" i="1" a="1"/>
  <c r="P988" i="1" s="1"/>
  <c r="P989" i="1" a="1"/>
  <c r="P989" i="1" s="1"/>
  <c r="P990" i="1" a="1"/>
  <c r="P990" i="1" s="1"/>
  <c r="P991" i="1" a="1"/>
  <c r="P991" i="1" s="1"/>
  <c r="P992" i="1" a="1"/>
  <c r="P992" i="1" s="1"/>
  <c r="P993" i="1" a="1"/>
  <c r="P993" i="1" s="1"/>
  <c r="P994" i="1" a="1"/>
  <c r="P994" i="1" s="1"/>
  <c r="P995" i="1" a="1"/>
  <c r="P995" i="1" s="1"/>
  <c r="P996" i="1" a="1"/>
  <c r="P996" i="1" s="1"/>
  <c r="P997" i="1" a="1"/>
  <c r="P997" i="1" s="1"/>
  <c r="P998" i="1" a="1"/>
  <c r="P998" i="1" s="1"/>
  <c r="P999" i="1" a="1"/>
  <c r="P999" i="1" s="1"/>
  <c r="P1000" i="1" a="1"/>
  <c r="P1000" i="1" s="1"/>
  <c r="P1001" i="1" a="1"/>
  <c r="P1001" i="1" s="1"/>
  <c r="P1002" i="1" a="1"/>
  <c r="P1002" i="1" s="1"/>
  <c r="P1003" i="1" a="1"/>
  <c r="P1003" i="1" s="1"/>
  <c r="P1004" i="1" a="1"/>
  <c r="P1004" i="1" s="1"/>
  <c r="P1005" i="1" a="1"/>
  <c r="P1005" i="1" s="1"/>
  <c r="P1006" i="1" a="1"/>
  <c r="P1006" i="1" s="1"/>
  <c r="P1007" i="1" a="1"/>
  <c r="P1007" i="1" s="1"/>
  <c r="P1008" i="1" a="1"/>
  <c r="P1008" i="1" s="1"/>
  <c r="P1009" i="1" a="1"/>
  <c r="P1009" i="1" s="1"/>
  <c r="P1010" i="1" a="1"/>
  <c r="P1010" i="1" s="1"/>
  <c r="P1011" i="1" a="1"/>
  <c r="P1011" i="1" s="1"/>
  <c r="P1012" i="1" a="1"/>
  <c r="P1012" i="1" s="1"/>
  <c r="P1013" i="1" a="1"/>
  <c r="P1013" i="1" s="1"/>
  <c r="P1014" i="1" a="1"/>
  <c r="P1014" i="1" s="1"/>
  <c r="P1015" i="1" a="1"/>
  <c r="P1015" i="1" s="1"/>
  <c r="P1016" i="1" a="1"/>
  <c r="P1016" i="1" s="1"/>
  <c r="P1017" i="1" a="1"/>
  <c r="P1017" i="1" s="1"/>
  <c r="P1018" i="1" a="1"/>
  <c r="P1018" i="1" s="1"/>
  <c r="P1019" i="1" a="1"/>
  <c r="P1019" i="1" s="1"/>
  <c r="P1020" i="1" a="1"/>
  <c r="P1020" i="1" s="1"/>
  <c r="P1021" i="1" a="1"/>
  <c r="P1021" i="1" s="1"/>
  <c r="P1022" i="1" a="1"/>
  <c r="P1022" i="1" s="1"/>
  <c r="P1023" i="1" a="1"/>
  <c r="P1023" i="1" s="1"/>
  <c r="P1024" i="1" a="1"/>
  <c r="P1024" i="1" s="1"/>
  <c r="P1025" i="1" a="1"/>
  <c r="P1025" i="1" s="1"/>
  <c r="P1026" i="1" a="1"/>
  <c r="P1026" i="1" s="1"/>
  <c r="P1027" i="1" a="1"/>
  <c r="P1027" i="1" s="1"/>
  <c r="P1028" i="1" a="1"/>
  <c r="P1028" i="1" s="1"/>
  <c r="P1029" i="1" a="1"/>
  <c r="P1029" i="1" s="1"/>
  <c r="P1030" i="1" a="1"/>
  <c r="P1030" i="1" s="1"/>
  <c r="P1031" i="1" a="1"/>
  <c r="P1031" i="1" s="1"/>
  <c r="P1032" i="1" a="1"/>
  <c r="P1032" i="1" s="1"/>
  <c r="P1033" i="1" a="1"/>
  <c r="P1033" i="1" s="1"/>
  <c r="P1034" i="1" a="1"/>
  <c r="P1034" i="1" s="1"/>
  <c r="P1035" i="1" a="1"/>
  <c r="P1035" i="1" s="1"/>
  <c r="P1036" i="1" a="1"/>
  <c r="P1036" i="1" s="1"/>
  <c r="P1037" i="1" a="1"/>
  <c r="P1037" i="1" s="1"/>
  <c r="P1038" i="1" a="1"/>
  <c r="P1038" i="1" s="1"/>
  <c r="P1039" i="1" a="1"/>
  <c r="P1039" i="1" s="1"/>
  <c r="P1040" i="1" a="1"/>
  <c r="P1040" i="1" s="1"/>
  <c r="P1041" i="1" a="1"/>
  <c r="P1041" i="1" s="1"/>
  <c r="P1042" i="1" a="1"/>
  <c r="P1042" i="1" s="1"/>
  <c r="P1043" i="1" a="1"/>
  <c r="P1043" i="1" s="1"/>
  <c r="P1044" i="1" a="1"/>
  <c r="P1044" i="1" s="1"/>
  <c r="P1045" i="1" a="1"/>
  <c r="P1045" i="1" s="1"/>
  <c r="P1046" i="1" a="1"/>
  <c r="P1046" i="1" s="1"/>
  <c r="P1047" i="1" a="1"/>
  <c r="P1047" i="1" s="1"/>
  <c r="P1048" i="1" a="1"/>
  <c r="P1048" i="1" s="1"/>
  <c r="P1049" i="1" a="1"/>
  <c r="P1049" i="1" s="1"/>
  <c r="P1050" i="1" a="1"/>
  <c r="P1050" i="1" s="1"/>
  <c r="P1051" i="1" a="1"/>
  <c r="P1051" i="1" s="1"/>
  <c r="P1052" i="1" a="1"/>
  <c r="P1052" i="1" s="1"/>
  <c r="P1053" i="1" a="1"/>
  <c r="P1053" i="1" s="1"/>
  <c r="P1054" i="1" a="1"/>
  <c r="P1054" i="1" s="1"/>
  <c r="P1055" i="1" a="1"/>
  <c r="P1055" i="1" s="1"/>
  <c r="P1056" i="1" a="1"/>
  <c r="P1056" i="1" s="1"/>
  <c r="P1057" i="1" a="1"/>
  <c r="P1057" i="1" s="1"/>
  <c r="P1058" i="1" a="1"/>
  <c r="P1058" i="1" s="1"/>
  <c r="P1059" i="1" a="1"/>
  <c r="P1059" i="1" s="1"/>
  <c r="P1060" i="1" a="1"/>
  <c r="P1060" i="1" s="1"/>
  <c r="P1061" i="1" a="1"/>
  <c r="P1061" i="1" s="1"/>
  <c r="P1062" i="1" a="1"/>
  <c r="P1062" i="1" s="1"/>
  <c r="P1063" i="1" a="1"/>
  <c r="P1063" i="1" s="1"/>
  <c r="P1064" i="1" a="1"/>
  <c r="P1064" i="1" s="1"/>
  <c r="P1065" i="1" a="1"/>
  <c r="P1065" i="1" s="1"/>
  <c r="P1066" i="1" a="1"/>
  <c r="P1066" i="1" s="1"/>
  <c r="P1067" i="1" a="1"/>
  <c r="P1067" i="1" s="1"/>
  <c r="P1068" i="1" a="1"/>
  <c r="P1068" i="1" s="1"/>
  <c r="P1069" i="1" a="1"/>
  <c r="P1069" i="1" s="1"/>
  <c r="P1070" i="1" a="1"/>
  <c r="P1070" i="1" s="1"/>
  <c r="P1071" i="1" a="1"/>
  <c r="P1071" i="1" s="1"/>
  <c r="P1072" i="1" a="1"/>
  <c r="P1072" i="1" s="1"/>
  <c r="P1073" i="1" a="1"/>
  <c r="P1073" i="1" s="1"/>
  <c r="P1074" i="1" a="1"/>
  <c r="P1074" i="1" s="1"/>
  <c r="P1075" i="1" a="1"/>
  <c r="P1075" i="1" s="1"/>
  <c r="P1076" i="1" a="1"/>
  <c r="P1076" i="1" s="1"/>
  <c r="P1077" i="1" a="1"/>
  <c r="P1077" i="1" s="1"/>
  <c r="P1078" i="1" a="1"/>
  <c r="P1078" i="1" s="1"/>
  <c r="P1079" i="1" a="1"/>
  <c r="P1079" i="1" s="1"/>
  <c r="P1080" i="1" a="1"/>
  <c r="P1080" i="1" s="1"/>
  <c r="P1081" i="1" a="1"/>
  <c r="P1081" i="1" s="1"/>
  <c r="P1082" i="1" a="1"/>
  <c r="P1082" i="1" s="1"/>
  <c r="P1083" i="1" a="1"/>
  <c r="P1083" i="1" s="1"/>
  <c r="P1084" i="1" a="1"/>
  <c r="P1084" i="1" s="1"/>
  <c r="P1085" i="1" a="1"/>
  <c r="P1085" i="1" s="1"/>
  <c r="P1086" i="1" a="1"/>
  <c r="P1086" i="1" s="1"/>
  <c r="P1087" i="1" a="1"/>
  <c r="P1087" i="1" s="1"/>
  <c r="P1088" i="1" a="1"/>
  <c r="P1088" i="1" s="1"/>
  <c r="P1089" i="1" a="1"/>
  <c r="P1089" i="1" s="1"/>
  <c r="P1090" i="1" a="1"/>
  <c r="P1090" i="1" s="1"/>
  <c r="P1091" i="1" a="1"/>
  <c r="P1091" i="1" s="1"/>
  <c r="P1092" i="1" a="1"/>
  <c r="P1092" i="1" s="1"/>
  <c r="P1093" i="1" a="1"/>
  <c r="P1093" i="1" s="1"/>
  <c r="P1094" i="1" a="1"/>
  <c r="P1094" i="1" s="1"/>
  <c r="P1095" i="1" a="1"/>
  <c r="P1095" i="1" s="1"/>
  <c r="P1096" i="1" a="1"/>
  <c r="P1096" i="1" s="1"/>
  <c r="Q9" i="1" a="1"/>
  <c r="Q9" i="1" s="1"/>
  <c r="Q10" i="1" a="1"/>
  <c r="Q10" i="1" s="1"/>
  <c r="Q11" i="1" a="1"/>
  <c r="Q11" i="1" s="1"/>
  <c r="Q12" i="1" a="1"/>
  <c r="Q12" i="1" s="1"/>
  <c r="Q13" i="1" a="1"/>
  <c r="Q13" i="1" s="1"/>
  <c r="Q14" i="1" a="1"/>
  <c r="Q14" i="1" s="1"/>
  <c r="Q15" i="1" a="1"/>
  <c r="Q15" i="1" s="1"/>
  <c r="Q16" i="1" a="1"/>
  <c r="Q16" i="1" s="1"/>
  <c r="Q17" i="1" a="1"/>
  <c r="Q17" i="1" s="1"/>
  <c r="Q18" i="1" a="1"/>
  <c r="Q18" i="1" s="1"/>
  <c r="Q19" i="1" a="1"/>
  <c r="Q19" i="1" s="1"/>
  <c r="Q20" i="1" a="1"/>
  <c r="Q20" i="1" s="1"/>
  <c r="Q21" i="1" a="1"/>
  <c r="Q21" i="1" s="1"/>
  <c r="Q22" i="1" a="1"/>
  <c r="Q22" i="1" s="1"/>
  <c r="Q23" i="1" a="1"/>
  <c r="Q23" i="1" s="1"/>
  <c r="Q24" i="1" a="1"/>
  <c r="Q24" i="1" s="1"/>
  <c r="Q25" i="1" a="1"/>
  <c r="Q25" i="1" s="1"/>
  <c r="Q26" i="1" a="1"/>
  <c r="Q26" i="1" s="1"/>
  <c r="Q27" i="1" a="1"/>
  <c r="Q27" i="1" s="1"/>
  <c r="Q28" i="1" a="1"/>
  <c r="Q28" i="1" s="1"/>
  <c r="Q29" i="1" a="1"/>
  <c r="Q29" i="1" s="1"/>
  <c r="Q30" i="1" a="1"/>
  <c r="Q30" i="1" s="1"/>
  <c r="Q31" i="1" a="1"/>
  <c r="Q31" i="1" s="1"/>
  <c r="Q32" i="1" a="1"/>
  <c r="Q32" i="1" s="1"/>
  <c r="Q33" i="1" a="1"/>
  <c r="Q33" i="1" s="1"/>
  <c r="Q34" i="1" a="1"/>
  <c r="Q34" i="1" s="1"/>
  <c r="Q35" i="1" a="1"/>
  <c r="Q35" i="1" s="1"/>
  <c r="Q36" i="1" a="1"/>
  <c r="Q36" i="1" s="1"/>
  <c r="Q37" i="1" a="1"/>
  <c r="Q37" i="1" s="1"/>
  <c r="Q38" i="1" a="1"/>
  <c r="Q38" i="1" s="1"/>
  <c r="Q39" i="1" a="1"/>
  <c r="Q39" i="1" s="1"/>
  <c r="Q40" i="1" a="1"/>
  <c r="Q40" i="1" s="1"/>
  <c r="Q41" i="1" a="1"/>
  <c r="Q41" i="1" s="1"/>
  <c r="Q42" i="1" a="1"/>
  <c r="Q42" i="1" s="1"/>
  <c r="Q43" i="1" a="1"/>
  <c r="Q43" i="1" s="1"/>
  <c r="Q44" i="1" a="1"/>
  <c r="Q44" i="1" s="1"/>
  <c r="Q45" i="1" a="1"/>
  <c r="Q45" i="1" s="1"/>
  <c r="Q46" i="1" a="1"/>
  <c r="Q46" i="1" s="1"/>
  <c r="Q47" i="1" a="1"/>
  <c r="Q47" i="1" s="1"/>
  <c r="Q48" i="1" a="1"/>
  <c r="Q48" i="1" s="1"/>
  <c r="Q49" i="1" a="1"/>
  <c r="Q49" i="1" s="1"/>
  <c r="Q50" i="1" a="1"/>
  <c r="Q50" i="1" s="1"/>
  <c r="Q51" i="1" a="1"/>
  <c r="Q51" i="1" s="1"/>
  <c r="Q52" i="1" a="1"/>
  <c r="Q52" i="1" s="1"/>
  <c r="Q53" i="1" a="1"/>
  <c r="Q53" i="1" s="1"/>
  <c r="Q54" i="1" a="1"/>
  <c r="Q54" i="1" s="1"/>
  <c r="Q55" i="1" a="1"/>
  <c r="Q55" i="1" s="1"/>
  <c r="Q56" i="1" a="1"/>
  <c r="Q56" i="1" s="1"/>
  <c r="Q57" i="1" a="1"/>
  <c r="Q57" i="1" s="1"/>
  <c r="Q58" i="1" a="1"/>
  <c r="Q58" i="1" s="1"/>
  <c r="Q59" i="1" a="1"/>
  <c r="Q59" i="1" s="1"/>
  <c r="Q60" i="1" a="1"/>
  <c r="Q60" i="1" s="1"/>
  <c r="Q61" i="1" a="1"/>
  <c r="Q61" i="1" s="1"/>
  <c r="Q62" i="1" a="1"/>
  <c r="Q62" i="1" s="1"/>
  <c r="Q63" i="1" a="1"/>
  <c r="Q63" i="1" s="1"/>
  <c r="Q64" i="1" a="1"/>
  <c r="Q64" i="1" s="1"/>
  <c r="Q65" i="1" a="1"/>
  <c r="Q65" i="1" s="1"/>
  <c r="Q66" i="1" a="1"/>
  <c r="Q66" i="1" s="1"/>
  <c r="Q67" i="1" a="1"/>
  <c r="Q67" i="1" s="1"/>
  <c r="Q68" i="1" a="1"/>
  <c r="Q68" i="1" s="1"/>
  <c r="Q69" i="1" a="1"/>
  <c r="Q69" i="1" s="1"/>
  <c r="Q70" i="1" a="1"/>
  <c r="Q70" i="1" s="1"/>
  <c r="Q71" i="1" a="1"/>
  <c r="Q71" i="1" s="1"/>
  <c r="Q72" i="1" a="1"/>
  <c r="Q72" i="1" s="1"/>
  <c r="Q73" i="1" a="1"/>
  <c r="Q73" i="1" s="1"/>
  <c r="Q74" i="1" a="1"/>
  <c r="Q74" i="1" s="1"/>
  <c r="Q75" i="1" a="1"/>
  <c r="Q75" i="1" s="1"/>
  <c r="Q76" i="1" a="1"/>
  <c r="Q76" i="1" s="1"/>
  <c r="Q77" i="1" a="1"/>
  <c r="Q77" i="1" s="1"/>
  <c r="Q78" i="1" a="1"/>
  <c r="Q78" i="1" s="1"/>
  <c r="Q79" i="1" a="1"/>
  <c r="Q79" i="1" s="1"/>
  <c r="Q80" i="1" a="1"/>
  <c r="Q80" i="1" s="1"/>
  <c r="Q81" i="1" a="1"/>
  <c r="Q81" i="1" s="1"/>
  <c r="Q82" i="1" a="1"/>
  <c r="Q82" i="1" s="1"/>
  <c r="Q83" i="1" a="1"/>
  <c r="Q83" i="1" s="1"/>
  <c r="Q84" i="1" a="1"/>
  <c r="Q84" i="1" s="1"/>
  <c r="Q85" i="1" a="1"/>
  <c r="Q85" i="1" s="1"/>
  <c r="Q86" i="1" a="1"/>
  <c r="Q86" i="1" s="1"/>
  <c r="Q87" i="1" a="1"/>
  <c r="Q87" i="1" s="1"/>
  <c r="Q88" i="1" a="1"/>
  <c r="Q88" i="1" s="1"/>
  <c r="Q89" i="1" a="1"/>
  <c r="Q89" i="1" s="1"/>
  <c r="Q90" i="1" a="1"/>
  <c r="Q90" i="1" s="1"/>
  <c r="Q91" i="1" a="1"/>
  <c r="Q91" i="1" s="1"/>
  <c r="Q92" i="1" a="1"/>
  <c r="Q92" i="1" s="1"/>
  <c r="Q93" i="1" a="1"/>
  <c r="Q93" i="1" s="1"/>
  <c r="Q94" i="1" a="1"/>
  <c r="Q94" i="1" s="1"/>
  <c r="Q95" i="1" a="1"/>
  <c r="Q95" i="1" s="1"/>
  <c r="Q96" i="1" a="1"/>
  <c r="Q96" i="1" s="1"/>
  <c r="Q97" i="1" a="1"/>
  <c r="Q97" i="1" s="1"/>
  <c r="Q98" i="1" a="1"/>
  <c r="Q98" i="1" s="1"/>
  <c r="Q99" i="1" a="1"/>
  <c r="Q99" i="1" s="1"/>
  <c r="Q100" i="1" a="1"/>
  <c r="Q100" i="1" s="1"/>
  <c r="Q101" i="1" a="1"/>
  <c r="Q101" i="1" s="1"/>
  <c r="Q102" i="1" a="1"/>
  <c r="Q102" i="1" s="1"/>
  <c r="Q103" i="1" a="1"/>
  <c r="Q103" i="1" s="1"/>
  <c r="Q104" i="1" a="1"/>
  <c r="Q104" i="1" s="1"/>
  <c r="Q105" i="1" a="1"/>
  <c r="Q105" i="1" s="1"/>
  <c r="Q106" i="1" a="1"/>
  <c r="Q106" i="1" s="1"/>
  <c r="Q107" i="1" a="1"/>
  <c r="Q107" i="1" s="1"/>
  <c r="Q108" i="1" a="1"/>
  <c r="Q108" i="1" s="1"/>
  <c r="Q109" i="1" a="1"/>
  <c r="Q109" i="1" s="1"/>
  <c r="Q110" i="1" a="1"/>
  <c r="Q110" i="1" s="1"/>
  <c r="Q111" i="1" a="1"/>
  <c r="Q111" i="1" s="1"/>
  <c r="Q112" i="1" a="1"/>
  <c r="Q112" i="1" s="1"/>
  <c r="Q113" i="1" a="1"/>
  <c r="Q113" i="1" s="1"/>
  <c r="Q114" i="1" a="1"/>
  <c r="Q114" i="1" s="1"/>
  <c r="Q115" i="1" a="1"/>
  <c r="Q115" i="1" s="1"/>
  <c r="Q116" i="1" a="1"/>
  <c r="Q116" i="1" s="1"/>
  <c r="Q117" i="1" a="1"/>
  <c r="Q117" i="1" s="1"/>
  <c r="Q118" i="1" a="1"/>
  <c r="Q118" i="1" s="1"/>
  <c r="Q119" i="1" a="1"/>
  <c r="Q119" i="1" s="1"/>
  <c r="Q120" i="1" a="1"/>
  <c r="Q120" i="1" s="1"/>
  <c r="Q121" i="1" a="1"/>
  <c r="Q121" i="1" s="1"/>
  <c r="Q122" i="1" a="1"/>
  <c r="Q122" i="1" s="1"/>
  <c r="Q123" i="1" a="1"/>
  <c r="Q123" i="1" s="1"/>
  <c r="Q124" i="1" a="1"/>
  <c r="Q124" i="1" s="1"/>
  <c r="Q125" i="1" a="1"/>
  <c r="Q125" i="1" s="1"/>
  <c r="Q126" i="1" a="1"/>
  <c r="Q126" i="1" s="1"/>
  <c r="Q127" i="1" a="1"/>
  <c r="Q127" i="1" s="1"/>
  <c r="Q128" i="1" a="1"/>
  <c r="Q128" i="1" s="1"/>
  <c r="Q129" i="1" a="1"/>
  <c r="Q129" i="1" s="1"/>
  <c r="Q130" i="1" a="1"/>
  <c r="Q130" i="1" s="1"/>
  <c r="Q131" i="1" a="1"/>
  <c r="Q131" i="1" s="1"/>
  <c r="Q132" i="1" a="1"/>
  <c r="Q132" i="1" s="1"/>
  <c r="Q133" i="1" a="1"/>
  <c r="Q133" i="1" s="1"/>
  <c r="Q134" i="1" a="1"/>
  <c r="Q134" i="1" s="1"/>
  <c r="Q135" i="1" a="1"/>
  <c r="Q135" i="1" s="1"/>
  <c r="Q136" i="1" a="1"/>
  <c r="Q136" i="1" s="1"/>
  <c r="Q137" i="1" a="1"/>
  <c r="Q137" i="1" s="1"/>
  <c r="Q138" i="1" a="1"/>
  <c r="Q138" i="1" s="1"/>
  <c r="Q139" i="1" a="1"/>
  <c r="Q139" i="1" s="1"/>
  <c r="Q140" i="1" a="1"/>
  <c r="Q140" i="1" s="1"/>
  <c r="Q141" i="1" a="1"/>
  <c r="Q141" i="1" s="1"/>
  <c r="Q142" i="1" a="1"/>
  <c r="Q142" i="1" s="1"/>
  <c r="Q143" i="1" a="1"/>
  <c r="Q143" i="1" s="1"/>
  <c r="Q144" i="1" a="1"/>
  <c r="Q144" i="1" s="1"/>
  <c r="Q145" i="1" a="1"/>
  <c r="Q145" i="1" s="1"/>
  <c r="Q146" i="1" a="1"/>
  <c r="Q146" i="1" s="1"/>
  <c r="Q147" i="1" a="1"/>
  <c r="Q147" i="1" s="1"/>
  <c r="Q148" i="1" a="1"/>
  <c r="Q148" i="1" s="1"/>
  <c r="Q149" i="1" a="1"/>
  <c r="Q149" i="1" s="1"/>
  <c r="Q150" i="1" a="1"/>
  <c r="Q150" i="1" s="1"/>
  <c r="Q151" i="1" a="1"/>
  <c r="Q151" i="1" s="1"/>
  <c r="Q152" i="1" a="1"/>
  <c r="Q152" i="1" s="1"/>
  <c r="Q153" i="1" a="1"/>
  <c r="Q153" i="1" s="1"/>
  <c r="Q154" i="1" a="1"/>
  <c r="Q154" i="1" s="1"/>
  <c r="Q155" i="1" a="1"/>
  <c r="Q155" i="1" s="1"/>
  <c r="Q156" i="1" a="1"/>
  <c r="Q156" i="1" s="1"/>
  <c r="Q157" i="1" a="1"/>
  <c r="Q157" i="1" s="1"/>
  <c r="Q158" i="1" a="1"/>
  <c r="Q158" i="1" s="1"/>
  <c r="Q159" i="1" a="1"/>
  <c r="Q159" i="1" s="1"/>
  <c r="Q160" i="1" a="1"/>
  <c r="Q160" i="1" s="1"/>
  <c r="Q161" i="1" a="1"/>
  <c r="Q161" i="1" s="1"/>
  <c r="Q162" i="1" a="1"/>
  <c r="Q162" i="1" s="1"/>
  <c r="Q163" i="1" a="1"/>
  <c r="Q163" i="1" s="1"/>
  <c r="Q164" i="1" a="1"/>
  <c r="Q164" i="1" s="1"/>
  <c r="Q165" i="1" a="1"/>
  <c r="Q165" i="1" s="1"/>
  <c r="Q166" i="1" a="1"/>
  <c r="Q166" i="1" s="1"/>
  <c r="Q167" i="1" a="1"/>
  <c r="Q167" i="1" s="1"/>
  <c r="Q168" i="1" a="1"/>
  <c r="Q168" i="1" s="1"/>
  <c r="Q169" i="1" a="1"/>
  <c r="Q169" i="1" s="1"/>
  <c r="Q170" i="1" a="1"/>
  <c r="Q170" i="1" s="1"/>
  <c r="Q171" i="1" a="1"/>
  <c r="Q171" i="1" s="1"/>
  <c r="Q172" i="1" a="1"/>
  <c r="Q172" i="1" s="1"/>
  <c r="Q173" i="1" a="1"/>
  <c r="Q173" i="1" s="1"/>
  <c r="Q174" i="1" a="1"/>
  <c r="Q174" i="1" s="1"/>
  <c r="Q175" i="1" a="1"/>
  <c r="Q175" i="1" s="1"/>
  <c r="Q176" i="1" a="1"/>
  <c r="Q176" i="1" s="1"/>
  <c r="Q177" i="1" a="1"/>
  <c r="Q177" i="1" s="1"/>
  <c r="Q178" i="1" a="1"/>
  <c r="Q178" i="1" s="1"/>
  <c r="Q179" i="1" a="1"/>
  <c r="Q179" i="1" s="1"/>
  <c r="Q180" i="1" a="1"/>
  <c r="Q180" i="1" s="1"/>
  <c r="Q181" i="1" a="1"/>
  <c r="Q181" i="1" s="1"/>
  <c r="Q182" i="1" a="1"/>
  <c r="Q182" i="1" s="1"/>
  <c r="Q183" i="1" a="1"/>
  <c r="Q183" i="1" s="1"/>
  <c r="Q184" i="1" a="1"/>
  <c r="Q184" i="1" s="1"/>
  <c r="Q185" i="1" a="1"/>
  <c r="Q185" i="1" s="1"/>
  <c r="Q186" i="1" a="1"/>
  <c r="Q186" i="1" s="1"/>
  <c r="Q187" i="1" a="1"/>
  <c r="Q187" i="1" s="1"/>
  <c r="Q188" i="1" a="1"/>
  <c r="Q188" i="1" s="1"/>
  <c r="Q189" i="1" a="1"/>
  <c r="Q189" i="1" s="1"/>
  <c r="Q190" i="1" a="1"/>
  <c r="Q190" i="1" s="1"/>
  <c r="Q191" i="1" a="1"/>
  <c r="Q191" i="1" s="1"/>
  <c r="Q192" i="1" a="1"/>
  <c r="Q192" i="1" s="1"/>
  <c r="Q193" i="1" a="1"/>
  <c r="Q193" i="1" s="1"/>
  <c r="Q194" i="1" a="1"/>
  <c r="Q194" i="1" s="1"/>
  <c r="Q195" i="1" a="1"/>
  <c r="Q195" i="1" s="1"/>
  <c r="Q196" i="1" a="1"/>
  <c r="Q196" i="1" s="1"/>
  <c r="Q197" i="1" a="1"/>
  <c r="Q197" i="1" s="1"/>
  <c r="Q198" i="1" a="1"/>
  <c r="Q198" i="1" s="1"/>
  <c r="Q199" i="1" a="1"/>
  <c r="Q199" i="1" s="1"/>
  <c r="Q200" i="1" a="1"/>
  <c r="Q200" i="1" s="1"/>
  <c r="Q201" i="1" a="1"/>
  <c r="Q201" i="1" s="1"/>
  <c r="Q202" i="1" a="1"/>
  <c r="Q202" i="1" s="1"/>
  <c r="Q203" i="1" a="1"/>
  <c r="Q203" i="1" s="1"/>
  <c r="Q204" i="1" a="1"/>
  <c r="Q204" i="1" s="1"/>
  <c r="Q205" i="1" a="1"/>
  <c r="Q205" i="1" s="1"/>
  <c r="Q206" i="1" a="1"/>
  <c r="Q206" i="1" s="1"/>
  <c r="Q207" i="1" a="1"/>
  <c r="Q207" i="1" s="1"/>
  <c r="Q208" i="1" a="1"/>
  <c r="Q208" i="1" s="1"/>
  <c r="Q209" i="1" a="1"/>
  <c r="Q209" i="1" s="1"/>
  <c r="Q210" i="1" a="1"/>
  <c r="Q210" i="1" s="1"/>
  <c r="Q211" i="1" a="1"/>
  <c r="Q211" i="1" s="1"/>
  <c r="Q212" i="1" a="1"/>
  <c r="Q212" i="1" s="1"/>
  <c r="Q213" i="1" a="1"/>
  <c r="Q213" i="1" s="1"/>
  <c r="Q214" i="1" a="1"/>
  <c r="Q214" i="1" s="1"/>
  <c r="Q215" i="1" a="1"/>
  <c r="Q215" i="1" s="1"/>
  <c r="Q216" i="1" a="1"/>
  <c r="Q216" i="1" s="1"/>
  <c r="Q217" i="1" a="1"/>
  <c r="Q217" i="1" s="1"/>
  <c r="Q218" i="1" a="1"/>
  <c r="Q218" i="1" s="1"/>
  <c r="Q219" i="1" a="1"/>
  <c r="Q219" i="1" s="1"/>
  <c r="Q220" i="1" a="1"/>
  <c r="Q220" i="1" s="1"/>
  <c r="Q221" i="1" a="1"/>
  <c r="Q221" i="1" s="1"/>
  <c r="Q222" i="1" a="1"/>
  <c r="Q222" i="1" s="1"/>
  <c r="Q223" i="1" a="1"/>
  <c r="Q223" i="1" s="1"/>
  <c r="Q224" i="1" a="1"/>
  <c r="Q224" i="1" s="1"/>
  <c r="Q225" i="1" a="1"/>
  <c r="Q225" i="1" s="1"/>
  <c r="Q226" i="1" a="1"/>
  <c r="Q226" i="1" s="1"/>
  <c r="Q227" i="1" a="1"/>
  <c r="Q227" i="1" s="1"/>
  <c r="Q228" i="1" a="1"/>
  <c r="Q228" i="1" s="1"/>
  <c r="Q229" i="1" a="1"/>
  <c r="Q229" i="1" s="1"/>
  <c r="Q230" i="1" a="1"/>
  <c r="Q230" i="1" s="1"/>
  <c r="Q231" i="1" a="1"/>
  <c r="Q231" i="1" s="1"/>
  <c r="Q232" i="1" a="1"/>
  <c r="Q232" i="1" s="1"/>
  <c r="Q233" i="1" a="1"/>
  <c r="Q233" i="1" s="1"/>
  <c r="Q234" i="1" a="1"/>
  <c r="Q234" i="1" s="1"/>
  <c r="Q235" i="1" a="1"/>
  <c r="Q235" i="1" s="1"/>
  <c r="Q236" i="1" a="1"/>
  <c r="Q236" i="1" s="1"/>
  <c r="Q237" i="1" a="1"/>
  <c r="Q237" i="1" s="1"/>
  <c r="Q238" i="1" a="1"/>
  <c r="Q238" i="1" s="1"/>
  <c r="Q239" i="1" a="1"/>
  <c r="Q239" i="1" s="1"/>
  <c r="Q240" i="1" a="1"/>
  <c r="Q240" i="1" s="1"/>
  <c r="Q241" i="1" a="1"/>
  <c r="Q241" i="1" s="1"/>
  <c r="Q242" i="1" a="1"/>
  <c r="Q242" i="1" s="1"/>
  <c r="Q243" i="1" a="1"/>
  <c r="Q243" i="1" s="1"/>
  <c r="Q244" i="1" a="1"/>
  <c r="Q244" i="1" s="1"/>
  <c r="Q245" i="1" a="1"/>
  <c r="Q245" i="1" s="1"/>
  <c r="Q246" i="1" a="1"/>
  <c r="Q246" i="1" s="1"/>
  <c r="Q247" i="1" a="1"/>
  <c r="Q247" i="1" s="1"/>
  <c r="Q248" i="1" a="1"/>
  <c r="Q248" i="1" s="1"/>
  <c r="Q249" i="1" a="1"/>
  <c r="Q249" i="1" s="1"/>
  <c r="Q250" i="1" a="1"/>
  <c r="Q250" i="1" s="1"/>
  <c r="Q251" i="1" a="1"/>
  <c r="Q251" i="1" s="1"/>
  <c r="Q252" i="1" a="1"/>
  <c r="Q252" i="1" s="1"/>
  <c r="Q253" i="1" a="1"/>
  <c r="Q253" i="1" s="1"/>
  <c r="Q254" i="1" a="1"/>
  <c r="Q254" i="1" s="1"/>
  <c r="Q255" i="1" a="1"/>
  <c r="Q255" i="1" s="1"/>
  <c r="Q256" i="1" a="1"/>
  <c r="Q256" i="1" s="1"/>
  <c r="Q257" i="1" a="1"/>
  <c r="Q257" i="1" s="1"/>
  <c r="Q258" i="1" a="1"/>
  <c r="Q258" i="1" s="1"/>
  <c r="Q259" i="1" a="1"/>
  <c r="Q259" i="1" s="1"/>
  <c r="Q260" i="1" a="1"/>
  <c r="Q260" i="1" s="1"/>
  <c r="Q261" i="1" a="1"/>
  <c r="Q261" i="1" s="1"/>
  <c r="Q262" i="1" a="1"/>
  <c r="Q262" i="1" s="1"/>
  <c r="Q263" i="1" a="1"/>
  <c r="Q263" i="1" s="1"/>
  <c r="Q264" i="1" a="1"/>
  <c r="Q264" i="1" s="1"/>
  <c r="Q265" i="1" a="1"/>
  <c r="Q265" i="1" s="1"/>
  <c r="Q266" i="1" a="1"/>
  <c r="Q266" i="1" s="1"/>
  <c r="Q267" i="1" a="1"/>
  <c r="Q267" i="1" s="1"/>
  <c r="Q268" i="1" a="1"/>
  <c r="Q268" i="1" s="1"/>
  <c r="Q269" i="1" a="1"/>
  <c r="Q269" i="1" s="1"/>
  <c r="Q270" i="1" a="1"/>
  <c r="Q270" i="1" s="1"/>
  <c r="Q271" i="1" a="1"/>
  <c r="Q271" i="1" s="1"/>
  <c r="Q272" i="1" a="1"/>
  <c r="Q272" i="1" s="1"/>
  <c r="Q273" i="1" a="1"/>
  <c r="Q273" i="1" s="1"/>
  <c r="Q274" i="1" a="1"/>
  <c r="Q274" i="1" s="1"/>
  <c r="Q275" i="1" a="1"/>
  <c r="Q275" i="1" s="1"/>
  <c r="Q276" i="1" a="1"/>
  <c r="Q276" i="1" s="1"/>
  <c r="Q277" i="1" a="1"/>
  <c r="Q277" i="1" s="1"/>
  <c r="Q278" i="1" a="1"/>
  <c r="Q278" i="1" s="1"/>
  <c r="Q279" i="1" a="1"/>
  <c r="Q279" i="1" s="1"/>
  <c r="Q280" i="1" a="1"/>
  <c r="Q280" i="1" s="1"/>
  <c r="Q281" i="1" a="1"/>
  <c r="Q281" i="1" s="1"/>
  <c r="Q282" i="1" a="1"/>
  <c r="Q282" i="1" s="1"/>
  <c r="Q283" i="1" a="1"/>
  <c r="Q283" i="1" s="1"/>
  <c r="Q284" i="1" a="1"/>
  <c r="Q284" i="1" s="1"/>
  <c r="Q285" i="1" a="1"/>
  <c r="Q285" i="1" s="1"/>
  <c r="Q286" i="1" a="1"/>
  <c r="Q286" i="1" s="1"/>
  <c r="Q287" i="1" a="1"/>
  <c r="Q287" i="1" s="1"/>
  <c r="Q288" i="1" a="1"/>
  <c r="Q288" i="1" s="1"/>
  <c r="Q289" i="1" a="1"/>
  <c r="Q289" i="1" s="1"/>
  <c r="Q290" i="1" a="1"/>
  <c r="Q290" i="1" s="1"/>
  <c r="Q291" i="1" a="1"/>
  <c r="Q291" i="1" s="1"/>
  <c r="Q292" i="1" a="1"/>
  <c r="Q292" i="1" s="1"/>
  <c r="Q293" i="1" a="1"/>
  <c r="Q293" i="1" s="1"/>
  <c r="Q294" i="1" a="1"/>
  <c r="Q294" i="1" s="1"/>
  <c r="Q295" i="1" a="1"/>
  <c r="Q295" i="1" s="1"/>
  <c r="Q296" i="1" a="1"/>
  <c r="Q296" i="1" s="1"/>
  <c r="Q297" i="1" a="1"/>
  <c r="Q297" i="1" s="1"/>
  <c r="Q298" i="1" a="1"/>
  <c r="Q298" i="1" s="1"/>
  <c r="Q299" i="1" a="1"/>
  <c r="Q299" i="1" s="1"/>
  <c r="Q300" i="1" a="1"/>
  <c r="Q300" i="1" s="1"/>
  <c r="Q301" i="1" a="1"/>
  <c r="Q301" i="1" s="1"/>
  <c r="Q302" i="1" a="1"/>
  <c r="Q302" i="1" s="1"/>
  <c r="Q303" i="1" a="1"/>
  <c r="Q303" i="1" s="1"/>
  <c r="Q304" i="1" a="1"/>
  <c r="Q304" i="1" s="1"/>
  <c r="Q305" i="1" a="1"/>
  <c r="Q305" i="1" s="1"/>
  <c r="Q306" i="1" a="1"/>
  <c r="Q306" i="1" s="1"/>
  <c r="Q307" i="1" a="1"/>
  <c r="Q307" i="1" s="1"/>
  <c r="Q308" i="1" a="1"/>
  <c r="Q308" i="1" s="1"/>
  <c r="Q309" i="1" a="1"/>
  <c r="Q309" i="1" s="1"/>
  <c r="Q310" i="1" a="1"/>
  <c r="Q310" i="1" s="1"/>
  <c r="Q311" i="1" a="1"/>
  <c r="Q311" i="1" s="1"/>
  <c r="Q312" i="1" a="1"/>
  <c r="Q312" i="1" s="1"/>
  <c r="Q313" i="1" a="1"/>
  <c r="Q313" i="1" s="1"/>
  <c r="Q314" i="1" a="1"/>
  <c r="Q314" i="1" s="1"/>
  <c r="Q315" i="1" a="1"/>
  <c r="Q315" i="1" s="1"/>
  <c r="Q316" i="1" a="1"/>
  <c r="Q316" i="1" s="1"/>
  <c r="Q317" i="1" a="1"/>
  <c r="Q317" i="1" s="1"/>
  <c r="Q318" i="1" a="1"/>
  <c r="Q318" i="1" s="1"/>
  <c r="Q319" i="1" a="1"/>
  <c r="Q319" i="1" s="1"/>
  <c r="Q320" i="1" a="1"/>
  <c r="Q320" i="1" s="1"/>
  <c r="Q321" i="1" a="1"/>
  <c r="Q321" i="1" s="1"/>
  <c r="Q322" i="1" a="1"/>
  <c r="Q322" i="1" s="1"/>
  <c r="Q323" i="1" a="1"/>
  <c r="Q323" i="1" s="1"/>
  <c r="Q324" i="1" a="1"/>
  <c r="Q324" i="1" s="1"/>
  <c r="Q325" i="1" a="1"/>
  <c r="Q325" i="1" s="1"/>
  <c r="Q326" i="1" a="1"/>
  <c r="Q326" i="1" s="1"/>
  <c r="Q327" i="1" a="1"/>
  <c r="Q327" i="1" s="1"/>
  <c r="Q328" i="1" a="1"/>
  <c r="Q328" i="1" s="1"/>
  <c r="Q329" i="1" a="1"/>
  <c r="Q329" i="1" s="1"/>
  <c r="Q330" i="1" a="1"/>
  <c r="Q330" i="1" s="1"/>
  <c r="Q331" i="1" a="1"/>
  <c r="Q331" i="1" s="1"/>
  <c r="Q332" i="1" a="1"/>
  <c r="Q332" i="1" s="1"/>
  <c r="Q333" i="1" a="1"/>
  <c r="Q333" i="1" s="1"/>
  <c r="Q334" i="1" a="1"/>
  <c r="Q334" i="1" s="1"/>
  <c r="Q335" i="1" a="1"/>
  <c r="Q335" i="1" s="1"/>
  <c r="Q336" i="1" a="1"/>
  <c r="Q336" i="1" s="1"/>
  <c r="Q337" i="1" a="1"/>
  <c r="Q337" i="1" s="1"/>
  <c r="Q338" i="1" a="1"/>
  <c r="Q338" i="1" s="1"/>
  <c r="Q339" i="1" a="1"/>
  <c r="Q339" i="1" s="1"/>
  <c r="Q340" i="1" a="1"/>
  <c r="Q340" i="1" s="1"/>
  <c r="Q341" i="1" a="1"/>
  <c r="Q341" i="1" s="1"/>
  <c r="Q342" i="1" a="1"/>
  <c r="Q342" i="1" s="1"/>
  <c r="Q343" i="1" a="1"/>
  <c r="Q343" i="1" s="1"/>
  <c r="Q344" i="1" a="1"/>
  <c r="Q344" i="1" s="1"/>
  <c r="Q345" i="1" a="1"/>
  <c r="Q345" i="1" s="1"/>
  <c r="Q346" i="1" a="1"/>
  <c r="Q346" i="1" s="1"/>
  <c r="Q347" i="1" a="1"/>
  <c r="Q347" i="1" s="1"/>
  <c r="Q348" i="1" a="1"/>
  <c r="Q348" i="1" s="1"/>
  <c r="Q349" i="1" a="1"/>
  <c r="Q349" i="1" s="1"/>
  <c r="Q350" i="1" a="1"/>
  <c r="Q350" i="1" s="1"/>
  <c r="Q351" i="1" a="1"/>
  <c r="Q351" i="1" s="1"/>
  <c r="Q352" i="1" a="1"/>
  <c r="Q352" i="1" s="1"/>
  <c r="Q353" i="1" a="1"/>
  <c r="Q353" i="1" s="1"/>
  <c r="Q354" i="1" a="1"/>
  <c r="Q354" i="1" s="1"/>
  <c r="Q355" i="1" a="1"/>
  <c r="Q355" i="1" s="1"/>
  <c r="Q356" i="1" a="1"/>
  <c r="Q356" i="1" s="1"/>
  <c r="Q357" i="1" a="1"/>
  <c r="Q357" i="1" s="1"/>
  <c r="Q358" i="1" a="1"/>
  <c r="Q358" i="1" s="1"/>
  <c r="Q359" i="1" a="1"/>
  <c r="Q359" i="1" s="1"/>
  <c r="Q360" i="1" a="1"/>
  <c r="Q360" i="1" s="1"/>
  <c r="Q361" i="1" a="1"/>
  <c r="Q361" i="1" s="1"/>
  <c r="Q362" i="1" a="1"/>
  <c r="Q362" i="1" s="1"/>
  <c r="Q363" i="1" a="1"/>
  <c r="Q363" i="1" s="1"/>
  <c r="Q364" i="1" a="1"/>
  <c r="Q364" i="1" s="1"/>
  <c r="Q365" i="1" a="1"/>
  <c r="Q365" i="1" s="1"/>
  <c r="Q366" i="1" a="1"/>
  <c r="Q366" i="1" s="1"/>
  <c r="Q367" i="1" a="1"/>
  <c r="Q367" i="1" s="1"/>
  <c r="Q368" i="1" a="1"/>
  <c r="Q368" i="1" s="1"/>
  <c r="Q369" i="1" a="1"/>
  <c r="Q369" i="1" s="1"/>
  <c r="Q370" i="1" a="1"/>
  <c r="Q370" i="1" s="1"/>
  <c r="Q371" i="1" a="1"/>
  <c r="Q371" i="1" s="1"/>
  <c r="Q372" i="1" a="1"/>
  <c r="Q372" i="1" s="1"/>
  <c r="Q373" i="1" a="1"/>
  <c r="Q373" i="1" s="1"/>
  <c r="Q374" i="1" a="1"/>
  <c r="Q374" i="1" s="1"/>
  <c r="Q375" i="1" a="1"/>
  <c r="Q375" i="1" s="1"/>
  <c r="Q376" i="1" a="1"/>
  <c r="Q376" i="1" s="1"/>
  <c r="Q377" i="1" a="1"/>
  <c r="Q377" i="1" s="1"/>
  <c r="Q378" i="1" a="1"/>
  <c r="Q378" i="1" s="1"/>
  <c r="Q379" i="1" a="1"/>
  <c r="Q379" i="1" s="1"/>
  <c r="Q380" i="1" a="1"/>
  <c r="Q380" i="1" s="1"/>
  <c r="Q381" i="1" a="1"/>
  <c r="Q381" i="1" s="1"/>
  <c r="Q382" i="1" a="1"/>
  <c r="Q382" i="1" s="1"/>
  <c r="Q383" i="1" a="1"/>
  <c r="Q383" i="1" s="1"/>
  <c r="Q384" i="1" a="1"/>
  <c r="Q384" i="1" s="1"/>
  <c r="Q385" i="1" a="1"/>
  <c r="Q385" i="1" s="1"/>
  <c r="Q386" i="1" a="1"/>
  <c r="Q386" i="1" s="1"/>
  <c r="Q387" i="1" a="1"/>
  <c r="Q387" i="1" s="1"/>
  <c r="Q388" i="1" a="1"/>
  <c r="Q388" i="1" s="1"/>
  <c r="Q389" i="1" a="1"/>
  <c r="Q389" i="1" s="1"/>
  <c r="Q390" i="1" a="1"/>
  <c r="Q390" i="1" s="1"/>
  <c r="Q391" i="1" a="1"/>
  <c r="Q391" i="1" s="1"/>
  <c r="Q392" i="1" a="1"/>
  <c r="Q392" i="1" s="1"/>
  <c r="Q393" i="1" a="1"/>
  <c r="Q393" i="1" s="1"/>
  <c r="Q394" i="1" a="1"/>
  <c r="Q394" i="1" s="1"/>
  <c r="Q395" i="1" a="1"/>
  <c r="Q395" i="1" s="1"/>
  <c r="Q396" i="1" a="1"/>
  <c r="Q396" i="1" s="1"/>
  <c r="Q397" i="1" a="1"/>
  <c r="Q397" i="1" s="1"/>
  <c r="Q398" i="1" a="1"/>
  <c r="Q398" i="1" s="1"/>
  <c r="Q399" i="1" a="1"/>
  <c r="Q399" i="1" s="1"/>
  <c r="Q400" i="1" a="1"/>
  <c r="Q400" i="1" s="1"/>
  <c r="Q401" i="1" a="1"/>
  <c r="Q401" i="1" s="1"/>
  <c r="Q402" i="1" a="1"/>
  <c r="Q402" i="1" s="1"/>
  <c r="Q403" i="1" a="1"/>
  <c r="Q403" i="1" s="1"/>
  <c r="Q404" i="1" a="1"/>
  <c r="Q404" i="1" s="1"/>
  <c r="Q405" i="1" a="1"/>
  <c r="Q405" i="1" s="1"/>
  <c r="Q406" i="1" a="1"/>
  <c r="Q406" i="1" s="1"/>
  <c r="Q407" i="1" a="1"/>
  <c r="Q407" i="1" s="1"/>
  <c r="Q408" i="1" a="1"/>
  <c r="Q408" i="1" s="1"/>
  <c r="Q409" i="1" a="1"/>
  <c r="Q409" i="1" s="1"/>
  <c r="Q410" i="1" a="1"/>
  <c r="Q410" i="1" s="1"/>
  <c r="Q411" i="1" a="1"/>
  <c r="Q411" i="1" s="1"/>
  <c r="Q412" i="1" a="1"/>
  <c r="Q412" i="1" s="1"/>
  <c r="Q413" i="1" a="1"/>
  <c r="Q413" i="1" s="1"/>
  <c r="Q414" i="1" a="1"/>
  <c r="Q414" i="1" s="1"/>
  <c r="Q415" i="1" a="1"/>
  <c r="Q415" i="1" s="1"/>
  <c r="Q416" i="1" a="1"/>
  <c r="Q416" i="1" s="1"/>
  <c r="Q417" i="1" a="1"/>
  <c r="Q417" i="1" s="1"/>
  <c r="Q418" i="1" a="1"/>
  <c r="Q418" i="1" s="1"/>
  <c r="Q419" i="1" a="1"/>
  <c r="Q419" i="1" s="1"/>
  <c r="Q420" i="1" a="1"/>
  <c r="Q420" i="1" s="1"/>
  <c r="Q421" i="1" a="1"/>
  <c r="Q421" i="1" s="1"/>
  <c r="Q422" i="1" a="1"/>
  <c r="Q422" i="1" s="1"/>
  <c r="Q423" i="1" a="1"/>
  <c r="Q423" i="1" s="1"/>
  <c r="Q424" i="1" a="1"/>
  <c r="Q424" i="1" s="1"/>
  <c r="Q425" i="1" a="1"/>
  <c r="Q425" i="1" s="1"/>
  <c r="Q426" i="1" a="1"/>
  <c r="Q426" i="1" s="1"/>
  <c r="Q427" i="1" a="1"/>
  <c r="Q427" i="1" s="1"/>
  <c r="Q428" i="1" a="1"/>
  <c r="Q428" i="1" s="1"/>
  <c r="Q429" i="1" a="1"/>
  <c r="Q429" i="1" s="1"/>
  <c r="Q430" i="1" a="1"/>
  <c r="Q430" i="1" s="1"/>
  <c r="Q431" i="1" a="1"/>
  <c r="Q431" i="1" s="1"/>
  <c r="Q432" i="1" a="1"/>
  <c r="Q432" i="1" s="1"/>
  <c r="Q433" i="1" a="1"/>
  <c r="Q433" i="1" s="1"/>
  <c r="Q434" i="1" a="1"/>
  <c r="Q434" i="1" s="1"/>
  <c r="Q435" i="1" a="1"/>
  <c r="Q435" i="1" s="1"/>
  <c r="Q436" i="1" a="1"/>
  <c r="Q436" i="1" s="1"/>
  <c r="Q437" i="1" a="1"/>
  <c r="Q437" i="1" s="1"/>
  <c r="Q438" i="1" a="1"/>
  <c r="Q438" i="1" s="1"/>
  <c r="Q439" i="1" a="1"/>
  <c r="Q439" i="1" s="1"/>
  <c r="Q440" i="1" a="1"/>
  <c r="Q440" i="1" s="1"/>
  <c r="Q441" i="1" a="1"/>
  <c r="Q441" i="1" s="1"/>
  <c r="Q442" i="1" a="1"/>
  <c r="Q442" i="1" s="1"/>
  <c r="Q443" i="1" a="1"/>
  <c r="Q443" i="1" s="1"/>
  <c r="Q444" i="1" a="1"/>
  <c r="Q444" i="1" s="1"/>
  <c r="Q445" i="1" a="1"/>
  <c r="Q445" i="1" s="1"/>
  <c r="Q446" i="1" a="1"/>
  <c r="Q446" i="1" s="1"/>
  <c r="Q447" i="1" a="1"/>
  <c r="Q447" i="1" s="1"/>
  <c r="Q448" i="1" a="1"/>
  <c r="Q448" i="1" s="1"/>
  <c r="Q449" i="1" a="1"/>
  <c r="Q449" i="1" s="1"/>
  <c r="Q450" i="1" a="1"/>
  <c r="Q450" i="1" s="1"/>
  <c r="Q451" i="1" a="1"/>
  <c r="Q451" i="1" s="1"/>
  <c r="Q452" i="1" a="1"/>
  <c r="Q452" i="1" s="1"/>
  <c r="Q453" i="1" a="1"/>
  <c r="Q453" i="1" s="1"/>
  <c r="Q454" i="1" a="1"/>
  <c r="Q454" i="1" s="1"/>
  <c r="Q455" i="1" a="1"/>
  <c r="Q455" i="1" s="1"/>
  <c r="Q456" i="1" a="1"/>
  <c r="Q456" i="1" s="1"/>
  <c r="Q457" i="1" a="1"/>
  <c r="Q457" i="1" s="1"/>
  <c r="Q458" i="1" a="1"/>
  <c r="Q458" i="1" s="1"/>
  <c r="Q459" i="1" a="1"/>
  <c r="Q459" i="1" s="1"/>
  <c r="Q460" i="1" a="1"/>
  <c r="Q460" i="1" s="1"/>
  <c r="Q461" i="1" a="1"/>
  <c r="Q461" i="1" s="1"/>
  <c r="Q462" i="1" a="1"/>
  <c r="Q462" i="1" s="1"/>
  <c r="Q463" i="1" a="1"/>
  <c r="Q463" i="1" s="1"/>
  <c r="Q464" i="1" a="1"/>
  <c r="Q464" i="1" s="1"/>
  <c r="Q465" i="1" a="1"/>
  <c r="Q465" i="1" s="1"/>
  <c r="Q466" i="1" a="1"/>
  <c r="Q466" i="1" s="1"/>
  <c r="Q467" i="1" a="1"/>
  <c r="Q467" i="1" s="1"/>
  <c r="Q468" i="1" a="1"/>
  <c r="Q468" i="1" s="1"/>
  <c r="Q469" i="1" a="1"/>
  <c r="Q469" i="1" s="1"/>
  <c r="Q470" i="1" a="1"/>
  <c r="Q470" i="1" s="1"/>
  <c r="Q471" i="1" a="1"/>
  <c r="Q471" i="1" s="1"/>
  <c r="Q472" i="1" a="1"/>
  <c r="Q472" i="1" s="1"/>
  <c r="Q473" i="1" a="1"/>
  <c r="Q473" i="1" s="1"/>
  <c r="Q474" i="1" a="1"/>
  <c r="Q474" i="1" s="1"/>
  <c r="Q475" i="1" a="1"/>
  <c r="Q475" i="1" s="1"/>
  <c r="Q476" i="1" a="1"/>
  <c r="Q476" i="1" s="1"/>
  <c r="Q477" i="1" a="1"/>
  <c r="Q477" i="1" s="1"/>
  <c r="Q478" i="1" a="1"/>
  <c r="Q478" i="1" s="1"/>
  <c r="Q479" i="1" a="1"/>
  <c r="Q479" i="1" s="1"/>
  <c r="Q480" i="1" a="1"/>
  <c r="Q480" i="1" s="1"/>
  <c r="Q481" i="1" a="1"/>
  <c r="Q481" i="1" s="1"/>
  <c r="Q482" i="1" a="1"/>
  <c r="Q482" i="1" s="1"/>
  <c r="Q483" i="1" a="1"/>
  <c r="Q483" i="1" s="1"/>
  <c r="Q484" i="1" a="1"/>
  <c r="Q484" i="1" s="1"/>
  <c r="Q485" i="1" a="1"/>
  <c r="Q485" i="1" s="1"/>
  <c r="Q486" i="1" a="1"/>
  <c r="Q486" i="1" s="1"/>
  <c r="Q487" i="1" a="1"/>
  <c r="Q487" i="1" s="1"/>
  <c r="Q488" i="1" a="1"/>
  <c r="Q488" i="1" s="1"/>
  <c r="Q489" i="1" a="1"/>
  <c r="Q489" i="1" s="1"/>
  <c r="Q490" i="1" a="1"/>
  <c r="Q490" i="1" s="1"/>
  <c r="Q491" i="1" a="1"/>
  <c r="Q491" i="1" s="1"/>
  <c r="Q492" i="1" a="1"/>
  <c r="Q492" i="1" s="1"/>
  <c r="Q493" i="1" a="1"/>
  <c r="Q493" i="1" s="1"/>
  <c r="Q494" i="1" a="1"/>
  <c r="Q494" i="1" s="1"/>
  <c r="Q495" i="1" a="1"/>
  <c r="Q495" i="1" s="1"/>
  <c r="Q496" i="1" a="1"/>
  <c r="Q496" i="1" s="1"/>
  <c r="Q497" i="1" a="1"/>
  <c r="Q497" i="1" s="1"/>
  <c r="Q498" i="1" a="1"/>
  <c r="Q498" i="1" s="1"/>
  <c r="Q499" i="1" a="1"/>
  <c r="Q499" i="1" s="1"/>
  <c r="Q500" i="1" a="1"/>
  <c r="Q500" i="1" s="1"/>
  <c r="Q501" i="1" a="1"/>
  <c r="Q501" i="1" s="1"/>
  <c r="Q502" i="1" a="1"/>
  <c r="Q502" i="1" s="1"/>
  <c r="Q503" i="1" a="1"/>
  <c r="Q503" i="1" s="1"/>
  <c r="Q504" i="1" a="1"/>
  <c r="Q504" i="1" s="1"/>
  <c r="Q505" i="1" a="1"/>
  <c r="Q505" i="1" s="1"/>
  <c r="Q506" i="1" a="1"/>
  <c r="Q506" i="1" s="1"/>
  <c r="Q507" i="1" a="1"/>
  <c r="Q507" i="1" s="1"/>
  <c r="Q508" i="1" a="1"/>
  <c r="Q508" i="1" s="1"/>
  <c r="Q509" i="1" a="1"/>
  <c r="Q509" i="1" s="1"/>
  <c r="Q510" i="1" a="1"/>
  <c r="Q510" i="1" s="1"/>
  <c r="Q511" i="1" a="1"/>
  <c r="Q511" i="1" s="1"/>
  <c r="Q512" i="1" a="1"/>
  <c r="Q512" i="1" s="1"/>
  <c r="Q513" i="1" a="1"/>
  <c r="Q513" i="1" s="1"/>
  <c r="Q514" i="1" a="1"/>
  <c r="Q514" i="1" s="1"/>
  <c r="Q515" i="1" a="1"/>
  <c r="Q515" i="1" s="1"/>
  <c r="Q516" i="1" a="1"/>
  <c r="Q516" i="1" s="1"/>
  <c r="Q517" i="1" a="1"/>
  <c r="Q517" i="1" s="1"/>
  <c r="Q518" i="1" a="1"/>
  <c r="Q518" i="1" s="1"/>
  <c r="Q519" i="1" a="1"/>
  <c r="Q519" i="1" s="1"/>
  <c r="Q520" i="1" a="1"/>
  <c r="Q520" i="1" s="1"/>
  <c r="Q521" i="1" a="1"/>
  <c r="Q521" i="1" s="1"/>
  <c r="Q522" i="1" a="1"/>
  <c r="Q522" i="1" s="1"/>
  <c r="Q523" i="1" a="1"/>
  <c r="Q523" i="1" s="1"/>
  <c r="Q524" i="1" a="1"/>
  <c r="Q524" i="1" s="1"/>
  <c r="Q525" i="1" a="1"/>
  <c r="Q525" i="1" s="1"/>
  <c r="Q526" i="1" a="1"/>
  <c r="Q526" i="1" s="1"/>
  <c r="Q527" i="1" a="1"/>
  <c r="Q527" i="1" s="1"/>
  <c r="Q528" i="1" a="1"/>
  <c r="Q528" i="1" s="1"/>
  <c r="Q529" i="1" a="1"/>
  <c r="Q529" i="1" s="1"/>
  <c r="Q530" i="1" a="1"/>
  <c r="Q530" i="1" s="1"/>
  <c r="Q531" i="1" a="1"/>
  <c r="Q531" i="1" s="1"/>
  <c r="Q532" i="1" a="1"/>
  <c r="Q532" i="1" s="1"/>
  <c r="Q533" i="1" a="1"/>
  <c r="Q533" i="1" s="1"/>
  <c r="Q534" i="1" a="1"/>
  <c r="Q534" i="1" s="1"/>
  <c r="Q535" i="1" a="1"/>
  <c r="Q535" i="1" s="1"/>
  <c r="Q536" i="1" a="1"/>
  <c r="Q536" i="1" s="1"/>
  <c r="Q537" i="1" a="1"/>
  <c r="Q537" i="1" s="1"/>
  <c r="Q538" i="1" a="1"/>
  <c r="Q538" i="1" s="1"/>
  <c r="Q539" i="1" a="1"/>
  <c r="Q539" i="1" s="1"/>
  <c r="Q540" i="1" a="1"/>
  <c r="Q540" i="1" s="1"/>
  <c r="Q541" i="1" a="1"/>
  <c r="Q541" i="1" s="1"/>
  <c r="Q542" i="1" a="1"/>
  <c r="Q542" i="1" s="1"/>
  <c r="Q543" i="1" a="1"/>
  <c r="Q543" i="1" s="1"/>
  <c r="Q544" i="1" a="1"/>
  <c r="Q544" i="1" s="1"/>
  <c r="Q545" i="1" a="1"/>
  <c r="Q545" i="1" s="1"/>
  <c r="Q546" i="1" a="1"/>
  <c r="Q546" i="1" s="1"/>
  <c r="Q547" i="1" a="1"/>
  <c r="Q547" i="1" s="1"/>
  <c r="Q548" i="1" a="1"/>
  <c r="Q548" i="1" s="1"/>
  <c r="Q549" i="1" a="1"/>
  <c r="Q549" i="1" s="1"/>
  <c r="Q550" i="1" a="1"/>
  <c r="Q550" i="1" s="1"/>
  <c r="Q551" i="1" a="1"/>
  <c r="Q551" i="1" s="1"/>
  <c r="Q552" i="1" a="1"/>
  <c r="Q552" i="1" s="1"/>
  <c r="Q553" i="1" a="1"/>
  <c r="Q553" i="1" s="1"/>
  <c r="Q554" i="1" a="1"/>
  <c r="Q554" i="1" s="1"/>
  <c r="Q555" i="1" a="1"/>
  <c r="Q555" i="1" s="1"/>
  <c r="Q556" i="1" a="1"/>
  <c r="Q556" i="1" s="1"/>
  <c r="Q557" i="1" a="1"/>
  <c r="Q557" i="1" s="1"/>
  <c r="Q558" i="1" a="1"/>
  <c r="Q558" i="1" s="1"/>
  <c r="Q559" i="1" a="1"/>
  <c r="Q559" i="1" s="1"/>
  <c r="Q560" i="1" a="1"/>
  <c r="Q560" i="1" s="1"/>
  <c r="Q561" i="1" a="1"/>
  <c r="Q561" i="1" s="1"/>
  <c r="Q562" i="1" a="1"/>
  <c r="Q562" i="1" s="1"/>
  <c r="Q563" i="1" a="1"/>
  <c r="Q563" i="1" s="1"/>
  <c r="Q564" i="1" a="1"/>
  <c r="Q564" i="1" s="1"/>
  <c r="Q565" i="1" a="1"/>
  <c r="Q565" i="1" s="1"/>
  <c r="Q566" i="1" a="1"/>
  <c r="Q566" i="1" s="1"/>
  <c r="Q567" i="1" a="1"/>
  <c r="Q567" i="1" s="1"/>
  <c r="Q568" i="1" a="1"/>
  <c r="Q568" i="1" s="1"/>
  <c r="Q569" i="1" a="1"/>
  <c r="Q569" i="1" s="1"/>
  <c r="Q570" i="1" a="1"/>
  <c r="Q570" i="1" s="1"/>
  <c r="Q571" i="1" a="1"/>
  <c r="Q571" i="1" s="1"/>
  <c r="Q572" i="1" a="1"/>
  <c r="Q572" i="1" s="1"/>
  <c r="Q573" i="1" a="1"/>
  <c r="Q573" i="1" s="1"/>
  <c r="Q574" i="1" a="1"/>
  <c r="Q574" i="1" s="1"/>
  <c r="Q575" i="1" a="1"/>
  <c r="Q575" i="1" s="1"/>
  <c r="Q576" i="1" a="1"/>
  <c r="Q576" i="1" s="1"/>
  <c r="Q577" i="1" a="1"/>
  <c r="Q577" i="1" s="1"/>
  <c r="Q578" i="1" a="1"/>
  <c r="Q578" i="1" s="1"/>
  <c r="Q579" i="1" a="1"/>
  <c r="Q579" i="1" s="1"/>
  <c r="Q580" i="1" a="1"/>
  <c r="Q580" i="1" s="1"/>
  <c r="Q581" i="1" a="1"/>
  <c r="Q581" i="1" s="1"/>
  <c r="Q582" i="1" a="1"/>
  <c r="Q582" i="1" s="1"/>
  <c r="Q583" i="1" a="1"/>
  <c r="Q583" i="1" s="1"/>
  <c r="Q584" i="1" a="1"/>
  <c r="Q584" i="1" s="1"/>
  <c r="Q585" i="1" a="1"/>
  <c r="Q585" i="1" s="1"/>
  <c r="Q586" i="1" a="1"/>
  <c r="Q586" i="1" s="1"/>
  <c r="Q587" i="1" a="1"/>
  <c r="Q587" i="1" s="1"/>
  <c r="Q588" i="1" a="1"/>
  <c r="Q588" i="1" s="1"/>
  <c r="Q589" i="1" a="1"/>
  <c r="Q589" i="1" s="1"/>
  <c r="Q590" i="1" a="1"/>
  <c r="Q590" i="1" s="1"/>
  <c r="Q591" i="1" a="1"/>
  <c r="Q591" i="1" s="1"/>
  <c r="Q592" i="1" a="1"/>
  <c r="Q592" i="1" s="1"/>
  <c r="Q593" i="1" a="1"/>
  <c r="Q593" i="1" s="1"/>
  <c r="Q594" i="1" a="1"/>
  <c r="Q594" i="1" s="1"/>
  <c r="Q595" i="1" a="1"/>
  <c r="Q595" i="1" s="1"/>
  <c r="Q596" i="1" a="1"/>
  <c r="Q596" i="1" s="1"/>
  <c r="Q597" i="1" a="1"/>
  <c r="Q597" i="1" s="1"/>
  <c r="Q598" i="1" a="1"/>
  <c r="Q598" i="1" s="1"/>
  <c r="Q599" i="1" a="1"/>
  <c r="Q599" i="1" s="1"/>
  <c r="Q600" i="1" a="1"/>
  <c r="Q600" i="1" s="1"/>
  <c r="Q601" i="1" a="1"/>
  <c r="Q601" i="1" s="1"/>
  <c r="Q602" i="1" a="1"/>
  <c r="Q602" i="1" s="1"/>
  <c r="Q603" i="1" a="1"/>
  <c r="Q603" i="1" s="1"/>
  <c r="Q604" i="1" a="1"/>
  <c r="Q604" i="1" s="1"/>
  <c r="Q605" i="1" a="1"/>
  <c r="Q605" i="1" s="1"/>
  <c r="Q606" i="1" a="1"/>
  <c r="Q606" i="1" s="1"/>
  <c r="Q607" i="1" a="1"/>
  <c r="Q607" i="1" s="1"/>
  <c r="Q608" i="1" a="1"/>
  <c r="Q608" i="1" s="1"/>
  <c r="Q609" i="1" a="1"/>
  <c r="Q609" i="1" s="1"/>
  <c r="Q610" i="1" a="1"/>
  <c r="Q610" i="1" s="1"/>
  <c r="Q611" i="1" a="1"/>
  <c r="Q611" i="1" s="1"/>
  <c r="Q612" i="1" a="1"/>
  <c r="Q612" i="1" s="1"/>
  <c r="Q613" i="1" a="1"/>
  <c r="Q613" i="1" s="1"/>
  <c r="Q614" i="1" a="1"/>
  <c r="Q614" i="1" s="1"/>
  <c r="Q615" i="1" a="1"/>
  <c r="Q615" i="1" s="1"/>
  <c r="Q616" i="1" a="1"/>
  <c r="Q616" i="1" s="1"/>
  <c r="Q617" i="1" a="1"/>
  <c r="Q617" i="1" s="1"/>
  <c r="Q618" i="1" a="1"/>
  <c r="Q618" i="1" s="1"/>
  <c r="Q619" i="1" a="1"/>
  <c r="Q619" i="1" s="1"/>
  <c r="Q620" i="1" a="1"/>
  <c r="Q620" i="1" s="1"/>
  <c r="Q621" i="1" a="1"/>
  <c r="Q621" i="1" s="1"/>
  <c r="Q622" i="1" a="1"/>
  <c r="Q622" i="1" s="1"/>
  <c r="Q623" i="1" a="1"/>
  <c r="Q623" i="1" s="1"/>
  <c r="Q624" i="1" a="1"/>
  <c r="Q624" i="1" s="1"/>
  <c r="Q625" i="1" a="1"/>
  <c r="Q625" i="1" s="1"/>
  <c r="Q626" i="1" a="1"/>
  <c r="Q626" i="1" s="1"/>
  <c r="Q627" i="1" a="1"/>
  <c r="Q627" i="1" s="1"/>
  <c r="Q628" i="1" a="1"/>
  <c r="Q628" i="1" s="1"/>
  <c r="Q629" i="1" a="1"/>
  <c r="Q629" i="1" s="1"/>
  <c r="Q630" i="1" a="1"/>
  <c r="Q630" i="1" s="1"/>
  <c r="Q631" i="1" a="1"/>
  <c r="Q631" i="1" s="1"/>
  <c r="Q632" i="1" a="1"/>
  <c r="Q632" i="1" s="1"/>
  <c r="Q633" i="1" a="1"/>
  <c r="Q633" i="1" s="1"/>
  <c r="Q634" i="1" a="1"/>
  <c r="Q634" i="1" s="1"/>
  <c r="Q635" i="1" a="1"/>
  <c r="Q635" i="1" s="1"/>
  <c r="Q636" i="1" a="1"/>
  <c r="Q636" i="1" s="1"/>
  <c r="Q637" i="1" a="1"/>
  <c r="Q637" i="1" s="1"/>
  <c r="Q638" i="1" a="1"/>
  <c r="Q638" i="1" s="1"/>
  <c r="Q639" i="1" a="1"/>
  <c r="Q639" i="1" s="1"/>
  <c r="Q640" i="1" a="1"/>
  <c r="Q640" i="1" s="1"/>
  <c r="Q641" i="1" a="1"/>
  <c r="Q641" i="1" s="1"/>
  <c r="Q642" i="1" a="1"/>
  <c r="Q642" i="1" s="1"/>
  <c r="Q643" i="1" a="1"/>
  <c r="Q643" i="1" s="1"/>
  <c r="Q644" i="1" a="1"/>
  <c r="Q644" i="1" s="1"/>
  <c r="Q645" i="1" a="1"/>
  <c r="Q645" i="1" s="1"/>
  <c r="Q646" i="1" a="1"/>
  <c r="Q646" i="1" s="1"/>
  <c r="Q647" i="1" a="1"/>
  <c r="Q647" i="1" s="1"/>
  <c r="Q648" i="1" a="1"/>
  <c r="Q648" i="1" s="1"/>
  <c r="Q649" i="1" a="1"/>
  <c r="Q649" i="1" s="1"/>
  <c r="Q650" i="1" a="1"/>
  <c r="Q650" i="1" s="1"/>
  <c r="Q651" i="1" a="1"/>
  <c r="Q651" i="1" s="1"/>
  <c r="Q652" i="1" a="1"/>
  <c r="Q652" i="1" s="1"/>
  <c r="Q653" i="1" a="1"/>
  <c r="Q653" i="1" s="1"/>
  <c r="Q654" i="1" a="1"/>
  <c r="Q654" i="1" s="1"/>
  <c r="Q655" i="1" a="1"/>
  <c r="Q655" i="1" s="1"/>
  <c r="Q656" i="1" a="1"/>
  <c r="Q656" i="1" s="1"/>
  <c r="Q657" i="1" a="1"/>
  <c r="Q657" i="1" s="1"/>
  <c r="Q658" i="1" a="1"/>
  <c r="Q658" i="1" s="1"/>
  <c r="Q659" i="1" a="1"/>
  <c r="Q659" i="1" s="1"/>
  <c r="Q660" i="1" a="1"/>
  <c r="Q660" i="1" s="1"/>
  <c r="Q661" i="1" a="1"/>
  <c r="Q661" i="1" s="1"/>
  <c r="Q662" i="1" a="1"/>
  <c r="Q662" i="1" s="1"/>
  <c r="Q663" i="1" a="1"/>
  <c r="Q663" i="1" s="1"/>
  <c r="Q664" i="1" a="1"/>
  <c r="Q664" i="1" s="1"/>
  <c r="Q665" i="1" a="1"/>
  <c r="Q665" i="1" s="1"/>
  <c r="Q666" i="1" a="1"/>
  <c r="Q666" i="1" s="1"/>
  <c r="Q667" i="1" a="1"/>
  <c r="Q667" i="1" s="1"/>
  <c r="Q668" i="1" a="1"/>
  <c r="Q668" i="1" s="1"/>
  <c r="Q669" i="1" a="1"/>
  <c r="Q669" i="1" s="1"/>
  <c r="Q670" i="1" a="1"/>
  <c r="Q670" i="1" s="1"/>
  <c r="Q671" i="1" a="1"/>
  <c r="Q671" i="1" s="1"/>
  <c r="Q672" i="1" a="1"/>
  <c r="Q672" i="1" s="1"/>
  <c r="Q673" i="1" a="1"/>
  <c r="Q673" i="1" s="1"/>
  <c r="Q674" i="1" a="1"/>
  <c r="Q674" i="1" s="1"/>
  <c r="Q675" i="1" a="1"/>
  <c r="Q675" i="1" s="1"/>
  <c r="Q676" i="1" a="1"/>
  <c r="Q676" i="1" s="1"/>
  <c r="Q677" i="1" a="1"/>
  <c r="Q677" i="1" s="1"/>
  <c r="Q678" i="1" a="1"/>
  <c r="Q678" i="1" s="1"/>
  <c r="Q679" i="1" a="1"/>
  <c r="Q679" i="1" s="1"/>
  <c r="Q680" i="1" a="1"/>
  <c r="Q680" i="1" s="1"/>
  <c r="Q681" i="1" a="1"/>
  <c r="Q681" i="1" s="1"/>
  <c r="Q682" i="1" a="1"/>
  <c r="Q682" i="1" s="1"/>
  <c r="Q683" i="1" a="1"/>
  <c r="Q683" i="1" s="1"/>
  <c r="Q684" i="1" a="1"/>
  <c r="Q684" i="1" s="1"/>
  <c r="Q685" i="1" a="1"/>
  <c r="Q685" i="1" s="1"/>
  <c r="Q686" i="1" a="1"/>
  <c r="Q686" i="1" s="1"/>
  <c r="Q687" i="1" a="1"/>
  <c r="Q687" i="1" s="1"/>
  <c r="Q688" i="1" a="1"/>
  <c r="Q688" i="1" s="1"/>
  <c r="Q689" i="1" a="1"/>
  <c r="Q689" i="1" s="1"/>
  <c r="Q690" i="1" a="1"/>
  <c r="Q690" i="1" s="1"/>
  <c r="Q691" i="1" a="1"/>
  <c r="Q691" i="1" s="1"/>
  <c r="Q692" i="1" a="1"/>
  <c r="Q692" i="1" s="1"/>
  <c r="Q693" i="1" a="1"/>
  <c r="Q693" i="1" s="1"/>
  <c r="Q694" i="1" a="1"/>
  <c r="Q694" i="1" s="1"/>
  <c r="Q695" i="1" a="1"/>
  <c r="Q695" i="1" s="1"/>
  <c r="Q696" i="1" a="1"/>
  <c r="Q696" i="1" s="1"/>
  <c r="Q697" i="1" a="1"/>
  <c r="Q697" i="1" s="1"/>
  <c r="Q698" i="1" a="1"/>
  <c r="Q698" i="1" s="1"/>
  <c r="Q699" i="1" a="1"/>
  <c r="Q699" i="1" s="1"/>
  <c r="Q700" i="1" a="1"/>
  <c r="Q700" i="1" s="1"/>
  <c r="Q701" i="1" a="1"/>
  <c r="Q701" i="1" s="1"/>
  <c r="Q702" i="1" a="1"/>
  <c r="Q702" i="1" s="1"/>
  <c r="Q703" i="1" a="1"/>
  <c r="Q703" i="1" s="1"/>
  <c r="Q704" i="1" a="1"/>
  <c r="Q704" i="1" s="1"/>
  <c r="Q705" i="1" a="1"/>
  <c r="Q705" i="1" s="1"/>
  <c r="Q706" i="1" a="1"/>
  <c r="Q706" i="1" s="1"/>
  <c r="Q707" i="1" a="1"/>
  <c r="Q707" i="1" s="1"/>
  <c r="Q708" i="1" a="1"/>
  <c r="Q708" i="1" s="1"/>
  <c r="Q709" i="1" a="1"/>
  <c r="Q709" i="1" s="1"/>
  <c r="Q710" i="1" a="1"/>
  <c r="Q710" i="1" s="1"/>
  <c r="Q711" i="1" a="1"/>
  <c r="Q711" i="1" s="1"/>
  <c r="Q712" i="1" a="1"/>
  <c r="Q712" i="1" s="1"/>
  <c r="Q713" i="1" a="1"/>
  <c r="Q713" i="1" s="1"/>
  <c r="Q714" i="1" a="1"/>
  <c r="Q714" i="1" s="1"/>
  <c r="Q715" i="1" a="1"/>
  <c r="Q715" i="1" s="1"/>
  <c r="Q716" i="1" a="1"/>
  <c r="Q716" i="1" s="1"/>
  <c r="Q717" i="1" a="1"/>
  <c r="Q717" i="1" s="1"/>
  <c r="Q718" i="1" a="1"/>
  <c r="Q718" i="1" s="1"/>
  <c r="Q719" i="1" a="1"/>
  <c r="Q719" i="1" s="1"/>
  <c r="Q720" i="1" a="1"/>
  <c r="Q720" i="1" s="1"/>
  <c r="Q721" i="1" a="1"/>
  <c r="Q721" i="1" s="1"/>
  <c r="Q722" i="1" a="1"/>
  <c r="Q722" i="1" s="1"/>
  <c r="Q723" i="1" a="1"/>
  <c r="Q723" i="1" s="1"/>
  <c r="Q724" i="1" a="1"/>
  <c r="Q724" i="1" s="1"/>
  <c r="Q725" i="1" a="1"/>
  <c r="Q725" i="1" s="1"/>
  <c r="Q726" i="1" a="1"/>
  <c r="Q726" i="1" s="1"/>
  <c r="Q727" i="1" a="1"/>
  <c r="Q727" i="1" s="1"/>
  <c r="Q728" i="1" a="1"/>
  <c r="Q728" i="1" s="1"/>
  <c r="Q729" i="1" a="1"/>
  <c r="Q729" i="1" s="1"/>
  <c r="Q730" i="1" a="1"/>
  <c r="Q730" i="1" s="1"/>
  <c r="Q731" i="1" a="1"/>
  <c r="Q731" i="1" s="1"/>
  <c r="Q732" i="1" a="1"/>
  <c r="Q732" i="1" s="1"/>
  <c r="Q733" i="1" a="1"/>
  <c r="Q733" i="1" s="1"/>
  <c r="Q734" i="1" a="1"/>
  <c r="Q734" i="1" s="1"/>
  <c r="Q735" i="1" a="1"/>
  <c r="Q735" i="1" s="1"/>
  <c r="Q736" i="1" a="1"/>
  <c r="Q736" i="1" s="1"/>
  <c r="Q737" i="1" a="1"/>
  <c r="Q737" i="1" s="1"/>
  <c r="Q738" i="1" a="1"/>
  <c r="Q738" i="1" s="1"/>
  <c r="Q739" i="1" a="1"/>
  <c r="Q739" i="1" s="1"/>
  <c r="Q740" i="1" a="1"/>
  <c r="Q740" i="1" s="1"/>
  <c r="Q741" i="1" a="1"/>
  <c r="Q741" i="1" s="1"/>
  <c r="Q742" i="1" a="1"/>
  <c r="Q742" i="1" s="1"/>
  <c r="Q743" i="1" a="1"/>
  <c r="Q743" i="1" s="1"/>
  <c r="Q744" i="1" a="1"/>
  <c r="Q744" i="1" s="1"/>
  <c r="Q745" i="1" a="1"/>
  <c r="Q745" i="1" s="1"/>
  <c r="Q746" i="1" a="1"/>
  <c r="Q746" i="1" s="1"/>
  <c r="Q747" i="1" a="1"/>
  <c r="Q747" i="1" s="1"/>
  <c r="Q748" i="1" a="1"/>
  <c r="Q748" i="1" s="1"/>
  <c r="Q749" i="1" a="1"/>
  <c r="Q749" i="1" s="1"/>
  <c r="Q750" i="1" a="1"/>
  <c r="Q750" i="1" s="1"/>
  <c r="Q751" i="1" a="1"/>
  <c r="Q751" i="1" s="1"/>
  <c r="Q752" i="1" a="1"/>
  <c r="Q752" i="1" s="1"/>
  <c r="Q753" i="1" a="1"/>
  <c r="Q753" i="1" s="1"/>
  <c r="Q754" i="1" a="1"/>
  <c r="Q754" i="1" s="1"/>
  <c r="Q755" i="1" a="1"/>
  <c r="Q755" i="1" s="1"/>
  <c r="Q756" i="1" a="1"/>
  <c r="Q756" i="1" s="1"/>
  <c r="Q757" i="1" a="1"/>
  <c r="Q757" i="1" s="1"/>
  <c r="Q758" i="1" a="1"/>
  <c r="Q758" i="1" s="1"/>
  <c r="Q759" i="1" a="1"/>
  <c r="Q759" i="1" s="1"/>
  <c r="Q760" i="1" a="1"/>
  <c r="Q760" i="1" s="1"/>
  <c r="Q761" i="1" a="1"/>
  <c r="Q761" i="1" s="1"/>
  <c r="Q762" i="1" a="1"/>
  <c r="Q762" i="1" s="1"/>
  <c r="Q763" i="1" a="1"/>
  <c r="Q763" i="1" s="1"/>
  <c r="Q764" i="1" a="1"/>
  <c r="Q764" i="1" s="1"/>
  <c r="Q765" i="1" a="1"/>
  <c r="Q765" i="1" s="1"/>
  <c r="Q766" i="1" a="1"/>
  <c r="Q766" i="1" s="1"/>
  <c r="Q767" i="1" a="1"/>
  <c r="Q767" i="1" s="1"/>
  <c r="Q768" i="1" a="1"/>
  <c r="Q768" i="1" s="1"/>
  <c r="Q769" i="1" a="1"/>
  <c r="Q769" i="1" s="1"/>
  <c r="Q770" i="1" a="1"/>
  <c r="Q770" i="1" s="1"/>
  <c r="Q771" i="1" a="1"/>
  <c r="Q771" i="1" s="1"/>
  <c r="Q772" i="1" a="1"/>
  <c r="Q772" i="1" s="1"/>
  <c r="Q773" i="1" a="1"/>
  <c r="Q773" i="1" s="1"/>
  <c r="Q774" i="1" a="1"/>
  <c r="Q774" i="1" s="1"/>
  <c r="Q775" i="1" a="1"/>
  <c r="Q775" i="1" s="1"/>
  <c r="Q776" i="1" a="1"/>
  <c r="Q776" i="1" s="1"/>
  <c r="Q777" i="1" a="1"/>
  <c r="Q777" i="1" s="1"/>
  <c r="Q778" i="1" a="1"/>
  <c r="Q778" i="1" s="1"/>
  <c r="Q779" i="1" a="1"/>
  <c r="Q779" i="1" s="1"/>
  <c r="Q780" i="1" a="1"/>
  <c r="Q780" i="1" s="1"/>
  <c r="Q781" i="1" a="1"/>
  <c r="Q781" i="1" s="1"/>
  <c r="Q782" i="1" a="1"/>
  <c r="Q782" i="1" s="1"/>
  <c r="Q783" i="1" a="1"/>
  <c r="Q783" i="1" s="1"/>
  <c r="Q784" i="1" a="1"/>
  <c r="Q784" i="1" s="1"/>
  <c r="Q785" i="1" a="1"/>
  <c r="Q785" i="1" s="1"/>
  <c r="Q786" i="1" a="1"/>
  <c r="Q786" i="1" s="1"/>
  <c r="Q787" i="1" a="1"/>
  <c r="Q787" i="1" s="1"/>
  <c r="Q788" i="1" a="1"/>
  <c r="Q788" i="1" s="1"/>
  <c r="Q789" i="1" a="1"/>
  <c r="Q789" i="1" s="1"/>
  <c r="Q790" i="1" a="1"/>
  <c r="Q790" i="1" s="1"/>
  <c r="Q791" i="1" a="1"/>
  <c r="Q791" i="1" s="1"/>
  <c r="Q792" i="1" a="1"/>
  <c r="Q792" i="1" s="1"/>
  <c r="Q793" i="1" a="1"/>
  <c r="Q793" i="1" s="1"/>
  <c r="Q794" i="1" a="1"/>
  <c r="Q794" i="1" s="1"/>
  <c r="Q795" i="1" a="1"/>
  <c r="Q795" i="1" s="1"/>
  <c r="Q796" i="1" a="1"/>
  <c r="Q796" i="1" s="1"/>
  <c r="Q797" i="1" a="1"/>
  <c r="Q797" i="1" s="1"/>
  <c r="Q798" i="1" a="1"/>
  <c r="Q798" i="1" s="1"/>
  <c r="Q799" i="1" a="1"/>
  <c r="Q799" i="1" s="1"/>
  <c r="Q800" i="1" a="1"/>
  <c r="Q800" i="1" s="1"/>
  <c r="Q801" i="1" a="1"/>
  <c r="Q801" i="1" s="1"/>
  <c r="Q802" i="1" a="1"/>
  <c r="Q802" i="1" s="1"/>
  <c r="Q803" i="1" a="1"/>
  <c r="Q803" i="1" s="1"/>
  <c r="Q804" i="1" a="1"/>
  <c r="Q804" i="1" s="1"/>
  <c r="Q805" i="1" a="1"/>
  <c r="Q805" i="1" s="1"/>
  <c r="Q806" i="1" a="1"/>
  <c r="Q806" i="1" s="1"/>
  <c r="Q807" i="1" a="1"/>
  <c r="Q807" i="1" s="1"/>
  <c r="Q808" i="1" a="1"/>
  <c r="Q808" i="1" s="1"/>
  <c r="Q809" i="1" a="1"/>
  <c r="Q809" i="1" s="1"/>
  <c r="Q810" i="1" a="1"/>
  <c r="Q810" i="1" s="1"/>
  <c r="Q811" i="1" a="1"/>
  <c r="Q811" i="1" s="1"/>
  <c r="Q812" i="1" a="1"/>
  <c r="Q812" i="1" s="1"/>
  <c r="Q813" i="1" a="1"/>
  <c r="Q813" i="1" s="1"/>
  <c r="Q814" i="1" a="1"/>
  <c r="Q814" i="1" s="1"/>
  <c r="Q815" i="1" a="1"/>
  <c r="Q815" i="1" s="1"/>
  <c r="Q816" i="1" a="1"/>
  <c r="Q816" i="1" s="1"/>
  <c r="Q817" i="1" a="1"/>
  <c r="Q817" i="1" s="1"/>
  <c r="Q818" i="1" a="1"/>
  <c r="Q818" i="1" s="1"/>
  <c r="Q819" i="1" a="1"/>
  <c r="Q819" i="1" s="1"/>
  <c r="Q820" i="1" a="1"/>
  <c r="Q820" i="1" s="1"/>
  <c r="Q821" i="1" a="1"/>
  <c r="Q821" i="1" s="1"/>
  <c r="Q822" i="1" a="1"/>
  <c r="Q822" i="1" s="1"/>
  <c r="Q823" i="1" a="1"/>
  <c r="Q823" i="1" s="1"/>
  <c r="Q824" i="1" a="1"/>
  <c r="Q824" i="1" s="1"/>
  <c r="Q825" i="1" a="1"/>
  <c r="Q825" i="1" s="1"/>
  <c r="Q826" i="1" a="1"/>
  <c r="Q826" i="1" s="1"/>
  <c r="Q827" i="1" a="1"/>
  <c r="Q827" i="1" s="1"/>
  <c r="Q828" i="1" a="1"/>
  <c r="Q828" i="1" s="1"/>
  <c r="Q829" i="1" a="1"/>
  <c r="Q829" i="1" s="1"/>
  <c r="Q830" i="1" a="1"/>
  <c r="Q830" i="1" s="1"/>
  <c r="Q831" i="1" a="1"/>
  <c r="Q831" i="1" s="1"/>
  <c r="Q832" i="1" a="1"/>
  <c r="Q832" i="1" s="1"/>
  <c r="Q833" i="1" a="1"/>
  <c r="Q833" i="1" s="1"/>
  <c r="Q834" i="1" a="1"/>
  <c r="Q834" i="1" s="1"/>
  <c r="Q835" i="1" a="1"/>
  <c r="Q835" i="1" s="1"/>
  <c r="Q836" i="1" a="1"/>
  <c r="Q836" i="1" s="1"/>
  <c r="Q837" i="1" a="1"/>
  <c r="Q837" i="1" s="1"/>
  <c r="Q838" i="1" a="1"/>
  <c r="Q838" i="1" s="1"/>
  <c r="Q839" i="1" a="1"/>
  <c r="Q839" i="1" s="1"/>
  <c r="Q840" i="1" a="1"/>
  <c r="Q840" i="1" s="1"/>
  <c r="Q841" i="1" a="1"/>
  <c r="Q841" i="1" s="1"/>
  <c r="Q842" i="1" a="1"/>
  <c r="Q842" i="1" s="1"/>
  <c r="Q843" i="1" a="1"/>
  <c r="Q843" i="1" s="1"/>
  <c r="Q844" i="1" a="1"/>
  <c r="Q844" i="1" s="1"/>
  <c r="Q845" i="1" a="1"/>
  <c r="Q845" i="1" s="1"/>
  <c r="Q846" i="1" a="1"/>
  <c r="Q846" i="1" s="1"/>
  <c r="Q847" i="1" a="1"/>
  <c r="Q847" i="1" s="1"/>
  <c r="Q848" i="1" a="1"/>
  <c r="Q848" i="1" s="1"/>
  <c r="Q849" i="1" a="1"/>
  <c r="Q849" i="1" s="1"/>
  <c r="Q850" i="1" a="1"/>
  <c r="Q850" i="1" s="1"/>
  <c r="Q851" i="1" a="1"/>
  <c r="Q851" i="1" s="1"/>
  <c r="Q852" i="1" a="1"/>
  <c r="Q852" i="1" s="1"/>
  <c r="Q853" i="1" a="1"/>
  <c r="Q853" i="1" s="1"/>
  <c r="Q854" i="1" a="1"/>
  <c r="Q854" i="1" s="1"/>
  <c r="Q855" i="1" a="1"/>
  <c r="Q855" i="1" s="1"/>
  <c r="Q856" i="1" a="1"/>
  <c r="Q856" i="1" s="1"/>
  <c r="Q857" i="1" a="1"/>
  <c r="Q857" i="1" s="1"/>
  <c r="Q858" i="1" a="1"/>
  <c r="Q858" i="1" s="1"/>
  <c r="Q859" i="1" a="1"/>
  <c r="Q859" i="1" s="1"/>
  <c r="Q860" i="1" a="1"/>
  <c r="Q860" i="1" s="1"/>
  <c r="Q861" i="1" a="1"/>
  <c r="Q861" i="1" s="1"/>
  <c r="Q862" i="1" a="1"/>
  <c r="Q862" i="1" s="1"/>
  <c r="Q863" i="1" a="1"/>
  <c r="Q863" i="1" s="1"/>
  <c r="Q864" i="1" a="1"/>
  <c r="Q864" i="1" s="1"/>
  <c r="Q865" i="1" a="1"/>
  <c r="Q865" i="1" s="1"/>
  <c r="Q866" i="1" a="1"/>
  <c r="Q866" i="1" s="1"/>
  <c r="Q867" i="1" a="1"/>
  <c r="Q867" i="1" s="1"/>
  <c r="Q868" i="1" a="1"/>
  <c r="Q868" i="1" s="1"/>
  <c r="Q869" i="1" a="1"/>
  <c r="Q869" i="1" s="1"/>
  <c r="Q870" i="1" a="1"/>
  <c r="Q870" i="1" s="1"/>
  <c r="Q871" i="1" a="1"/>
  <c r="Q871" i="1" s="1"/>
  <c r="Q872" i="1" a="1"/>
  <c r="Q872" i="1" s="1"/>
  <c r="Q873" i="1" a="1"/>
  <c r="Q873" i="1" s="1"/>
  <c r="Q874" i="1" a="1"/>
  <c r="Q874" i="1" s="1"/>
  <c r="Q875" i="1" a="1"/>
  <c r="Q875" i="1" s="1"/>
  <c r="Q876" i="1" a="1"/>
  <c r="Q876" i="1" s="1"/>
  <c r="Q877" i="1" a="1"/>
  <c r="Q877" i="1" s="1"/>
  <c r="Q878" i="1" a="1"/>
  <c r="Q878" i="1" s="1"/>
  <c r="Q879" i="1" a="1"/>
  <c r="Q879" i="1" s="1"/>
  <c r="Q880" i="1" a="1"/>
  <c r="Q880" i="1" s="1"/>
  <c r="Q881" i="1" a="1"/>
  <c r="Q881" i="1" s="1"/>
  <c r="Q882" i="1" a="1"/>
  <c r="Q882" i="1" s="1"/>
  <c r="Q883" i="1" a="1"/>
  <c r="Q883" i="1" s="1"/>
  <c r="Q884" i="1" a="1"/>
  <c r="Q884" i="1" s="1"/>
  <c r="Q885" i="1" a="1"/>
  <c r="Q885" i="1" s="1"/>
  <c r="Q886" i="1" a="1"/>
  <c r="Q886" i="1" s="1"/>
  <c r="Q887" i="1" a="1"/>
  <c r="Q887" i="1" s="1"/>
  <c r="Q888" i="1" a="1"/>
  <c r="Q888" i="1" s="1"/>
  <c r="Q889" i="1" a="1"/>
  <c r="Q889" i="1" s="1"/>
  <c r="Q890" i="1" a="1"/>
  <c r="Q890" i="1" s="1"/>
  <c r="Q891" i="1" a="1"/>
  <c r="Q891" i="1" s="1"/>
  <c r="Q892" i="1" a="1"/>
  <c r="Q892" i="1" s="1"/>
  <c r="Q893" i="1" a="1"/>
  <c r="Q893" i="1" s="1"/>
  <c r="Q894" i="1" a="1"/>
  <c r="Q894" i="1" s="1"/>
  <c r="Q895" i="1" a="1"/>
  <c r="Q895" i="1" s="1"/>
  <c r="Q896" i="1" a="1"/>
  <c r="Q896" i="1" s="1"/>
  <c r="Q897" i="1" a="1"/>
  <c r="Q897" i="1" s="1"/>
  <c r="Q898" i="1" a="1"/>
  <c r="Q898" i="1" s="1"/>
  <c r="Q899" i="1" a="1"/>
  <c r="Q899" i="1" s="1"/>
  <c r="Q900" i="1" a="1"/>
  <c r="Q900" i="1" s="1"/>
  <c r="Q901" i="1" a="1"/>
  <c r="Q901" i="1" s="1"/>
  <c r="Q902" i="1" a="1"/>
  <c r="Q902" i="1" s="1"/>
  <c r="Q903" i="1" a="1"/>
  <c r="Q903" i="1" s="1"/>
  <c r="Q904" i="1" a="1"/>
  <c r="Q904" i="1" s="1"/>
  <c r="Q905" i="1" a="1"/>
  <c r="Q905" i="1" s="1"/>
  <c r="Q906" i="1" a="1"/>
  <c r="Q906" i="1" s="1"/>
  <c r="Q907" i="1" a="1"/>
  <c r="Q907" i="1" s="1"/>
  <c r="Q908" i="1" a="1"/>
  <c r="Q908" i="1" s="1"/>
  <c r="Q909" i="1" a="1"/>
  <c r="Q909" i="1" s="1"/>
  <c r="Q910" i="1" a="1"/>
  <c r="Q910" i="1" s="1"/>
  <c r="Q911" i="1" a="1"/>
  <c r="Q911" i="1" s="1"/>
  <c r="Q912" i="1" a="1"/>
  <c r="Q912" i="1" s="1"/>
  <c r="Q913" i="1" a="1"/>
  <c r="Q913" i="1" s="1"/>
  <c r="Q914" i="1" a="1"/>
  <c r="Q914" i="1" s="1"/>
  <c r="Q915" i="1" a="1"/>
  <c r="Q915" i="1" s="1"/>
  <c r="Q916" i="1" a="1"/>
  <c r="Q916" i="1" s="1"/>
  <c r="Q917" i="1" a="1"/>
  <c r="Q917" i="1" s="1"/>
  <c r="Q918" i="1" a="1"/>
  <c r="Q918" i="1" s="1"/>
  <c r="Q919" i="1" a="1"/>
  <c r="Q919" i="1" s="1"/>
  <c r="Q920" i="1" a="1"/>
  <c r="Q920" i="1" s="1"/>
  <c r="Q921" i="1" a="1"/>
  <c r="Q921" i="1" s="1"/>
  <c r="Q922" i="1" a="1"/>
  <c r="Q922" i="1" s="1"/>
  <c r="Q923" i="1" a="1"/>
  <c r="Q923" i="1" s="1"/>
  <c r="Q924" i="1" a="1"/>
  <c r="Q924" i="1" s="1"/>
  <c r="Q925" i="1" a="1"/>
  <c r="Q925" i="1" s="1"/>
  <c r="Q926" i="1" a="1"/>
  <c r="Q926" i="1" s="1"/>
  <c r="Q927" i="1" a="1"/>
  <c r="Q927" i="1" s="1"/>
  <c r="Q928" i="1" a="1"/>
  <c r="Q928" i="1" s="1"/>
  <c r="Q929" i="1" a="1"/>
  <c r="Q929" i="1" s="1"/>
  <c r="Q930" i="1" a="1"/>
  <c r="Q930" i="1" s="1"/>
  <c r="Q931" i="1" a="1"/>
  <c r="Q931" i="1" s="1"/>
  <c r="Q932" i="1" a="1"/>
  <c r="Q932" i="1" s="1"/>
  <c r="Q933" i="1" a="1"/>
  <c r="Q933" i="1" s="1"/>
  <c r="Q934" i="1" a="1"/>
  <c r="Q934" i="1" s="1"/>
  <c r="Q935" i="1" a="1"/>
  <c r="Q935" i="1" s="1"/>
  <c r="Q936" i="1" a="1"/>
  <c r="Q936" i="1" s="1"/>
  <c r="Q937" i="1" a="1"/>
  <c r="Q937" i="1" s="1"/>
  <c r="Q938" i="1" a="1"/>
  <c r="Q938" i="1" s="1"/>
  <c r="Q939" i="1" a="1"/>
  <c r="Q939" i="1" s="1"/>
  <c r="Q940" i="1" a="1"/>
  <c r="Q940" i="1" s="1"/>
  <c r="Q941" i="1" a="1"/>
  <c r="Q941" i="1" s="1"/>
  <c r="Q942" i="1" a="1"/>
  <c r="Q942" i="1" s="1"/>
  <c r="Q943" i="1" a="1"/>
  <c r="Q943" i="1" s="1"/>
  <c r="Q944" i="1" a="1"/>
  <c r="Q944" i="1" s="1"/>
  <c r="Q945" i="1" a="1"/>
  <c r="Q945" i="1" s="1"/>
  <c r="Q946" i="1" a="1"/>
  <c r="Q946" i="1" s="1"/>
  <c r="Q947" i="1" a="1"/>
  <c r="Q947" i="1" s="1"/>
  <c r="Q948" i="1" a="1"/>
  <c r="Q948" i="1" s="1"/>
  <c r="Q949" i="1" a="1"/>
  <c r="Q949" i="1" s="1"/>
  <c r="Q950" i="1" a="1"/>
  <c r="Q950" i="1" s="1"/>
  <c r="Q951" i="1" a="1"/>
  <c r="Q951" i="1" s="1"/>
  <c r="Q952" i="1" a="1"/>
  <c r="Q952" i="1" s="1"/>
  <c r="Q953" i="1" a="1"/>
  <c r="Q953" i="1" s="1"/>
  <c r="Q954" i="1" a="1"/>
  <c r="Q954" i="1" s="1"/>
  <c r="Q955" i="1" a="1"/>
  <c r="Q955" i="1" s="1"/>
  <c r="Q956" i="1" a="1"/>
  <c r="Q956" i="1" s="1"/>
  <c r="Q957" i="1" a="1"/>
  <c r="Q957" i="1" s="1"/>
  <c r="Q958" i="1" a="1"/>
  <c r="Q958" i="1" s="1"/>
  <c r="Q959" i="1" a="1"/>
  <c r="Q959" i="1" s="1"/>
  <c r="Q960" i="1" a="1"/>
  <c r="Q960" i="1" s="1"/>
  <c r="Q961" i="1" a="1"/>
  <c r="Q961" i="1" s="1"/>
  <c r="Q962" i="1" a="1"/>
  <c r="Q962" i="1" s="1"/>
  <c r="Q963" i="1" a="1"/>
  <c r="Q963" i="1" s="1"/>
  <c r="Q964" i="1" a="1"/>
  <c r="Q964" i="1" s="1"/>
  <c r="Q965" i="1" a="1"/>
  <c r="Q965" i="1" s="1"/>
  <c r="Q966" i="1" a="1"/>
  <c r="Q966" i="1" s="1"/>
  <c r="Q967" i="1" a="1"/>
  <c r="Q967" i="1" s="1"/>
  <c r="Q968" i="1" a="1"/>
  <c r="Q968" i="1" s="1"/>
  <c r="Q969" i="1" a="1"/>
  <c r="Q969" i="1" s="1"/>
  <c r="Q970" i="1" a="1"/>
  <c r="Q970" i="1" s="1"/>
  <c r="Q971" i="1" a="1"/>
  <c r="Q971" i="1" s="1"/>
  <c r="Q972" i="1" a="1"/>
  <c r="Q972" i="1" s="1"/>
  <c r="Q973" i="1" a="1"/>
  <c r="Q973" i="1" s="1"/>
  <c r="Q974" i="1" a="1"/>
  <c r="Q974" i="1" s="1"/>
  <c r="Q975" i="1" a="1"/>
  <c r="Q975" i="1" s="1"/>
  <c r="Q976" i="1" a="1"/>
  <c r="Q976" i="1" s="1"/>
  <c r="Q977" i="1" a="1"/>
  <c r="Q977" i="1" s="1"/>
  <c r="Q978" i="1" a="1"/>
  <c r="Q978" i="1" s="1"/>
  <c r="Q979" i="1" a="1"/>
  <c r="Q979" i="1" s="1"/>
  <c r="Q980" i="1" a="1"/>
  <c r="Q980" i="1" s="1"/>
  <c r="Q981" i="1" a="1"/>
  <c r="Q981" i="1" s="1"/>
  <c r="Q982" i="1" a="1"/>
  <c r="Q982" i="1" s="1"/>
  <c r="Q983" i="1" a="1"/>
  <c r="Q983" i="1" s="1"/>
  <c r="Q984" i="1" a="1"/>
  <c r="Q984" i="1" s="1"/>
  <c r="Q985" i="1" a="1"/>
  <c r="Q985" i="1" s="1"/>
  <c r="Q986" i="1" a="1"/>
  <c r="Q986" i="1" s="1"/>
  <c r="Q987" i="1" a="1"/>
  <c r="Q987" i="1" s="1"/>
  <c r="Q988" i="1" a="1"/>
  <c r="Q988" i="1" s="1"/>
  <c r="Q989" i="1" a="1"/>
  <c r="Q989" i="1" s="1"/>
  <c r="Q990" i="1" a="1"/>
  <c r="Q990" i="1" s="1"/>
  <c r="Q991" i="1" a="1"/>
  <c r="Q991" i="1" s="1"/>
  <c r="Q992" i="1" a="1"/>
  <c r="Q992" i="1" s="1"/>
  <c r="Q993" i="1" a="1"/>
  <c r="Q993" i="1" s="1"/>
  <c r="Q994" i="1" a="1"/>
  <c r="Q994" i="1" s="1"/>
  <c r="Q995" i="1" a="1"/>
  <c r="Q995" i="1" s="1"/>
  <c r="Q996" i="1" a="1"/>
  <c r="Q996" i="1" s="1"/>
  <c r="Q997" i="1" a="1"/>
  <c r="Q997" i="1" s="1"/>
  <c r="Q998" i="1" a="1"/>
  <c r="Q998" i="1" s="1"/>
  <c r="Q999" i="1" a="1"/>
  <c r="Q999" i="1" s="1"/>
  <c r="Q1000" i="1" a="1"/>
  <c r="Q1000" i="1" s="1"/>
  <c r="Q1001" i="1" a="1"/>
  <c r="Q1001" i="1" s="1"/>
  <c r="Q1002" i="1" a="1"/>
  <c r="Q1002" i="1" s="1"/>
  <c r="Q1003" i="1" a="1"/>
  <c r="Q1003" i="1" s="1"/>
  <c r="Q1004" i="1" a="1"/>
  <c r="Q1004" i="1" s="1"/>
  <c r="Q1005" i="1" a="1"/>
  <c r="Q1005" i="1" s="1"/>
  <c r="Q1006" i="1" a="1"/>
  <c r="Q1006" i="1" s="1"/>
  <c r="Q1007" i="1" a="1"/>
  <c r="Q1007" i="1" s="1"/>
  <c r="Q1008" i="1" a="1"/>
  <c r="Q1008" i="1" s="1"/>
  <c r="Q1009" i="1" a="1"/>
  <c r="Q1009" i="1" s="1"/>
  <c r="Q1010" i="1" a="1"/>
  <c r="Q1010" i="1" s="1"/>
  <c r="Q1011" i="1" a="1"/>
  <c r="Q1011" i="1" s="1"/>
  <c r="Q1012" i="1" a="1"/>
  <c r="Q1012" i="1" s="1"/>
  <c r="Q1013" i="1" a="1"/>
  <c r="Q1013" i="1" s="1"/>
  <c r="Q1014" i="1" a="1"/>
  <c r="Q1014" i="1" s="1"/>
  <c r="Q1015" i="1" a="1"/>
  <c r="Q1015" i="1" s="1"/>
  <c r="Q1016" i="1" a="1"/>
  <c r="Q1016" i="1" s="1"/>
  <c r="Q1017" i="1" a="1"/>
  <c r="Q1017" i="1" s="1"/>
  <c r="Q1018" i="1" a="1"/>
  <c r="Q1018" i="1" s="1"/>
  <c r="Q1019" i="1" a="1"/>
  <c r="Q1019" i="1" s="1"/>
  <c r="Q1020" i="1" a="1"/>
  <c r="Q1020" i="1" s="1"/>
  <c r="Q1021" i="1" a="1"/>
  <c r="Q1021" i="1" s="1"/>
  <c r="Q1022" i="1" a="1"/>
  <c r="Q1022" i="1" s="1"/>
  <c r="Q1023" i="1" a="1"/>
  <c r="Q1023" i="1" s="1"/>
  <c r="Q1024" i="1" a="1"/>
  <c r="Q1024" i="1" s="1"/>
  <c r="Q1025" i="1" a="1"/>
  <c r="Q1025" i="1" s="1"/>
  <c r="Q1026" i="1" a="1"/>
  <c r="Q1026" i="1" s="1"/>
  <c r="Q1027" i="1" a="1"/>
  <c r="Q1027" i="1" s="1"/>
  <c r="Q1028" i="1" a="1"/>
  <c r="Q1028" i="1" s="1"/>
  <c r="Q1029" i="1" a="1"/>
  <c r="Q1029" i="1" s="1"/>
  <c r="Q1030" i="1" a="1"/>
  <c r="Q1030" i="1" s="1"/>
  <c r="Q1031" i="1" a="1"/>
  <c r="Q1031" i="1" s="1"/>
  <c r="Q1032" i="1" a="1"/>
  <c r="Q1032" i="1" s="1"/>
  <c r="Q1033" i="1" a="1"/>
  <c r="Q1033" i="1" s="1"/>
  <c r="Q1034" i="1" a="1"/>
  <c r="Q1034" i="1" s="1"/>
  <c r="Q1035" i="1" a="1"/>
  <c r="Q1035" i="1" s="1"/>
  <c r="Q1036" i="1" a="1"/>
  <c r="Q1036" i="1" s="1"/>
  <c r="Q1037" i="1" a="1"/>
  <c r="Q1037" i="1" s="1"/>
  <c r="Q1038" i="1" a="1"/>
  <c r="Q1038" i="1" s="1"/>
  <c r="Q1039" i="1" a="1"/>
  <c r="Q1039" i="1" s="1"/>
  <c r="Q1040" i="1" a="1"/>
  <c r="Q1040" i="1" s="1"/>
  <c r="Q1041" i="1" a="1"/>
  <c r="Q1041" i="1" s="1"/>
  <c r="Q1042" i="1" a="1"/>
  <c r="Q1042" i="1" s="1"/>
  <c r="Q1043" i="1" a="1"/>
  <c r="Q1043" i="1" s="1"/>
  <c r="Q1044" i="1" a="1"/>
  <c r="Q1044" i="1" s="1"/>
  <c r="Q1045" i="1" a="1"/>
  <c r="Q1045" i="1" s="1"/>
  <c r="Q1046" i="1" a="1"/>
  <c r="Q1046" i="1" s="1"/>
  <c r="Q1047" i="1" a="1"/>
  <c r="Q1047" i="1" s="1"/>
  <c r="Q1048" i="1" a="1"/>
  <c r="Q1048" i="1" s="1"/>
  <c r="Q1049" i="1" a="1"/>
  <c r="Q1049" i="1" s="1"/>
  <c r="Q1050" i="1" a="1"/>
  <c r="Q1050" i="1" s="1"/>
  <c r="Q1051" i="1" a="1"/>
  <c r="Q1051" i="1" s="1"/>
  <c r="Q1052" i="1" a="1"/>
  <c r="Q1052" i="1" s="1"/>
  <c r="Q1053" i="1" a="1"/>
  <c r="Q1053" i="1" s="1"/>
  <c r="Q1054" i="1" a="1"/>
  <c r="Q1054" i="1" s="1"/>
  <c r="Q1055" i="1" a="1"/>
  <c r="Q1055" i="1" s="1"/>
  <c r="Q1056" i="1" a="1"/>
  <c r="Q1056" i="1" s="1"/>
  <c r="Q1057" i="1" a="1"/>
  <c r="Q1057" i="1" s="1"/>
  <c r="Q1058" i="1" a="1"/>
  <c r="Q1058" i="1" s="1"/>
  <c r="Q1059" i="1" a="1"/>
  <c r="Q1059" i="1" s="1"/>
  <c r="Q1060" i="1" a="1"/>
  <c r="Q1060" i="1" s="1"/>
  <c r="Q1061" i="1" a="1"/>
  <c r="Q1061" i="1" s="1"/>
  <c r="Q1062" i="1" a="1"/>
  <c r="Q1062" i="1" s="1"/>
  <c r="Q1063" i="1" a="1"/>
  <c r="Q1063" i="1" s="1"/>
  <c r="Q1064" i="1" a="1"/>
  <c r="Q1064" i="1" s="1"/>
  <c r="Q1065" i="1" a="1"/>
  <c r="Q1065" i="1" s="1"/>
  <c r="Q1066" i="1" a="1"/>
  <c r="Q1066" i="1" s="1"/>
  <c r="Q1067" i="1" a="1"/>
  <c r="Q1067" i="1" s="1"/>
  <c r="Q1068" i="1" a="1"/>
  <c r="Q1068" i="1" s="1"/>
  <c r="Q1069" i="1" a="1"/>
  <c r="Q1069" i="1" s="1"/>
  <c r="Q1070" i="1" a="1"/>
  <c r="Q1070" i="1" s="1"/>
  <c r="Q1071" i="1" a="1"/>
  <c r="Q1071" i="1" s="1"/>
  <c r="Q1072" i="1" a="1"/>
  <c r="Q1072" i="1" s="1"/>
  <c r="Q1073" i="1" a="1"/>
  <c r="Q1073" i="1" s="1"/>
  <c r="Q1074" i="1" a="1"/>
  <c r="Q1074" i="1" s="1"/>
  <c r="Q1075" i="1" a="1"/>
  <c r="Q1075" i="1" s="1"/>
  <c r="Q1076" i="1" a="1"/>
  <c r="Q1076" i="1" s="1"/>
  <c r="Q1077" i="1" a="1"/>
  <c r="Q1077" i="1" s="1"/>
  <c r="Q1078" i="1" a="1"/>
  <c r="Q1078" i="1" s="1"/>
  <c r="Q1079" i="1" a="1"/>
  <c r="Q1079" i="1" s="1"/>
  <c r="Q1080" i="1" a="1"/>
  <c r="Q1080" i="1" s="1"/>
  <c r="Q1081" i="1" a="1"/>
  <c r="Q1081" i="1" s="1"/>
  <c r="Q1082" i="1" a="1"/>
  <c r="Q1082" i="1" s="1"/>
  <c r="Q1083" i="1" a="1"/>
  <c r="Q1083" i="1" s="1"/>
  <c r="Q1084" i="1" a="1"/>
  <c r="Q1084" i="1" s="1"/>
  <c r="Q1085" i="1" a="1"/>
  <c r="Q1085" i="1" s="1"/>
  <c r="Q1086" i="1" a="1"/>
  <c r="Q1086" i="1" s="1"/>
  <c r="Q1087" i="1" a="1"/>
  <c r="Q1087" i="1" s="1"/>
  <c r="Q1088" i="1" a="1"/>
  <c r="Q1088" i="1" s="1"/>
  <c r="Q1089" i="1" a="1"/>
  <c r="Q1089" i="1" s="1"/>
  <c r="Q1090" i="1" a="1"/>
  <c r="Q1090" i="1" s="1"/>
  <c r="Q1091" i="1" a="1"/>
  <c r="Q1091" i="1" s="1"/>
  <c r="Q1092" i="1" a="1"/>
  <c r="Q1092" i="1" s="1"/>
  <c r="Q1093" i="1" a="1"/>
  <c r="Q1093" i="1" s="1"/>
  <c r="Q1094" i="1" a="1"/>
  <c r="Q1094" i="1" s="1"/>
  <c r="Q1095" i="1" a="1"/>
  <c r="Q1095" i="1" s="1"/>
  <c r="Q1096" i="1" a="1"/>
  <c r="Q1096" i="1" s="1"/>
  <c r="R9" i="1" a="1"/>
  <c r="R9" i="1" s="1"/>
  <c r="R10" i="1" a="1"/>
  <c r="R10" i="1" s="1"/>
  <c r="R11" i="1" a="1"/>
  <c r="R11" i="1" s="1"/>
  <c r="R12" i="1" a="1"/>
  <c r="R12" i="1" s="1"/>
  <c r="R13" i="1" a="1"/>
  <c r="R13" i="1" s="1"/>
  <c r="R14" i="1" a="1"/>
  <c r="R14" i="1" s="1"/>
  <c r="R15" i="1" a="1"/>
  <c r="R15" i="1" s="1"/>
  <c r="R16" i="1" a="1"/>
  <c r="R16" i="1" s="1"/>
  <c r="R17" i="1" a="1"/>
  <c r="R17" i="1" s="1"/>
  <c r="R18" i="1" a="1"/>
  <c r="R18" i="1" s="1"/>
  <c r="R19" i="1" a="1"/>
  <c r="R19" i="1" s="1"/>
  <c r="R20" i="1" a="1"/>
  <c r="R20" i="1" s="1"/>
  <c r="R21" i="1" a="1"/>
  <c r="R21" i="1" s="1"/>
  <c r="R22" i="1" a="1"/>
  <c r="R22" i="1" s="1"/>
  <c r="R23" i="1" a="1"/>
  <c r="R23" i="1" s="1"/>
  <c r="R24" i="1" a="1"/>
  <c r="R24" i="1" s="1"/>
  <c r="R25" i="1" a="1"/>
  <c r="R25" i="1" s="1"/>
  <c r="R26" i="1" a="1"/>
  <c r="R26" i="1" s="1"/>
  <c r="R27" i="1" a="1"/>
  <c r="R27" i="1" s="1"/>
  <c r="R28" i="1" a="1"/>
  <c r="R28" i="1" s="1"/>
  <c r="R29" i="1" a="1"/>
  <c r="R29" i="1" s="1"/>
  <c r="R30" i="1" a="1"/>
  <c r="R30" i="1" s="1"/>
  <c r="R31" i="1" a="1"/>
  <c r="R31" i="1" s="1"/>
  <c r="R32" i="1" a="1"/>
  <c r="R32" i="1" s="1"/>
  <c r="R33" i="1" a="1"/>
  <c r="R33" i="1" s="1"/>
  <c r="R34" i="1" a="1"/>
  <c r="R34" i="1" s="1"/>
  <c r="R35" i="1" a="1"/>
  <c r="R35" i="1" s="1"/>
  <c r="R36" i="1" a="1"/>
  <c r="R36" i="1" s="1"/>
  <c r="R37" i="1" a="1"/>
  <c r="R37" i="1" s="1"/>
  <c r="R38" i="1" a="1"/>
  <c r="R38" i="1" s="1"/>
  <c r="R39" i="1" a="1"/>
  <c r="R39" i="1" s="1"/>
  <c r="R40" i="1" a="1"/>
  <c r="R40" i="1" s="1"/>
  <c r="R41" i="1" a="1"/>
  <c r="R41" i="1" s="1"/>
  <c r="R42" i="1" a="1"/>
  <c r="R42" i="1" s="1"/>
  <c r="R43" i="1" a="1"/>
  <c r="R43" i="1" s="1"/>
  <c r="R44" i="1" a="1"/>
  <c r="R44" i="1" s="1"/>
  <c r="R45" i="1" a="1"/>
  <c r="R45" i="1" s="1"/>
  <c r="R46" i="1" a="1"/>
  <c r="R46" i="1" s="1"/>
  <c r="R47" i="1" a="1"/>
  <c r="R47" i="1" s="1"/>
  <c r="R48" i="1" a="1"/>
  <c r="R48" i="1" s="1"/>
  <c r="R49" i="1" a="1"/>
  <c r="R49" i="1" s="1"/>
  <c r="R50" i="1" a="1"/>
  <c r="R50" i="1" s="1"/>
  <c r="R51" i="1" a="1"/>
  <c r="R51" i="1" s="1"/>
  <c r="R52" i="1" a="1"/>
  <c r="R52" i="1" s="1"/>
  <c r="R53" i="1" a="1"/>
  <c r="R53" i="1" s="1"/>
  <c r="R54" i="1" a="1"/>
  <c r="R54" i="1" s="1"/>
  <c r="R55" i="1" a="1"/>
  <c r="R55" i="1" s="1"/>
  <c r="R56" i="1" a="1"/>
  <c r="R56" i="1" s="1"/>
  <c r="R57" i="1" a="1"/>
  <c r="R57" i="1" s="1"/>
  <c r="R58" i="1" a="1"/>
  <c r="R58" i="1" s="1"/>
  <c r="R59" i="1" a="1"/>
  <c r="R59" i="1" s="1"/>
  <c r="R60" i="1" a="1"/>
  <c r="R60" i="1" s="1"/>
  <c r="R61" i="1" a="1"/>
  <c r="R61" i="1" s="1"/>
  <c r="R62" i="1" a="1"/>
  <c r="R62" i="1" s="1"/>
  <c r="R63" i="1" a="1"/>
  <c r="R63" i="1" s="1"/>
  <c r="R64" i="1" a="1"/>
  <c r="R64" i="1" s="1"/>
  <c r="R65" i="1" a="1"/>
  <c r="R65" i="1" s="1"/>
  <c r="R66" i="1" a="1"/>
  <c r="R66" i="1" s="1"/>
  <c r="R67" i="1" a="1"/>
  <c r="R67" i="1" s="1"/>
  <c r="R68" i="1" a="1"/>
  <c r="R68" i="1" s="1"/>
  <c r="R69" i="1" a="1"/>
  <c r="R69" i="1" s="1"/>
  <c r="R70" i="1" a="1"/>
  <c r="R70" i="1" s="1"/>
  <c r="R71" i="1" a="1"/>
  <c r="R71" i="1" s="1"/>
  <c r="R72" i="1" a="1"/>
  <c r="R72" i="1" s="1"/>
  <c r="R73" i="1" a="1"/>
  <c r="R73" i="1" s="1"/>
  <c r="R74" i="1" a="1"/>
  <c r="R74" i="1" s="1"/>
  <c r="R75" i="1" a="1"/>
  <c r="R75" i="1" s="1"/>
  <c r="R76" i="1" a="1"/>
  <c r="R76" i="1" s="1"/>
  <c r="R77" i="1" a="1"/>
  <c r="R77" i="1" s="1"/>
  <c r="R78" i="1" a="1"/>
  <c r="R78" i="1" s="1"/>
  <c r="R79" i="1" a="1"/>
  <c r="R79" i="1" s="1"/>
  <c r="R80" i="1" a="1"/>
  <c r="R80" i="1" s="1"/>
  <c r="R81" i="1" a="1"/>
  <c r="R81" i="1" s="1"/>
  <c r="R82" i="1" a="1"/>
  <c r="R82" i="1" s="1"/>
  <c r="R83" i="1" a="1"/>
  <c r="R83" i="1" s="1"/>
  <c r="R84" i="1" a="1"/>
  <c r="R84" i="1" s="1"/>
  <c r="R85" i="1" a="1"/>
  <c r="R85" i="1" s="1"/>
  <c r="R86" i="1" a="1"/>
  <c r="R86" i="1" s="1"/>
  <c r="R87" i="1" a="1"/>
  <c r="R87" i="1" s="1"/>
  <c r="R88" i="1" a="1"/>
  <c r="R88" i="1" s="1"/>
  <c r="R89" i="1" a="1"/>
  <c r="R89" i="1" s="1"/>
  <c r="R90" i="1" a="1"/>
  <c r="R90" i="1" s="1"/>
  <c r="R91" i="1" a="1"/>
  <c r="R91" i="1" s="1"/>
  <c r="R92" i="1" a="1"/>
  <c r="R92" i="1" s="1"/>
  <c r="R93" i="1" a="1"/>
  <c r="R93" i="1" s="1"/>
  <c r="R94" i="1" a="1"/>
  <c r="R94" i="1" s="1"/>
  <c r="R95" i="1" a="1"/>
  <c r="R95" i="1" s="1"/>
  <c r="R96" i="1" a="1"/>
  <c r="R96" i="1" s="1"/>
  <c r="R97" i="1" a="1"/>
  <c r="R97" i="1" s="1"/>
  <c r="R98" i="1" a="1"/>
  <c r="R98" i="1" s="1"/>
  <c r="R99" i="1" a="1"/>
  <c r="R99" i="1" s="1"/>
  <c r="R100" i="1" a="1"/>
  <c r="R100" i="1" s="1"/>
  <c r="R101" i="1" a="1"/>
  <c r="R101" i="1" s="1"/>
  <c r="R102" i="1" a="1"/>
  <c r="R102" i="1" s="1"/>
  <c r="R103" i="1" a="1"/>
  <c r="R103" i="1" s="1"/>
  <c r="R104" i="1" a="1"/>
  <c r="R104" i="1" s="1"/>
  <c r="R105" i="1" a="1"/>
  <c r="R105" i="1" s="1"/>
  <c r="R106" i="1" a="1"/>
  <c r="R106" i="1" s="1"/>
  <c r="R107" i="1" a="1"/>
  <c r="R107" i="1" s="1"/>
  <c r="R108" i="1" a="1"/>
  <c r="R108" i="1" s="1"/>
  <c r="R109" i="1" a="1"/>
  <c r="R109" i="1" s="1"/>
  <c r="R110" i="1" a="1"/>
  <c r="R110" i="1" s="1"/>
  <c r="R111" i="1" a="1"/>
  <c r="R111" i="1" s="1"/>
  <c r="R112" i="1" a="1"/>
  <c r="R112" i="1" s="1"/>
  <c r="R113" i="1" a="1"/>
  <c r="R113" i="1" s="1"/>
  <c r="R114" i="1" a="1"/>
  <c r="R114" i="1" s="1"/>
  <c r="R115" i="1" a="1"/>
  <c r="R115" i="1" s="1"/>
  <c r="R116" i="1" a="1"/>
  <c r="R116" i="1" s="1"/>
  <c r="R117" i="1" a="1"/>
  <c r="R117" i="1" s="1"/>
  <c r="R118" i="1" a="1"/>
  <c r="R118" i="1" s="1"/>
  <c r="R119" i="1" a="1"/>
  <c r="R119" i="1" s="1"/>
  <c r="R120" i="1" a="1"/>
  <c r="R120" i="1" s="1"/>
  <c r="R121" i="1" a="1"/>
  <c r="R121" i="1" s="1"/>
  <c r="R122" i="1" a="1"/>
  <c r="R122" i="1" s="1"/>
  <c r="R123" i="1" a="1"/>
  <c r="R123" i="1" s="1"/>
  <c r="R124" i="1" a="1"/>
  <c r="R124" i="1" s="1"/>
  <c r="R125" i="1" a="1"/>
  <c r="R125" i="1" s="1"/>
  <c r="R126" i="1" a="1"/>
  <c r="R126" i="1" s="1"/>
  <c r="R127" i="1" a="1"/>
  <c r="R127" i="1" s="1"/>
  <c r="R128" i="1" a="1"/>
  <c r="R128" i="1" s="1"/>
  <c r="R129" i="1" a="1"/>
  <c r="R129" i="1" s="1"/>
  <c r="R130" i="1" a="1"/>
  <c r="R130" i="1" s="1"/>
  <c r="R131" i="1" a="1"/>
  <c r="R131" i="1" s="1"/>
  <c r="R132" i="1" a="1"/>
  <c r="R132" i="1" s="1"/>
  <c r="R133" i="1" a="1"/>
  <c r="R133" i="1" s="1"/>
  <c r="R134" i="1" a="1"/>
  <c r="R134" i="1" s="1"/>
  <c r="R135" i="1" a="1"/>
  <c r="R135" i="1" s="1"/>
  <c r="R136" i="1" a="1"/>
  <c r="R136" i="1" s="1"/>
  <c r="R137" i="1" a="1"/>
  <c r="R137" i="1" s="1"/>
  <c r="R138" i="1" a="1"/>
  <c r="R138" i="1" s="1"/>
  <c r="R139" i="1" a="1"/>
  <c r="R139" i="1" s="1"/>
  <c r="R140" i="1" a="1"/>
  <c r="R140" i="1" s="1"/>
  <c r="R141" i="1" a="1"/>
  <c r="R141" i="1" s="1"/>
  <c r="R142" i="1" a="1"/>
  <c r="R142" i="1" s="1"/>
  <c r="R143" i="1" a="1"/>
  <c r="R143" i="1" s="1"/>
  <c r="R144" i="1" a="1"/>
  <c r="R144" i="1" s="1"/>
  <c r="R145" i="1" a="1"/>
  <c r="R145" i="1" s="1"/>
  <c r="R146" i="1" a="1"/>
  <c r="R146" i="1" s="1"/>
  <c r="R147" i="1" a="1"/>
  <c r="R147" i="1" s="1"/>
  <c r="R148" i="1" a="1"/>
  <c r="R148" i="1" s="1"/>
  <c r="R149" i="1" a="1"/>
  <c r="R149" i="1" s="1"/>
  <c r="R150" i="1" a="1"/>
  <c r="R150" i="1" s="1"/>
  <c r="R151" i="1" a="1"/>
  <c r="R151" i="1" s="1"/>
  <c r="R152" i="1" a="1"/>
  <c r="R152" i="1" s="1"/>
  <c r="R153" i="1" a="1"/>
  <c r="R153" i="1" s="1"/>
  <c r="R154" i="1" a="1"/>
  <c r="R154" i="1" s="1"/>
  <c r="R155" i="1" a="1"/>
  <c r="R155" i="1" s="1"/>
  <c r="R156" i="1" a="1"/>
  <c r="R156" i="1" s="1"/>
  <c r="R157" i="1" a="1"/>
  <c r="R157" i="1" s="1"/>
  <c r="R158" i="1" a="1"/>
  <c r="R158" i="1" s="1"/>
  <c r="R159" i="1" a="1"/>
  <c r="R159" i="1" s="1"/>
  <c r="R160" i="1" a="1"/>
  <c r="R160" i="1" s="1"/>
  <c r="R161" i="1" a="1"/>
  <c r="R161" i="1" s="1"/>
  <c r="R162" i="1" a="1"/>
  <c r="R162" i="1" s="1"/>
  <c r="R163" i="1" a="1"/>
  <c r="R163" i="1" s="1"/>
  <c r="R164" i="1" a="1"/>
  <c r="R164" i="1" s="1"/>
  <c r="R165" i="1" a="1"/>
  <c r="R165" i="1" s="1"/>
  <c r="R166" i="1" a="1"/>
  <c r="R166" i="1" s="1"/>
  <c r="R167" i="1" a="1"/>
  <c r="R167" i="1" s="1"/>
  <c r="R168" i="1" a="1"/>
  <c r="R168" i="1" s="1"/>
  <c r="R169" i="1" a="1"/>
  <c r="R169" i="1" s="1"/>
  <c r="R170" i="1" a="1"/>
  <c r="R170" i="1" s="1"/>
  <c r="R171" i="1" a="1"/>
  <c r="R171" i="1" s="1"/>
  <c r="R172" i="1" a="1"/>
  <c r="R172" i="1" s="1"/>
  <c r="R173" i="1" a="1"/>
  <c r="R173" i="1" s="1"/>
  <c r="R174" i="1" a="1"/>
  <c r="R174" i="1" s="1"/>
  <c r="R175" i="1" a="1"/>
  <c r="R175" i="1" s="1"/>
  <c r="R176" i="1" a="1"/>
  <c r="R176" i="1" s="1"/>
  <c r="R177" i="1" a="1"/>
  <c r="R177" i="1" s="1"/>
  <c r="R178" i="1" a="1"/>
  <c r="R178" i="1" s="1"/>
  <c r="R179" i="1" a="1"/>
  <c r="R179" i="1" s="1"/>
  <c r="R180" i="1" a="1"/>
  <c r="R180" i="1" s="1"/>
  <c r="R181" i="1" a="1"/>
  <c r="R181" i="1" s="1"/>
  <c r="R182" i="1" a="1"/>
  <c r="R182" i="1" s="1"/>
  <c r="R183" i="1" a="1"/>
  <c r="R183" i="1" s="1"/>
  <c r="R184" i="1" a="1"/>
  <c r="R184" i="1" s="1"/>
  <c r="R185" i="1" a="1"/>
  <c r="R185" i="1" s="1"/>
  <c r="R186" i="1" a="1"/>
  <c r="R186" i="1" s="1"/>
  <c r="R187" i="1" a="1"/>
  <c r="R187" i="1" s="1"/>
  <c r="R188" i="1" a="1"/>
  <c r="R188" i="1" s="1"/>
  <c r="R189" i="1" a="1"/>
  <c r="R189" i="1" s="1"/>
  <c r="R190" i="1" a="1"/>
  <c r="R190" i="1" s="1"/>
  <c r="R191" i="1" a="1"/>
  <c r="R191" i="1" s="1"/>
  <c r="R192" i="1" a="1"/>
  <c r="R192" i="1" s="1"/>
  <c r="R193" i="1" a="1"/>
  <c r="R193" i="1" s="1"/>
  <c r="R194" i="1" a="1"/>
  <c r="R194" i="1" s="1"/>
  <c r="R195" i="1" a="1"/>
  <c r="R195" i="1" s="1"/>
  <c r="R196" i="1" a="1"/>
  <c r="R196" i="1" s="1"/>
  <c r="R197" i="1" a="1"/>
  <c r="R197" i="1" s="1"/>
  <c r="R198" i="1" a="1"/>
  <c r="R198" i="1" s="1"/>
  <c r="R199" i="1" a="1"/>
  <c r="R199" i="1" s="1"/>
  <c r="R200" i="1" a="1"/>
  <c r="R200" i="1" s="1"/>
  <c r="R201" i="1" a="1"/>
  <c r="R201" i="1" s="1"/>
  <c r="R202" i="1" a="1"/>
  <c r="R202" i="1" s="1"/>
  <c r="R203" i="1" a="1"/>
  <c r="R203" i="1" s="1"/>
  <c r="R204" i="1" a="1"/>
  <c r="R204" i="1" s="1"/>
  <c r="R205" i="1" a="1"/>
  <c r="R205" i="1" s="1"/>
  <c r="R206" i="1" a="1"/>
  <c r="R206" i="1" s="1"/>
  <c r="R207" i="1" a="1"/>
  <c r="R207" i="1" s="1"/>
  <c r="R208" i="1" a="1"/>
  <c r="R208" i="1" s="1"/>
  <c r="R209" i="1" a="1"/>
  <c r="R209" i="1" s="1"/>
  <c r="R210" i="1" a="1"/>
  <c r="R210" i="1" s="1"/>
  <c r="R211" i="1" a="1"/>
  <c r="R211" i="1" s="1"/>
  <c r="R212" i="1" a="1"/>
  <c r="R212" i="1" s="1"/>
  <c r="R213" i="1" a="1"/>
  <c r="R213" i="1" s="1"/>
  <c r="R214" i="1" a="1"/>
  <c r="R214" i="1" s="1"/>
  <c r="R215" i="1" a="1"/>
  <c r="R215" i="1" s="1"/>
  <c r="R216" i="1" a="1"/>
  <c r="R216" i="1" s="1"/>
  <c r="R217" i="1" a="1"/>
  <c r="R217" i="1" s="1"/>
  <c r="R218" i="1" a="1"/>
  <c r="R218" i="1" s="1"/>
  <c r="R219" i="1" a="1"/>
  <c r="R219" i="1" s="1"/>
  <c r="R220" i="1" a="1"/>
  <c r="R220" i="1" s="1"/>
  <c r="R221" i="1" a="1"/>
  <c r="R221" i="1" s="1"/>
  <c r="R222" i="1" a="1"/>
  <c r="R222" i="1" s="1"/>
  <c r="R223" i="1" a="1"/>
  <c r="R223" i="1" s="1"/>
  <c r="R224" i="1" a="1"/>
  <c r="R224" i="1" s="1"/>
  <c r="R225" i="1" a="1"/>
  <c r="R225" i="1" s="1"/>
  <c r="R226" i="1" a="1"/>
  <c r="R226" i="1" s="1"/>
  <c r="R227" i="1" a="1"/>
  <c r="R227" i="1" s="1"/>
  <c r="R228" i="1" a="1"/>
  <c r="R228" i="1" s="1"/>
  <c r="R229" i="1" a="1"/>
  <c r="R229" i="1" s="1"/>
  <c r="R230" i="1" a="1"/>
  <c r="R230" i="1" s="1"/>
  <c r="R231" i="1" a="1"/>
  <c r="R231" i="1" s="1"/>
  <c r="R232" i="1" a="1"/>
  <c r="R232" i="1" s="1"/>
  <c r="R233" i="1" a="1"/>
  <c r="R233" i="1" s="1"/>
  <c r="R234" i="1" a="1"/>
  <c r="R234" i="1" s="1"/>
  <c r="R235" i="1" a="1"/>
  <c r="R235" i="1" s="1"/>
  <c r="R236" i="1" a="1"/>
  <c r="R236" i="1" s="1"/>
  <c r="R237" i="1" a="1"/>
  <c r="R237" i="1" s="1"/>
  <c r="R238" i="1" a="1"/>
  <c r="R238" i="1" s="1"/>
  <c r="R239" i="1" a="1"/>
  <c r="R239" i="1" s="1"/>
  <c r="R240" i="1" a="1"/>
  <c r="R240" i="1" s="1"/>
  <c r="R241" i="1" a="1"/>
  <c r="R241" i="1" s="1"/>
  <c r="R242" i="1" a="1"/>
  <c r="R242" i="1" s="1"/>
  <c r="R243" i="1" a="1"/>
  <c r="R243" i="1" s="1"/>
  <c r="R244" i="1" a="1"/>
  <c r="R244" i="1" s="1"/>
  <c r="R245" i="1" a="1"/>
  <c r="R245" i="1" s="1"/>
  <c r="R246" i="1" a="1"/>
  <c r="R246" i="1" s="1"/>
  <c r="R247" i="1" a="1"/>
  <c r="R247" i="1" s="1"/>
  <c r="R248" i="1" a="1"/>
  <c r="R248" i="1" s="1"/>
  <c r="R249" i="1" a="1"/>
  <c r="R249" i="1" s="1"/>
  <c r="R250" i="1" a="1"/>
  <c r="R250" i="1" s="1"/>
  <c r="R251" i="1" a="1"/>
  <c r="R251" i="1" s="1"/>
  <c r="R252" i="1" a="1"/>
  <c r="R252" i="1" s="1"/>
  <c r="R253" i="1" a="1"/>
  <c r="R253" i="1" s="1"/>
  <c r="R254" i="1" a="1"/>
  <c r="R254" i="1" s="1"/>
  <c r="R255" i="1" a="1"/>
  <c r="R255" i="1" s="1"/>
  <c r="R256" i="1" a="1"/>
  <c r="R256" i="1" s="1"/>
  <c r="R257" i="1" a="1"/>
  <c r="R257" i="1" s="1"/>
  <c r="R258" i="1" a="1"/>
  <c r="R258" i="1" s="1"/>
  <c r="R259" i="1" a="1"/>
  <c r="R259" i="1" s="1"/>
  <c r="R260" i="1" a="1"/>
  <c r="R260" i="1" s="1"/>
  <c r="R261" i="1" a="1"/>
  <c r="R261" i="1" s="1"/>
  <c r="R262" i="1" a="1"/>
  <c r="R262" i="1" s="1"/>
  <c r="R263" i="1" a="1"/>
  <c r="R263" i="1" s="1"/>
  <c r="R264" i="1" a="1"/>
  <c r="R264" i="1" s="1"/>
  <c r="R265" i="1" a="1"/>
  <c r="R265" i="1" s="1"/>
  <c r="R266" i="1" a="1"/>
  <c r="R266" i="1" s="1"/>
  <c r="R267" i="1" a="1"/>
  <c r="R267" i="1" s="1"/>
  <c r="R268" i="1" a="1"/>
  <c r="R268" i="1" s="1"/>
  <c r="R269" i="1" a="1"/>
  <c r="R269" i="1" s="1"/>
  <c r="R270" i="1" a="1"/>
  <c r="R270" i="1" s="1"/>
  <c r="R271" i="1" a="1"/>
  <c r="R271" i="1" s="1"/>
  <c r="R272" i="1" a="1"/>
  <c r="R272" i="1" s="1"/>
  <c r="R273" i="1" a="1"/>
  <c r="R273" i="1" s="1"/>
  <c r="R274" i="1" a="1"/>
  <c r="R274" i="1" s="1"/>
  <c r="R275" i="1" a="1"/>
  <c r="R275" i="1" s="1"/>
  <c r="R276" i="1" a="1"/>
  <c r="R276" i="1" s="1"/>
  <c r="R277" i="1" a="1"/>
  <c r="R277" i="1" s="1"/>
  <c r="R278" i="1" a="1"/>
  <c r="R278" i="1" s="1"/>
  <c r="R279" i="1" a="1"/>
  <c r="R279" i="1" s="1"/>
  <c r="R280" i="1" a="1"/>
  <c r="R280" i="1" s="1"/>
  <c r="R281" i="1" a="1"/>
  <c r="R281" i="1" s="1"/>
  <c r="R282" i="1" a="1"/>
  <c r="R282" i="1" s="1"/>
  <c r="R283" i="1" a="1"/>
  <c r="R283" i="1" s="1"/>
  <c r="R284" i="1" a="1"/>
  <c r="R284" i="1" s="1"/>
  <c r="R285" i="1" a="1"/>
  <c r="R285" i="1" s="1"/>
  <c r="R286" i="1" a="1"/>
  <c r="R286" i="1" s="1"/>
  <c r="R287" i="1" a="1"/>
  <c r="R287" i="1" s="1"/>
  <c r="R288" i="1" a="1"/>
  <c r="R288" i="1" s="1"/>
  <c r="R289" i="1" a="1"/>
  <c r="R289" i="1" s="1"/>
  <c r="R290" i="1" a="1"/>
  <c r="R290" i="1" s="1"/>
  <c r="R291" i="1" a="1"/>
  <c r="R291" i="1" s="1"/>
  <c r="R292" i="1" a="1"/>
  <c r="R292" i="1" s="1"/>
  <c r="R293" i="1" a="1"/>
  <c r="R293" i="1" s="1"/>
  <c r="R294" i="1" a="1"/>
  <c r="R294" i="1" s="1"/>
  <c r="R295" i="1" a="1"/>
  <c r="R295" i="1" s="1"/>
  <c r="R296" i="1" a="1"/>
  <c r="R296" i="1" s="1"/>
  <c r="R297" i="1" a="1"/>
  <c r="R297" i="1" s="1"/>
  <c r="R298" i="1" a="1"/>
  <c r="R298" i="1" s="1"/>
  <c r="R299" i="1" a="1"/>
  <c r="R299" i="1" s="1"/>
  <c r="R300" i="1" a="1"/>
  <c r="R300" i="1" s="1"/>
  <c r="R301" i="1" a="1"/>
  <c r="R301" i="1" s="1"/>
  <c r="R302" i="1" a="1"/>
  <c r="R302" i="1" s="1"/>
  <c r="R303" i="1" a="1"/>
  <c r="R303" i="1" s="1"/>
  <c r="R304" i="1" a="1"/>
  <c r="R304" i="1" s="1"/>
  <c r="R305" i="1" a="1"/>
  <c r="R305" i="1" s="1"/>
  <c r="R306" i="1" a="1"/>
  <c r="R306" i="1" s="1"/>
  <c r="R307" i="1" a="1"/>
  <c r="R307" i="1" s="1"/>
  <c r="R308" i="1" a="1"/>
  <c r="R308" i="1" s="1"/>
  <c r="R309" i="1" a="1"/>
  <c r="R309" i="1" s="1"/>
  <c r="R310" i="1" a="1"/>
  <c r="R310" i="1" s="1"/>
  <c r="R311" i="1" a="1"/>
  <c r="R311" i="1" s="1"/>
  <c r="R312" i="1" a="1"/>
  <c r="R312" i="1" s="1"/>
  <c r="R313" i="1" a="1"/>
  <c r="R313" i="1" s="1"/>
  <c r="R314" i="1" a="1"/>
  <c r="R314" i="1" s="1"/>
  <c r="R315" i="1" a="1"/>
  <c r="R315" i="1" s="1"/>
  <c r="R316" i="1" a="1"/>
  <c r="R316" i="1" s="1"/>
  <c r="R317" i="1" a="1"/>
  <c r="R317" i="1" s="1"/>
  <c r="R318" i="1" a="1"/>
  <c r="R318" i="1" s="1"/>
  <c r="R319" i="1" a="1"/>
  <c r="R319" i="1" s="1"/>
  <c r="R320" i="1" a="1"/>
  <c r="R320" i="1" s="1"/>
  <c r="R321" i="1" a="1"/>
  <c r="R321" i="1" s="1"/>
  <c r="R322" i="1" a="1"/>
  <c r="R322" i="1" s="1"/>
  <c r="R323" i="1" a="1"/>
  <c r="R323" i="1" s="1"/>
  <c r="R324" i="1" a="1"/>
  <c r="R324" i="1" s="1"/>
  <c r="R325" i="1" a="1"/>
  <c r="R325" i="1" s="1"/>
  <c r="R326" i="1" a="1"/>
  <c r="R326" i="1" s="1"/>
  <c r="R327" i="1" a="1"/>
  <c r="R327" i="1" s="1"/>
  <c r="R328" i="1" a="1"/>
  <c r="R328" i="1" s="1"/>
  <c r="R329" i="1" a="1"/>
  <c r="R329" i="1" s="1"/>
  <c r="R330" i="1" a="1"/>
  <c r="R330" i="1" s="1"/>
  <c r="R331" i="1" a="1"/>
  <c r="R331" i="1" s="1"/>
  <c r="R332" i="1" a="1"/>
  <c r="R332" i="1" s="1"/>
  <c r="R333" i="1" a="1"/>
  <c r="R333" i="1" s="1"/>
  <c r="R334" i="1" a="1"/>
  <c r="R334" i="1" s="1"/>
  <c r="R335" i="1" a="1"/>
  <c r="R335" i="1" s="1"/>
  <c r="R336" i="1" a="1"/>
  <c r="R336" i="1" s="1"/>
  <c r="R337" i="1" a="1"/>
  <c r="R337" i="1" s="1"/>
  <c r="R338" i="1" a="1"/>
  <c r="R338" i="1" s="1"/>
  <c r="R339" i="1" a="1"/>
  <c r="R339" i="1" s="1"/>
  <c r="R340" i="1" a="1"/>
  <c r="R340" i="1" s="1"/>
  <c r="R341" i="1" a="1"/>
  <c r="R341" i="1" s="1"/>
  <c r="R342" i="1" a="1"/>
  <c r="R342" i="1" s="1"/>
  <c r="R343" i="1" a="1"/>
  <c r="R343" i="1" s="1"/>
  <c r="R344" i="1" a="1"/>
  <c r="R344" i="1" s="1"/>
  <c r="R345" i="1" a="1"/>
  <c r="R345" i="1" s="1"/>
  <c r="R346" i="1" a="1"/>
  <c r="R346" i="1" s="1"/>
  <c r="R347" i="1" a="1"/>
  <c r="R347" i="1" s="1"/>
  <c r="R348" i="1" a="1"/>
  <c r="R348" i="1" s="1"/>
  <c r="R349" i="1" a="1"/>
  <c r="R349" i="1" s="1"/>
  <c r="R350" i="1" a="1"/>
  <c r="R350" i="1" s="1"/>
  <c r="R351" i="1" a="1"/>
  <c r="R351" i="1" s="1"/>
  <c r="R352" i="1" a="1"/>
  <c r="R352" i="1" s="1"/>
  <c r="R353" i="1" a="1"/>
  <c r="R353" i="1" s="1"/>
  <c r="R354" i="1" a="1"/>
  <c r="R354" i="1" s="1"/>
  <c r="R355" i="1" a="1"/>
  <c r="R355" i="1" s="1"/>
  <c r="R356" i="1" a="1"/>
  <c r="R356" i="1" s="1"/>
  <c r="R357" i="1" a="1"/>
  <c r="R357" i="1" s="1"/>
  <c r="R358" i="1" a="1"/>
  <c r="R358" i="1" s="1"/>
  <c r="R359" i="1" a="1"/>
  <c r="R359" i="1" s="1"/>
  <c r="R360" i="1" a="1"/>
  <c r="R360" i="1" s="1"/>
  <c r="R361" i="1" a="1"/>
  <c r="R361" i="1" s="1"/>
  <c r="R362" i="1" a="1"/>
  <c r="R362" i="1" s="1"/>
  <c r="R363" i="1" a="1"/>
  <c r="R363" i="1" s="1"/>
  <c r="R364" i="1" a="1"/>
  <c r="R364" i="1" s="1"/>
  <c r="R365" i="1" a="1"/>
  <c r="R365" i="1" s="1"/>
  <c r="R366" i="1" a="1"/>
  <c r="R366" i="1" s="1"/>
  <c r="R367" i="1" a="1"/>
  <c r="R367" i="1" s="1"/>
  <c r="R368" i="1" a="1"/>
  <c r="R368" i="1" s="1"/>
  <c r="R369" i="1" a="1"/>
  <c r="R369" i="1" s="1"/>
  <c r="R370" i="1" a="1"/>
  <c r="R370" i="1" s="1"/>
  <c r="R371" i="1" a="1"/>
  <c r="R371" i="1" s="1"/>
  <c r="R372" i="1" a="1"/>
  <c r="R372" i="1" s="1"/>
  <c r="R373" i="1" a="1"/>
  <c r="R373" i="1" s="1"/>
  <c r="R374" i="1" a="1"/>
  <c r="R374" i="1" s="1"/>
  <c r="R375" i="1" a="1"/>
  <c r="R375" i="1" s="1"/>
  <c r="R376" i="1" a="1"/>
  <c r="R376" i="1" s="1"/>
  <c r="R377" i="1" a="1"/>
  <c r="R377" i="1" s="1"/>
  <c r="R378" i="1" a="1"/>
  <c r="R378" i="1" s="1"/>
  <c r="R379" i="1" a="1"/>
  <c r="R379" i="1" s="1"/>
  <c r="R380" i="1" a="1"/>
  <c r="R380" i="1" s="1"/>
  <c r="R381" i="1" a="1"/>
  <c r="R381" i="1" s="1"/>
  <c r="R382" i="1" a="1"/>
  <c r="R382" i="1" s="1"/>
  <c r="R383" i="1" a="1"/>
  <c r="R383" i="1" s="1"/>
  <c r="R384" i="1" a="1"/>
  <c r="R384" i="1" s="1"/>
  <c r="R385" i="1" a="1"/>
  <c r="R385" i="1" s="1"/>
  <c r="R386" i="1" a="1"/>
  <c r="R386" i="1" s="1"/>
  <c r="R387" i="1" a="1"/>
  <c r="R387" i="1" s="1"/>
  <c r="R388" i="1" a="1"/>
  <c r="R388" i="1" s="1"/>
  <c r="R389" i="1" a="1"/>
  <c r="R389" i="1" s="1"/>
  <c r="R390" i="1" a="1"/>
  <c r="R390" i="1" s="1"/>
  <c r="R391" i="1" a="1"/>
  <c r="R391" i="1" s="1"/>
  <c r="R392" i="1" a="1"/>
  <c r="R392" i="1" s="1"/>
  <c r="R393" i="1" a="1"/>
  <c r="R393" i="1" s="1"/>
  <c r="R394" i="1" a="1"/>
  <c r="R394" i="1" s="1"/>
  <c r="R395" i="1" a="1"/>
  <c r="R395" i="1" s="1"/>
  <c r="R396" i="1" a="1"/>
  <c r="R396" i="1" s="1"/>
  <c r="R397" i="1" a="1"/>
  <c r="R397" i="1" s="1"/>
  <c r="R398" i="1" a="1"/>
  <c r="R398" i="1" s="1"/>
  <c r="R399" i="1" a="1"/>
  <c r="R399" i="1" s="1"/>
  <c r="R400" i="1" a="1"/>
  <c r="R400" i="1" s="1"/>
  <c r="R401" i="1" a="1"/>
  <c r="R401" i="1" s="1"/>
  <c r="R402" i="1" a="1"/>
  <c r="R402" i="1" s="1"/>
  <c r="R403" i="1" a="1"/>
  <c r="R403" i="1" s="1"/>
  <c r="R404" i="1" a="1"/>
  <c r="R404" i="1" s="1"/>
  <c r="R405" i="1" a="1"/>
  <c r="R405" i="1" s="1"/>
  <c r="R406" i="1" a="1"/>
  <c r="R406" i="1" s="1"/>
  <c r="R407" i="1" a="1"/>
  <c r="R407" i="1" s="1"/>
  <c r="R408" i="1" a="1"/>
  <c r="R408" i="1" s="1"/>
  <c r="R409" i="1" a="1"/>
  <c r="R409" i="1" s="1"/>
  <c r="R410" i="1" a="1"/>
  <c r="R410" i="1" s="1"/>
  <c r="R411" i="1" a="1"/>
  <c r="R411" i="1" s="1"/>
  <c r="R412" i="1" a="1"/>
  <c r="R412" i="1" s="1"/>
  <c r="R413" i="1" a="1"/>
  <c r="R413" i="1" s="1"/>
  <c r="R414" i="1" a="1"/>
  <c r="R414" i="1" s="1"/>
  <c r="R415" i="1" a="1"/>
  <c r="R415" i="1" s="1"/>
  <c r="R416" i="1" a="1"/>
  <c r="R416" i="1" s="1"/>
  <c r="R417" i="1" a="1"/>
  <c r="R417" i="1" s="1"/>
  <c r="R418" i="1" a="1"/>
  <c r="R418" i="1" s="1"/>
  <c r="R419" i="1" a="1"/>
  <c r="R419" i="1" s="1"/>
  <c r="R420" i="1" a="1"/>
  <c r="R420" i="1" s="1"/>
  <c r="R421" i="1" a="1"/>
  <c r="R421" i="1" s="1"/>
  <c r="R422" i="1" a="1"/>
  <c r="R422" i="1" s="1"/>
  <c r="R423" i="1" a="1"/>
  <c r="R423" i="1" s="1"/>
  <c r="R424" i="1" a="1"/>
  <c r="R424" i="1" s="1"/>
  <c r="R425" i="1" a="1"/>
  <c r="R425" i="1" s="1"/>
  <c r="R426" i="1" a="1"/>
  <c r="R426" i="1" s="1"/>
  <c r="R427" i="1" a="1"/>
  <c r="R427" i="1" s="1"/>
  <c r="R428" i="1" a="1"/>
  <c r="R428" i="1" s="1"/>
  <c r="R429" i="1" a="1"/>
  <c r="R429" i="1" s="1"/>
  <c r="R430" i="1" a="1"/>
  <c r="R430" i="1" s="1"/>
  <c r="R431" i="1" a="1"/>
  <c r="R431" i="1" s="1"/>
  <c r="R432" i="1" a="1"/>
  <c r="R432" i="1" s="1"/>
  <c r="R433" i="1" a="1"/>
  <c r="R433" i="1" s="1"/>
  <c r="R434" i="1" a="1"/>
  <c r="R434" i="1" s="1"/>
  <c r="R435" i="1" a="1"/>
  <c r="R435" i="1" s="1"/>
  <c r="R436" i="1" a="1"/>
  <c r="R436" i="1" s="1"/>
  <c r="R437" i="1" a="1"/>
  <c r="R437" i="1" s="1"/>
  <c r="R438" i="1" a="1"/>
  <c r="R438" i="1" s="1"/>
  <c r="R439" i="1" a="1"/>
  <c r="R439" i="1" s="1"/>
  <c r="R440" i="1" a="1"/>
  <c r="R440" i="1" s="1"/>
  <c r="R441" i="1" a="1"/>
  <c r="R441" i="1" s="1"/>
  <c r="R442" i="1" a="1"/>
  <c r="R442" i="1" s="1"/>
  <c r="R443" i="1" a="1"/>
  <c r="R443" i="1" s="1"/>
  <c r="R444" i="1" a="1"/>
  <c r="R444" i="1" s="1"/>
  <c r="R445" i="1" a="1"/>
  <c r="R445" i="1" s="1"/>
  <c r="R446" i="1" a="1"/>
  <c r="R446" i="1" s="1"/>
  <c r="R447" i="1" a="1"/>
  <c r="R447" i="1" s="1"/>
  <c r="R448" i="1" a="1"/>
  <c r="R448" i="1" s="1"/>
  <c r="R449" i="1" a="1"/>
  <c r="R449" i="1" s="1"/>
  <c r="R450" i="1" a="1"/>
  <c r="R450" i="1" s="1"/>
  <c r="R451" i="1" a="1"/>
  <c r="R451" i="1" s="1"/>
  <c r="R452" i="1" a="1"/>
  <c r="R452" i="1" s="1"/>
  <c r="R453" i="1" a="1"/>
  <c r="R453" i="1" s="1"/>
  <c r="R454" i="1" a="1"/>
  <c r="R454" i="1" s="1"/>
  <c r="R455" i="1" a="1"/>
  <c r="R455" i="1" s="1"/>
  <c r="R456" i="1" a="1"/>
  <c r="R456" i="1" s="1"/>
  <c r="R457" i="1" a="1"/>
  <c r="R457" i="1" s="1"/>
  <c r="R458" i="1" a="1"/>
  <c r="R458" i="1" s="1"/>
  <c r="R459" i="1" a="1"/>
  <c r="R459" i="1" s="1"/>
  <c r="R460" i="1" a="1"/>
  <c r="R460" i="1" s="1"/>
  <c r="R461" i="1" a="1"/>
  <c r="R461" i="1" s="1"/>
  <c r="R462" i="1" a="1"/>
  <c r="R462" i="1" s="1"/>
  <c r="R463" i="1" a="1"/>
  <c r="R463" i="1" s="1"/>
  <c r="R464" i="1" a="1"/>
  <c r="R464" i="1" s="1"/>
  <c r="R465" i="1" a="1"/>
  <c r="R465" i="1" s="1"/>
  <c r="R466" i="1" a="1"/>
  <c r="R466" i="1" s="1"/>
  <c r="R467" i="1" a="1"/>
  <c r="R467" i="1" s="1"/>
  <c r="R468" i="1" a="1"/>
  <c r="R468" i="1" s="1"/>
  <c r="R469" i="1" a="1"/>
  <c r="R469" i="1" s="1"/>
  <c r="R470" i="1" a="1"/>
  <c r="R470" i="1" s="1"/>
  <c r="R471" i="1" a="1"/>
  <c r="R471" i="1" s="1"/>
  <c r="R472" i="1" a="1"/>
  <c r="R472" i="1" s="1"/>
  <c r="R473" i="1" a="1"/>
  <c r="R473" i="1" s="1"/>
  <c r="R474" i="1" a="1"/>
  <c r="R474" i="1" s="1"/>
  <c r="R475" i="1" a="1"/>
  <c r="R475" i="1" s="1"/>
  <c r="R476" i="1" a="1"/>
  <c r="R476" i="1" s="1"/>
  <c r="R477" i="1" a="1"/>
  <c r="R477" i="1" s="1"/>
  <c r="R478" i="1" a="1"/>
  <c r="R478" i="1" s="1"/>
  <c r="R479" i="1" a="1"/>
  <c r="R479" i="1" s="1"/>
  <c r="R480" i="1" a="1"/>
  <c r="R480" i="1" s="1"/>
  <c r="R481" i="1" a="1"/>
  <c r="R481" i="1" s="1"/>
  <c r="R482" i="1" a="1"/>
  <c r="R482" i="1" s="1"/>
  <c r="R483" i="1" a="1"/>
  <c r="R483" i="1" s="1"/>
  <c r="R484" i="1" a="1"/>
  <c r="R484" i="1" s="1"/>
  <c r="R485" i="1" a="1"/>
  <c r="R485" i="1" s="1"/>
  <c r="R486" i="1" a="1"/>
  <c r="R486" i="1" s="1"/>
  <c r="R487" i="1" a="1"/>
  <c r="R487" i="1" s="1"/>
  <c r="R488" i="1" a="1"/>
  <c r="R488" i="1" s="1"/>
  <c r="R489" i="1" a="1"/>
  <c r="R489" i="1" s="1"/>
  <c r="R490" i="1" a="1"/>
  <c r="R490" i="1" s="1"/>
  <c r="R491" i="1" a="1"/>
  <c r="R491" i="1" s="1"/>
  <c r="R492" i="1" a="1"/>
  <c r="R492" i="1" s="1"/>
  <c r="R493" i="1" a="1"/>
  <c r="R493" i="1" s="1"/>
  <c r="R494" i="1" a="1"/>
  <c r="R494" i="1" s="1"/>
  <c r="R495" i="1" a="1"/>
  <c r="R495" i="1" s="1"/>
  <c r="R496" i="1" a="1"/>
  <c r="R496" i="1" s="1"/>
  <c r="R497" i="1" a="1"/>
  <c r="R497" i="1" s="1"/>
  <c r="R498" i="1" a="1"/>
  <c r="R498" i="1" s="1"/>
  <c r="R499" i="1" a="1"/>
  <c r="R499" i="1" s="1"/>
  <c r="R500" i="1" a="1"/>
  <c r="R500" i="1" s="1"/>
  <c r="R501" i="1" a="1"/>
  <c r="R501" i="1" s="1"/>
  <c r="R502" i="1" a="1"/>
  <c r="R502" i="1" s="1"/>
  <c r="R503" i="1" a="1"/>
  <c r="R503" i="1" s="1"/>
  <c r="R504" i="1" a="1"/>
  <c r="R504" i="1" s="1"/>
  <c r="R505" i="1" a="1"/>
  <c r="R505" i="1" s="1"/>
  <c r="R506" i="1" a="1"/>
  <c r="R506" i="1" s="1"/>
  <c r="R507" i="1" a="1"/>
  <c r="R507" i="1" s="1"/>
  <c r="R508" i="1" a="1"/>
  <c r="R508" i="1" s="1"/>
  <c r="R509" i="1" a="1"/>
  <c r="R509" i="1" s="1"/>
  <c r="R510" i="1" a="1"/>
  <c r="R510" i="1" s="1"/>
  <c r="R511" i="1" a="1"/>
  <c r="R511" i="1" s="1"/>
  <c r="R512" i="1" a="1"/>
  <c r="R512" i="1" s="1"/>
  <c r="R513" i="1" a="1"/>
  <c r="R513" i="1" s="1"/>
  <c r="R514" i="1" a="1"/>
  <c r="R514" i="1" s="1"/>
  <c r="R515" i="1" a="1"/>
  <c r="R515" i="1" s="1"/>
  <c r="R516" i="1" a="1"/>
  <c r="R516" i="1" s="1"/>
  <c r="R517" i="1" a="1"/>
  <c r="R517" i="1" s="1"/>
  <c r="R518" i="1" a="1"/>
  <c r="R518" i="1" s="1"/>
  <c r="R519" i="1" a="1"/>
  <c r="R519" i="1" s="1"/>
  <c r="R520" i="1" a="1"/>
  <c r="R520" i="1" s="1"/>
  <c r="R521" i="1" a="1"/>
  <c r="R521" i="1" s="1"/>
  <c r="R522" i="1" a="1"/>
  <c r="R522" i="1" s="1"/>
  <c r="R523" i="1" a="1"/>
  <c r="R523" i="1" s="1"/>
  <c r="R524" i="1" a="1"/>
  <c r="R524" i="1" s="1"/>
  <c r="R525" i="1" a="1"/>
  <c r="R525" i="1" s="1"/>
  <c r="R526" i="1" a="1"/>
  <c r="R526" i="1" s="1"/>
  <c r="R527" i="1" a="1"/>
  <c r="R527" i="1" s="1"/>
  <c r="R528" i="1" a="1"/>
  <c r="R528" i="1" s="1"/>
  <c r="R529" i="1" a="1"/>
  <c r="R529" i="1" s="1"/>
  <c r="R530" i="1" a="1"/>
  <c r="R530" i="1" s="1"/>
  <c r="R531" i="1" a="1"/>
  <c r="R531" i="1" s="1"/>
  <c r="R532" i="1" a="1"/>
  <c r="R532" i="1" s="1"/>
  <c r="R533" i="1" a="1"/>
  <c r="R533" i="1" s="1"/>
  <c r="R534" i="1" a="1"/>
  <c r="R534" i="1" s="1"/>
  <c r="R535" i="1" a="1"/>
  <c r="R535" i="1" s="1"/>
  <c r="R536" i="1" a="1"/>
  <c r="R536" i="1" s="1"/>
  <c r="R537" i="1" a="1"/>
  <c r="R537" i="1" s="1"/>
  <c r="R538" i="1" a="1"/>
  <c r="R538" i="1" s="1"/>
  <c r="R539" i="1" a="1"/>
  <c r="R539" i="1" s="1"/>
  <c r="R540" i="1" a="1"/>
  <c r="R540" i="1" s="1"/>
  <c r="R541" i="1" a="1"/>
  <c r="R541" i="1" s="1"/>
  <c r="R542" i="1" a="1"/>
  <c r="R542" i="1" s="1"/>
  <c r="R543" i="1" a="1"/>
  <c r="R543" i="1" s="1"/>
  <c r="R544" i="1" a="1"/>
  <c r="R544" i="1" s="1"/>
  <c r="R545" i="1" a="1"/>
  <c r="R545" i="1" s="1"/>
  <c r="R546" i="1" a="1"/>
  <c r="R546" i="1" s="1"/>
  <c r="R547" i="1" a="1"/>
  <c r="R547" i="1" s="1"/>
  <c r="R548" i="1" a="1"/>
  <c r="R548" i="1" s="1"/>
  <c r="R549" i="1" a="1"/>
  <c r="R549" i="1" s="1"/>
  <c r="R550" i="1" a="1"/>
  <c r="R550" i="1" s="1"/>
  <c r="R551" i="1" a="1"/>
  <c r="R551" i="1" s="1"/>
  <c r="R552" i="1" a="1"/>
  <c r="R552" i="1" s="1"/>
  <c r="R553" i="1" a="1"/>
  <c r="R553" i="1" s="1"/>
  <c r="R554" i="1" a="1"/>
  <c r="R554" i="1" s="1"/>
  <c r="R555" i="1" a="1"/>
  <c r="R555" i="1" s="1"/>
  <c r="R556" i="1" a="1"/>
  <c r="R556" i="1" s="1"/>
  <c r="R557" i="1" a="1"/>
  <c r="R557" i="1" s="1"/>
  <c r="R558" i="1" a="1"/>
  <c r="R558" i="1" s="1"/>
  <c r="R559" i="1" a="1"/>
  <c r="R559" i="1" s="1"/>
  <c r="R560" i="1" a="1"/>
  <c r="R560" i="1" s="1"/>
  <c r="R561" i="1" a="1"/>
  <c r="R561" i="1" s="1"/>
  <c r="R562" i="1" a="1"/>
  <c r="R562" i="1" s="1"/>
  <c r="R563" i="1" a="1"/>
  <c r="R563" i="1" s="1"/>
  <c r="R564" i="1" a="1"/>
  <c r="R564" i="1" s="1"/>
  <c r="R565" i="1" a="1"/>
  <c r="R565" i="1" s="1"/>
  <c r="R566" i="1" a="1"/>
  <c r="R566" i="1" s="1"/>
  <c r="R567" i="1" a="1"/>
  <c r="R567" i="1" s="1"/>
  <c r="R568" i="1" a="1"/>
  <c r="R568" i="1" s="1"/>
  <c r="R569" i="1" a="1"/>
  <c r="R569" i="1" s="1"/>
  <c r="R570" i="1" a="1"/>
  <c r="R570" i="1" s="1"/>
  <c r="R571" i="1" a="1"/>
  <c r="R571" i="1" s="1"/>
  <c r="R572" i="1" a="1"/>
  <c r="R572" i="1" s="1"/>
  <c r="R573" i="1" a="1"/>
  <c r="R573" i="1" s="1"/>
  <c r="R574" i="1" a="1"/>
  <c r="R574" i="1" s="1"/>
  <c r="R575" i="1" a="1"/>
  <c r="R575" i="1" s="1"/>
  <c r="R576" i="1" a="1"/>
  <c r="R576" i="1" s="1"/>
  <c r="R577" i="1" a="1"/>
  <c r="R577" i="1" s="1"/>
  <c r="R578" i="1" a="1"/>
  <c r="R578" i="1" s="1"/>
  <c r="R579" i="1" a="1"/>
  <c r="R579" i="1" s="1"/>
  <c r="R580" i="1" a="1"/>
  <c r="R580" i="1" s="1"/>
  <c r="R581" i="1" a="1"/>
  <c r="R581" i="1" s="1"/>
  <c r="R582" i="1" a="1"/>
  <c r="R582" i="1" s="1"/>
  <c r="R583" i="1" a="1"/>
  <c r="R583" i="1" s="1"/>
  <c r="R584" i="1" a="1"/>
  <c r="R584" i="1" s="1"/>
  <c r="R585" i="1" a="1"/>
  <c r="R585" i="1" s="1"/>
  <c r="R586" i="1" a="1"/>
  <c r="R586" i="1" s="1"/>
  <c r="R587" i="1" a="1"/>
  <c r="R587" i="1" s="1"/>
  <c r="R588" i="1" a="1"/>
  <c r="R588" i="1" s="1"/>
  <c r="R589" i="1" a="1"/>
  <c r="R589" i="1" s="1"/>
  <c r="R590" i="1" a="1"/>
  <c r="R590" i="1" s="1"/>
  <c r="R591" i="1" a="1"/>
  <c r="R591" i="1" s="1"/>
  <c r="R592" i="1" a="1"/>
  <c r="R592" i="1" s="1"/>
  <c r="R593" i="1" a="1"/>
  <c r="R593" i="1" s="1"/>
  <c r="R594" i="1" a="1"/>
  <c r="R594" i="1" s="1"/>
  <c r="R595" i="1" a="1"/>
  <c r="R595" i="1" s="1"/>
  <c r="R596" i="1" a="1"/>
  <c r="R596" i="1" s="1"/>
  <c r="R597" i="1" a="1"/>
  <c r="R597" i="1" s="1"/>
  <c r="R598" i="1" a="1"/>
  <c r="R598" i="1" s="1"/>
  <c r="R599" i="1" a="1"/>
  <c r="R599" i="1" s="1"/>
  <c r="R600" i="1" a="1"/>
  <c r="R600" i="1" s="1"/>
  <c r="R601" i="1" a="1"/>
  <c r="R601" i="1" s="1"/>
  <c r="R602" i="1" a="1"/>
  <c r="R602" i="1" s="1"/>
  <c r="R603" i="1" a="1"/>
  <c r="R603" i="1" s="1"/>
  <c r="R604" i="1" a="1"/>
  <c r="R604" i="1" s="1"/>
  <c r="R605" i="1" a="1"/>
  <c r="R605" i="1" s="1"/>
  <c r="R606" i="1" a="1"/>
  <c r="R606" i="1" s="1"/>
  <c r="R607" i="1" a="1"/>
  <c r="R607" i="1" s="1"/>
  <c r="R608" i="1" a="1"/>
  <c r="R608" i="1" s="1"/>
  <c r="R609" i="1" a="1"/>
  <c r="R609" i="1" s="1"/>
  <c r="R610" i="1" a="1"/>
  <c r="R610" i="1" s="1"/>
  <c r="R611" i="1" a="1"/>
  <c r="R611" i="1" s="1"/>
  <c r="R612" i="1" a="1"/>
  <c r="R612" i="1" s="1"/>
  <c r="R613" i="1" a="1"/>
  <c r="R613" i="1" s="1"/>
  <c r="R614" i="1" a="1"/>
  <c r="R614" i="1" s="1"/>
  <c r="R615" i="1" a="1"/>
  <c r="R615" i="1" s="1"/>
  <c r="R616" i="1" a="1"/>
  <c r="R616" i="1" s="1"/>
  <c r="R617" i="1" a="1"/>
  <c r="R617" i="1" s="1"/>
  <c r="R618" i="1" a="1"/>
  <c r="R618" i="1" s="1"/>
  <c r="R619" i="1" a="1"/>
  <c r="R619" i="1" s="1"/>
  <c r="R620" i="1" a="1"/>
  <c r="R620" i="1" s="1"/>
  <c r="R621" i="1" a="1"/>
  <c r="R621" i="1" s="1"/>
  <c r="R622" i="1" a="1"/>
  <c r="R622" i="1" s="1"/>
  <c r="R623" i="1" a="1"/>
  <c r="R623" i="1" s="1"/>
  <c r="R624" i="1" a="1"/>
  <c r="R624" i="1" s="1"/>
  <c r="R625" i="1" a="1"/>
  <c r="R625" i="1" s="1"/>
  <c r="R626" i="1" a="1"/>
  <c r="R626" i="1" s="1"/>
  <c r="R627" i="1" a="1"/>
  <c r="R627" i="1" s="1"/>
  <c r="R628" i="1" a="1"/>
  <c r="R628" i="1" s="1"/>
  <c r="R629" i="1" a="1"/>
  <c r="R629" i="1" s="1"/>
  <c r="R630" i="1" a="1"/>
  <c r="R630" i="1" s="1"/>
  <c r="R631" i="1" a="1"/>
  <c r="R631" i="1" s="1"/>
  <c r="R632" i="1" a="1"/>
  <c r="R632" i="1" s="1"/>
  <c r="R633" i="1" a="1"/>
  <c r="R633" i="1" s="1"/>
  <c r="R634" i="1" a="1"/>
  <c r="R634" i="1" s="1"/>
  <c r="R635" i="1" a="1"/>
  <c r="R635" i="1" s="1"/>
  <c r="R636" i="1" a="1"/>
  <c r="R636" i="1" s="1"/>
  <c r="R637" i="1" a="1"/>
  <c r="R637" i="1" s="1"/>
  <c r="R638" i="1" a="1"/>
  <c r="R638" i="1" s="1"/>
  <c r="R639" i="1" a="1"/>
  <c r="R639" i="1" s="1"/>
  <c r="R640" i="1" a="1"/>
  <c r="R640" i="1" s="1"/>
  <c r="R641" i="1" a="1"/>
  <c r="R641" i="1" s="1"/>
  <c r="R642" i="1" a="1"/>
  <c r="R642" i="1" s="1"/>
  <c r="R643" i="1" a="1"/>
  <c r="R643" i="1" s="1"/>
  <c r="R644" i="1" a="1"/>
  <c r="R644" i="1" s="1"/>
  <c r="R645" i="1" a="1"/>
  <c r="R645" i="1" s="1"/>
  <c r="R646" i="1" a="1"/>
  <c r="R646" i="1" s="1"/>
  <c r="R647" i="1" a="1"/>
  <c r="R647" i="1" s="1"/>
  <c r="R648" i="1" a="1"/>
  <c r="R648" i="1" s="1"/>
  <c r="R649" i="1" a="1"/>
  <c r="R649" i="1" s="1"/>
  <c r="R650" i="1" a="1"/>
  <c r="R650" i="1" s="1"/>
  <c r="R651" i="1" a="1"/>
  <c r="R651" i="1" s="1"/>
  <c r="R652" i="1" a="1"/>
  <c r="R652" i="1" s="1"/>
  <c r="R653" i="1" a="1"/>
  <c r="R653" i="1" s="1"/>
  <c r="R654" i="1" a="1"/>
  <c r="R654" i="1" s="1"/>
  <c r="R655" i="1" a="1"/>
  <c r="R655" i="1" s="1"/>
  <c r="R656" i="1" a="1"/>
  <c r="R656" i="1" s="1"/>
  <c r="R657" i="1" a="1"/>
  <c r="R657" i="1" s="1"/>
  <c r="R658" i="1" a="1"/>
  <c r="R658" i="1" s="1"/>
  <c r="R659" i="1" a="1"/>
  <c r="R659" i="1" s="1"/>
  <c r="R660" i="1" a="1"/>
  <c r="R660" i="1" s="1"/>
  <c r="R661" i="1" a="1"/>
  <c r="R661" i="1" s="1"/>
  <c r="R662" i="1" a="1"/>
  <c r="R662" i="1" s="1"/>
  <c r="R663" i="1" a="1"/>
  <c r="R663" i="1" s="1"/>
  <c r="R664" i="1" a="1"/>
  <c r="R664" i="1" s="1"/>
  <c r="R665" i="1" a="1"/>
  <c r="R665" i="1" s="1"/>
  <c r="R666" i="1" a="1"/>
  <c r="R666" i="1" s="1"/>
  <c r="R667" i="1" a="1"/>
  <c r="R667" i="1" s="1"/>
  <c r="R668" i="1" a="1"/>
  <c r="R668" i="1" s="1"/>
  <c r="R669" i="1" a="1"/>
  <c r="R669" i="1" s="1"/>
  <c r="R670" i="1" a="1"/>
  <c r="R670" i="1" s="1"/>
  <c r="R671" i="1" a="1"/>
  <c r="R671" i="1" s="1"/>
  <c r="R672" i="1" a="1"/>
  <c r="R672" i="1" s="1"/>
  <c r="R673" i="1" a="1"/>
  <c r="R673" i="1" s="1"/>
  <c r="R674" i="1" a="1"/>
  <c r="R674" i="1" s="1"/>
  <c r="R675" i="1" a="1"/>
  <c r="R675" i="1" s="1"/>
  <c r="R676" i="1" a="1"/>
  <c r="R676" i="1" s="1"/>
  <c r="R677" i="1" a="1"/>
  <c r="R677" i="1" s="1"/>
  <c r="R678" i="1" a="1"/>
  <c r="R678" i="1" s="1"/>
  <c r="R679" i="1" a="1"/>
  <c r="R679" i="1" s="1"/>
  <c r="R680" i="1" a="1"/>
  <c r="R680" i="1" s="1"/>
  <c r="R681" i="1" a="1"/>
  <c r="R681" i="1" s="1"/>
  <c r="R682" i="1" a="1"/>
  <c r="R682" i="1" s="1"/>
  <c r="R683" i="1" a="1"/>
  <c r="R683" i="1" s="1"/>
  <c r="R684" i="1" a="1"/>
  <c r="R684" i="1" s="1"/>
  <c r="R685" i="1" a="1"/>
  <c r="R685" i="1" s="1"/>
  <c r="R686" i="1" a="1"/>
  <c r="R686" i="1" s="1"/>
  <c r="R687" i="1" a="1"/>
  <c r="R687" i="1" s="1"/>
  <c r="R688" i="1" a="1"/>
  <c r="R688" i="1" s="1"/>
  <c r="R689" i="1" a="1"/>
  <c r="R689" i="1" s="1"/>
  <c r="R690" i="1" a="1"/>
  <c r="R690" i="1" s="1"/>
  <c r="R691" i="1" a="1"/>
  <c r="R691" i="1" s="1"/>
  <c r="R692" i="1" a="1"/>
  <c r="R692" i="1" s="1"/>
  <c r="R693" i="1" a="1"/>
  <c r="R693" i="1" s="1"/>
  <c r="R694" i="1" a="1"/>
  <c r="R694" i="1" s="1"/>
  <c r="R695" i="1" a="1"/>
  <c r="R695" i="1" s="1"/>
  <c r="R696" i="1" a="1"/>
  <c r="R696" i="1" s="1"/>
  <c r="R697" i="1" a="1"/>
  <c r="R697" i="1" s="1"/>
  <c r="R698" i="1" a="1"/>
  <c r="R698" i="1" s="1"/>
  <c r="R699" i="1" a="1"/>
  <c r="R699" i="1" s="1"/>
  <c r="R700" i="1" a="1"/>
  <c r="R700" i="1" s="1"/>
  <c r="R701" i="1" a="1"/>
  <c r="R701" i="1" s="1"/>
  <c r="R702" i="1" a="1"/>
  <c r="R702" i="1" s="1"/>
  <c r="R703" i="1" a="1"/>
  <c r="R703" i="1" s="1"/>
  <c r="R704" i="1" a="1"/>
  <c r="R704" i="1" s="1"/>
  <c r="R705" i="1" a="1"/>
  <c r="R705" i="1" s="1"/>
  <c r="R706" i="1" a="1"/>
  <c r="R706" i="1" s="1"/>
  <c r="R707" i="1" a="1"/>
  <c r="R707" i="1" s="1"/>
  <c r="R708" i="1" a="1"/>
  <c r="R708" i="1" s="1"/>
  <c r="R709" i="1" a="1"/>
  <c r="R709" i="1" s="1"/>
  <c r="R710" i="1" a="1"/>
  <c r="R710" i="1" s="1"/>
  <c r="R711" i="1" a="1"/>
  <c r="R711" i="1" s="1"/>
  <c r="R712" i="1" a="1"/>
  <c r="R712" i="1" s="1"/>
  <c r="R713" i="1" a="1"/>
  <c r="R713" i="1" s="1"/>
  <c r="R714" i="1" a="1"/>
  <c r="R714" i="1" s="1"/>
  <c r="R715" i="1" a="1"/>
  <c r="R715" i="1" s="1"/>
  <c r="R716" i="1" a="1"/>
  <c r="R716" i="1" s="1"/>
  <c r="R717" i="1" a="1"/>
  <c r="R717" i="1" s="1"/>
  <c r="R718" i="1" a="1"/>
  <c r="R718" i="1" s="1"/>
  <c r="R719" i="1" a="1"/>
  <c r="R719" i="1" s="1"/>
  <c r="R720" i="1" a="1"/>
  <c r="R720" i="1" s="1"/>
  <c r="R721" i="1" a="1"/>
  <c r="R721" i="1" s="1"/>
  <c r="R722" i="1" a="1"/>
  <c r="R722" i="1" s="1"/>
  <c r="R723" i="1" a="1"/>
  <c r="R723" i="1" s="1"/>
  <c r="R724" i="1" a="1"/>
  <c r="R724" i="1" s="1"/>
  <c r="R725" i="1" a="1"/>
  <c r="R725" i="1" s="1"/>
  <c r="R726" i="1" a="1"/>
  <c r="R726" i="1" s="1"/>
  <c r="R727" i="1" a="1"/>
  <c r="R727" i="1" s="1"/>
  <c r="R728" i="1" a="1"/>
  <c r="R728" i="1" s="1"/>
  <c r="R729" i="1" a="1"/>
  <c r="R729" i="1" s="1"/>
  <c r="R730" i="1" a="1"/>
  <c r="R730" i="1" s="1"/>
  <c r="R731" i="1" a="1"/>
  <c r="R731" i="1" s="1"/>
  <c r="R732" i="1" a="1"/>
  <c r="R732" i="1" s="1"/>
  <c r="R733" i="1" a="1"/>
  <c r="R733" i="1" s="1"/>
  <c r="R734" i="1" a="1"/>
  <c r="R734" i="1" s="1"/>
  <c r="R735" i="1" a="1"/>
  <c r="R735" i="1" s="1"/>
  <c r="R736" i="1" a="1"/>
  <c r="R736" i="1" s="1"/>
  <c r="R737" i="1" a="1"/>
  <c r="R737" i="1" s="1"/>
  <c r="R738" i="1" a="1"/>
  <c r="R738" i="1" s="1"/>
  <c r="R739" i="1" a="1"/>
  <c r="R739" i="1" s="1"/>
  <c r="R740" i="1" a="1"/>
  <c r="R740" i="1" s="1"/>
  <c r="R741" i="1" a="1"/>
  <c r="R741" i="1" s="1"/>
  <c r="R742" i="1" a="1"/>
  <c r="R742" i="1" s="1"/>
  <c r="R743" i="1" a="1"/>
  <c r="R743" i="1" s="1"/>
  <c r="R744" i="1" a="1"/>
  <c r="R744" i="1" s="1"/>
  <c r="R745" i="1" a="1"/>
  <c r="R745" i="1" s="1"/>
  <c r="R746" i="1" a="1"/>
  <c r="R746" i="1" s="1"/>
  <c r="R747" i="1" a="1"/>
  <c r="R747" i="1" s="1"/>
  <c r="R748" i="1" a="1"/>
  <c r="R748" i="1" s="1"/>
  <c r="R749" i="1" a="1"/>
  <c r="R749" i="1" s="1"/>
  <c r="R750" i="1" a="1"/>
  <c r="R750" i="1" s="1"/>
  <c r="R751" i="1" a="1"/>
  <c r="R751" i="1" s="1"/>
  <c r="R752" i="1" a="1"/>
  <c r="R752" i="1" s="1"/>
  <c r="R753" i="1" a="1"/>
  <c r="R753" i="1" s="1"/>
  <c r="R754" i="1" a="1"/>
  <c r="R754" i="1" s="1"/>
  <c r="R755" i="1" a="1"/>
  <c r="R755" i="1" s="1"/>
  <c r="R756" i="1" a="1"/>
  <c r="R756" i="1" s="1"/>
  <c r="R757" i="1" a="1"/>
  <c r="R757" i="1" s="1"/>
  <c r="R758" i="1" a="1"/>
  <c r="R758" i="1" s="1"/>
  <c r="R759" i="1" a="1"/>
  <c r="R759" i="1" s="1"/>
  <c r="R760" i="1" a="1"/>
  <c r="R760" i="1" s="1"/>
  <c r="R761" i="1" a="1"/>
  <c r="R761" i="1" s="1"/>
  <c r="R762" i="1" a="1"/>
  <c r="R762" i="1" s="1"/>
  <c r="R763" i="1" a="1"/>
  <c r="R763" i="1" s="1"/>
  <c r="R764" i="1" a="1"/>
  <c r="R764" i="1" s="1"/>
  <c r="R765" i="1" a="1"/>
  <c r="R765" i="1" s="1"/>
  <c r="R766" i="1" a="1"/>
  <c r="R766" i="1" s="1"/>
  <c r="R767" i="1" a="1"/>
  <c r="R767" i="1" s="1"/>
  <c r="R768" i="1" a="1"/>
  <c r="R768" i="1" s="1"/>
  <c r="R769" i="1" a="1"/>
  <c r="R769" i="1" s="1"/>
  <c r="R770" i="1" a="1"/>
  <c r="R770" i="1" s="1"/>
  <c r="R771" i="1" a="1"/>
  <c r="R771" i="1" s="1"/>
  <c r="R772" i="1" a="1"/>
  <c r="R772" i="1" s="1"/>
  <c r="R773" i="1" a="1"/>
  <c r="R773" i="1" s="1"/>
  <c r="R774" i="1" a="1"/>
  <c r="R774" i="1" s="1"/>
  <c r="R775" i="1" a="1"/>
  <c r="R775" i="1" s="1"/>
  <c r="R776" i="1" a="1"/>
  <c r="R776" i="1" s="1"/>
  <c r="R777" i="1" a="1"/>
  <c r="R777" i="1" s="1"/>
  <c r="R778" i="1" a="1"/>
  <c r="R778" i="1" s="1"/>
  <c r="R779" i="1" a="1"/>
  <c r="R779" i="1" s="1"/>
  <c r="R780" i="1" a="1"/>
  <c r="R780" i="1" s="1"/>
  <c r="R781" i="1" a="1"/>
  <c r="R781" i="1" s="1"/>
  <c r="R782" i="1" a="1"/>
  <c r="R782" i="1" s="1"/>
  <c r="R783" i="1" a="1"/>
  <c r="R783" i="1" s="1"/>
  <c r="R784" i="1" a="1"/>
  <c r="R784" i="1" s="1"/>
  <c r="R785" i="1" a="1"/>
  <c r="R785" i="1" s="1"/>
  <c r="R786" i="1" a="1"/>
  <c r="R786" i="1" s="1"/>
  <c r="R787" i="1" a="1"/>
  <c r="R787" i="1" s="1"/>
  <c r="R788" i="1" a="1"/>
  <c r="R788" i="1" s="1"/>
  <c r="R789" i="1" a="1"/>
  <c r="R789" i="1" s="1"/>
  <c r="R790" i="1" a="1"/>
  <c r="R790" i="1" s="1"/>
  <c r="R791" i="1" a="1"/>
  <c r="R791" i="1" s="1"/>
  <c r="R792" i="1" a="1"/>
  <c r="R792" i="1" s="1"/>
  <c r="R793" i="1" a="1"/>
  <c r="R793" i="1" s="1"/>
  <c r="R794" i="1" a="1"/>
  <c r="R794" i="1" s="1"/>
  <c r="R795" i="1" a="1"/>
  <c r="R795" i="1" s="1"/>
  <c r="R796" i="1" a="1"/>
  <c r="R796" i="1" s="1"/>
  <c r="R797" i="1" a="1"/>
  <c r="R797" i="1" s="1"/>
  <c r="R798" i="1" a="1"/>
  <c r="R798" i="1" s="1"/>
  <c r="R799" i="1" a="1"/>
  <c r="R799" i="1" s="1"/>
  <c r="R800" i="1" a="1"/>
  <c r="R800" i="1" s="1"/>
  <c r="R801" i="1" a="1"/>
  <c r="R801" i="1" s="1"/>
  <c r="R802" i="1" a="1"/>
  <c r="R802" i="1" s="1"/>
  <c r="R803" i="1" a="1"/>
  <c r="R803" i="1" s="1"/>
  <c r="R804" i="1" a="1"/>
  <c r="R804" i="1" s="1"/>
  <c r="R805" i="1" a="1"/>
  <c r="R805" i="1" s="1"/>
  <c r="R806" i="1" a="1"/>
  <c r="R806" i="1" s="1"/>
  <c r="R807" i="1" a="1"/>
  <c r="R807" i="1" s="1"/>
  <c r="R808" i="1" a="1"/>
  <c r="R808" i="1" s="1"/>
  <c r="R809" i="1" a="1"/>
  <c r="R809" i="1" s="1"/>
  <c r="R810" i="1" a="1"/>
  <c r="R810" i="1" s="1"/>
  <c r="R811" i="1" a="1"/>
  <c r="R811" i="1" s="1"/>
  <c r="R812" i="1" a="1"/>
  <c r="R812" i="1" s="1"/>
  <c r="R813" i="1" a="1"/>
  <c r="R813" i="1" s="1"/>
  <c r="R814" i="1" a="1"/>
  <c r="R814" i="1" s="1"/>
  <c r="R815" i="1" a="1"/>
  <c r="R815" i="1" s="1"/>
  <c r="R816" i="1" a="1"/>
  <c r="R816" i="1" s="1"/>
  <c r="R817" i="1" a="1"/>
  <c r="R817" i="1" s="1"/>
  <c r="R818" i="1" a="1"/>
  <c r="R818" i="1" s="1"/>
  <c r="R819" i="1" a="1"/>
  <c r="R819" i="1" s="1"/>
  <c r="R820" i="1" a="1"/>
  <c r="R820" i="1" s="1"/>
  <c r="R821" i="1" a="1"/>
  <c r="R821" i="1" s="1"/>
  <c r="R822" i="1" a="1"/>
  <c r="R822" i="1" s="1"/>
  <c r="R823" i="1" a="1"/>
  <c r="R823" i="1" s="1"/>
  <c r="R824" i="1" a="1"/>
  <c r="R824" i="1" s="1"/>
  <c r="R825" i="1" a="1"/>
  <c r="R825" i="1" s="1"/>
  <c r="R826" i="1" a="1"/>
  <c r="R826" i="1" s="1"/>
  <c r="R827" i="1" a="1"/>
  <c r="R827" i="1" s="1"/>
  <c r="R828" i="1" a="1"/>
  <c r="R828" i="1" s="1"/>
  <c r="R829" i="1" a="1"/>
  <c r="R829" i="1" s="1"/>
  <c r="R830" i="1" a="1"/>
  <c r="R830" i="1" s="1"/>
  <c r="R831" i="1" a="1"/>
  <c r="R831" i="1" s="1"/>
  <c r="R832" i="1" a="1"/>
  <c r="R832" i="1" s="1"/>
  <c r="R833" i="1" a="1"/>
  <c r="R833" i="1" s="1"/>
  <c r="R834" i="1" a="1"/>
  <c r="R834" i="1" s="1"/>
  <c r="R835" i="1" a="1"/>
  <c r="R835" i="1" s="1"/>
  <c r="R836" i="1" a="1"/>
  <c r="R836" i="1" s="1"/>
  <c r="R837" i="1" a="1"/>
  <c r="R837" i="1" s="1"/>
  <c r="R838" i="1" a="1"/>
  <c r="R838" i="1" s="1"/>
  <c r="R839" i="1" a="1"/>
  <c r="R839" i="1" s="1"/>
  <c r="R840" i="1" a="1"/>
  <c r="R840" i="1" s="1"/>
  <c r="R841" i="1" a="1"/>
  <c r="R841" i="1" s="1"/>
  <c r="R842" i="1" a="1"/>
  <c r="R842" i="1" s="1"/>
  <c r="R843" i="1" a="1"/>
  <c r="R843" i="1" s="1"/>
  <c r="R844" i="1" a="1"/>
  <c r="R844" i="1" s="1"/>
  <c r="R845" i="1" a="1"/>
  <c r="R845" i="1" s="1"/>
  <c r="R846" i="1" a="1"/>
  <c r="R846" i="1" s="1"/>
  <c r="R847" i="1" a="1"/>
  <c r="R847" i="1" s="1"/>
  <c r="R848" i="1" a="1"/>
  <c r="R848" i="1" s="1"/>
  <c r="R849" i="1" a="1"/>
  <c r="R849" i="1" s="1"/>
  <c r="R850" i="1" a="1"/>
  <c r="R850" i="1" s="1"/>
  <c r="R851" i="1" a="1"/>
  <c r="R851" i="1" s="1"/>
  <c r="R852" i="1" a="1"/>
  <c r="R852" i="1" s="1"/>
  <c r="R853" i="1" a="1"/>
  <c r="R853" i="1" s="1"/>
  <c r="R854" i="1" a="1"/>
  <c r="R854" i="1" s="1"/>
  <c r="R855" i="1" a="1"/>
  <c r="R855" i="1" s="1"/>
  <c r="R856" i="1" a="1"/>
  <c r="R856" i="1" s="1"/>
  <c r="R857" i="1" a="1"/>
  <c r="R857" i="1" s="1"/>
  <c r="R858" i="1" a="1"/>
  <c r="R858" i="1" s="1"/>
  <c r="R859" i="1" a="1"/>
  <c r="R859" i="1" s="1"/>
  <c r="R860" i="1" a="1"/>
  <c r="R860" i="1" s="1"/>
  <c r="R861" i="1" a="1"/>
  <c r="R861" i="1" s="1"/>
  <c r="R862" i="1" a="1"/>
  <c r="R862" i="1" s="1"/>
  <c r="R863" i="1" a="1"/>
  <c r="R863" i="1" s="1"/>
  <c r="R864" i="1" a="1"/>
  <c r="R864" i="1" s="1"/>
  <c r="R865" i="1" a="1"/>
  <c r="R865" i="1" s="1"/>
  <c r="R866" i="1" a="1"/>
  <c r="R866" i="1" s="1"/>
  <c r="R867" i="1" a="1"/>
  <c r="R867" i="1" s="1"/>
  <c r="R868" i="1" a="1"/>
  <c r="R868" i="1" s="1"/>
  <c r="R869" i="1" a="1"/>
  <c r="R869" i="1" s="1"/>
  <c r="R870" i="1" a="1"/>
  <c r="R870" i="1" s="1"/>
  <c r="R871" i="1" a="1"/>
  <c r="R871" i="1" s="1"/>
  <c r="R872" i="1" a="1"/>
  <c r="R872" i="1" s="1"/>
  <c r="R873" i="1" a="1"/>
  <c r="R873" i="1" s="1"/>
  <c r="R874" i="1" a="1"/>
  <c r="R874" i="1" s="1"/>
  <c r="R875" i="1" a="1"/>
  <c r="R875" i="1" s="1"/>
  <c r="R876" i="1" a="1"/>
  <c r="R876" i="1" s="1"/>
  <c r="R877" i="1" a="1"/>
  <c r="R877" i="1" s="1"/>
  <c r="R878" i="1" a="1"/>
  <c r="R878" i="1" s="1"/>
  <c r="R879" i="1" a="1"/>
  <c r="R879" i="1" s="1"/>
  <c r="R880" i="1" a="1"/>
  <c r="R880" i="1" s="1"/>
  <c r="R881" i="1" a="1"/>
  <c r="R881" i="1" s="1"/>
  <c r="R882" i="1" a="1"/>
  <c r="R882" i="1" s="1"/>
  <c r="R883" i="1" a="1"/>
  <c r="R883" i="1" s="1"/>
  <c r="R884" i="1" a="1"/>
  <c r="R884" i="1" s="1"/>
  <c r="R885" i="1" a="1"/>
  <c r="R885" i="1" s="1"/>
  <c r="R886" i="1" a="1"/>
  <c r="R886" i="1" s="1"/>
  <c r="R887" i="1" a="1"/>
  <c r="R887" i="1" s="1"/>
  <c r="R888" i="1" a="1"/>
  <c r="R888" i="1" s="1"/>
  <c r="R889" i="1" a="1"/>
  <c r="R889" i="1" s="1"/>
  <c r="R890" i="1" a="1"/>
  <c r="R890" i="1" s="1"/>
  <c r="R891" i="1" a="1"/>
  <c r="R891" i="1" s="1"/>
  <c r="R892" i="1" a="1"/>
  <c r="R892" i="1" s="1"/>
  <c r="R893" i="1" a="1"/>
  <c r="R893" i="1" s="1"/>
  <c r="R894" i="1" a="1"/>
  <c r="R894" i="1" s="1"/>
  <c r="R895" i="1" a="1"/>
  <c r="R895" i="1" s="1"/>
  <c r="R896" i="1" a="1"/>
  <c r="R896" i="1" s="1"/>
  <c r="R897" i="1" a="1"/>
  <c r="R897" i="1" s="1"/>
  <c r="R898" i="1" a="1"/>
  <c r="R898" i="1" s="1"/>
  <c r="R899" i="1" a="1"/>
  <c r="R899" i="1" s="1"/>
  <c r="R900" i="1" a="1"/>
  <c r="R900" i="1" s="1"/>
  <c r="R901" i="1" a="1"/>
  <c r="R901" i="1" s="1"/>
  <c r="R902" i="1" a="1"/>
  <c r="R902" i="1" s="1"/>
  <c r="R903" i="1" a="1"/>
  <c r="R903" i="1" s="1"/>
  <c r="R904" i="1" a="1"/>
  <c r="R904" i="1" s="1"/>
  <c r="R905" i="1" a="1"/>
  <c r="R905" i="1" s="1"/>
  <c r="R906" i="1" a="1"/>
  <c r="R906" i="1" s="1"/>
  <c r="R907" i="1" a="1"/>
  <c r="R907" i="1" s="1"/>
  <c r="R908" i="1" a="1"/>
  <c r="R908" i="1" s="1"/>
  <c r="R909" i="1" a="1"/>
  <c r="R909" i="1" s="1"/>
  <c r="R910" i="1" a="1"/>
  <c r="R910" i="1" s="1"/>
  <c r="R911" i="1" a="1"/>
  <c r="R911" i="1" s="1"/>
  <c r="R912" i="1" a="1"/>
  <c r="R912" i="1" s="1"/>
  <c r="R913" i="1" a="1"/>
  <c r="R913" i="1" s="1"/>
  <c r="R914" i="1" a="1"/>
  <c r="R914" i="1" s="1"/>
  <c r="R915" i="1" a="1"/>
  <c r="R915" i="1" s="1"/>
  <c r="R916" i="1" a="1"/>
  <c r="R916" i="1" s="1"/>
  <c r="R917" i="1" a="1"/>
  <c r="R917" i="1" s="1"/>
  <c r="R918" i="1" a="1"/>
  <c r="R918" i="1" s="1"/>
  <c r="R919" i="1" a="1"/>
  <c r="R919" i="1" s="1"/>
  <c r="R920" i="1" a="1"/>
  <c r="R920" i="1" s="1"/>
  <c r="R921" i="1" a="1"/>
  <c r="R921" i="1" s="1"/>
  <c r="R922" i="1" a="1"/>
  <c r="R922" i="1" s="1"/>
  <c r="R923" i="1" a="1"/>
  <c r="R923" i="1" s="1"/>
  <c r="R924" i="1" a="1"/>
  <c r="R924" i="1" s="1"/>
  <c r="R925" i="1" a="1"/>
  <c r="R925" i="1" s="1"/>
  <c r="R926" i="1" a="1"/>
  <c r="R926" i="1" s="1"/>
  <c r="R927" i="1" a="1"/>
  <c r="R927" i="1" s="1"/>
  <c r="R928" i="1" a="1"/>
  <c r="R928" i="1" s="1"/>
  <c r="R929" i="1" a="1"/>
  <c r="R929" i="1" s="1"/>
  <c r="R930" i="1" a="1"/>
  <c r="R930" i="1" s="1"/>
  <c r="R931" i="1" a="1"/>
  <c r="R931" i="1" s="1"/>
  <c r="R932" i="1" a="1"/>
  <c r="R932" i="1" s="1"/>
  <c r="R933" i="1" a="1"/>
  <c r="R933" i="1" s="1"/>
  <c r="R934" i="1" a="1"/>
  <c r="R934" i="1" s="1"/>
  <c r="R935" i="1" a="1"/>
  <c r="R935" i="1" s="1"/>
  <c r="R936" i="1" a="1"/>
  <c r="R936" i="1" s="1"/>
  <c r="R937" i="1" a="1"/>
  <c r="R937" i="1" s="1"/>
  <c r="R938" i="1" a="1"/>
  <c r="R938" i="1" s="1"/>
  <c r="R939" i="1" a="1"/>
  <c r="R939" i="1" s="1"/>
  <c r="R940" i="1" a="1"/>
  <c r="R940" i="1" s="1"/>
  <c r="R941" i="1" a="1"/>
  <c r="R941" i="1" s="1"/>
  <c r="R942" i="1" a="1"/>
  <c r="R942" i="1" s="1"/>
  <c r="R943" i="1" a="1"/>
  <c r="R943" i="1" s="1"/>
  <c r="R944" i="1" a="1"/>
  <c r="R944" i="1" s="1"/>
  <c r="R945" i="1" a="1"/>
  <c r="R945" i="1" s="1"/>
  <c r="R946" i="1" a="1"/>
  <c r="R946" i="1" s="1"/>
  <c r="R947" i="1" a="1"/>
  <c r="R947" i="1" s="1"/>
  <c r="R948" i="1" a="1"/>
  <c r="R948" i="1" s="1"/>
  <c r="R949" i="1" a="1"/>
  <c r="R949" i="1" s="1"/>
  <c r="R950" i="1" a="1"/>
  <c r="R950" i="1" s="1"/>
  <c r="R951" i="1" a="1"/>
  <c r="R951" i="1" s="1"/>
  <c r="R952" i="1" a="1"/>
  <c r="R952" i="1" s="1"/>
  <c r="R953" i="1" a="1"/>
  <c r="R953" i="1" s="1"/>
  <c r="R954" i="1" a="1"/>
  <c r="R954" i="1" s="1"/>
  <c r="R955" i="1" a="1"/>
  <c r="R955" i="1" s="1"/>
  <c r="R956" i="1" a="1"/>
  <c r="R956" i="1" s="1"/>
  <c r="R957" i="1" a="1"/>
  <c r="R957" i="1" s="1"/>
  <c r="R958" i="1" a="1"/>
  <c r="R958" i="1" s="1"/>
  <c r="R959" i="1" a="1"/>
  <c r="R959" i="1" s="1"/>
  <c r="R960" i="1" a="1"/>
  <c r="R960" i="1" s="1"/>
  <c r="R961" i="1" a="1"/>
  <c r="R961" i="1" s="1"/>
  <c r="R962" i="1" a="1"/>
  <c r="R962" i="1" s="1"/>
  <c r="R963" i="1" a="1"/>
  <c r="R963" i="1" s="1"/>
  <c r="R964" i="1" a="1"/>
  <c r="R964" i="1" s="1"/>
  <c r="R965" i="1" a="1"/>
  <c r="R965" i="1" s="1"/>
  <c r="R966" i="1" a="1"/>
  <c r="R966" i="1" s="1"/>
  <c r="R967" i="1" a="1"/>
  <c r="R967" i="1" s="1"/>
  <c r="R968" i="1" a="1"/>
  <c r="R968" i="1" s="1"/>
  <c r="R969" i="1" a="1"/>
  <c r="R969" i="1" s="1"/>
  <c r="R970" i="1" a="1"/>
  <c r="R970" i="1" s="1"/>
  <c r="R971" i="1" a="1"/>
  <c r="R971" i="1" s="1"/>
  <c r="R972" i="1" a="1"/>
  <c r="R972" i="1" s="1"/>
  <c r="R973" i="1" a="1"/>
  <c r="R973" i="1" s="1"/>
  <c r="R974" i="1" a="1"/>
  <c r="R974" i="1" s="1"/>
  <c r="R975" i="1" a="1"/>
  <c r="R975" i="1" s="1"/>
  <c r="R976" i="1" a="1"/>
  <c r="R976" i="1" s="1"/>
  <c r="R977" i="1" a="1"/>
  <c r="R977" i="1" s="1"/>
  <c r="R978" i="1" a="1"/>
  <c r="R978" i="1" s="1"/>
  <c r="R979" i="1" a="1"/>
  <c r="R979" i="1" s="1"/>
  <c r="R980" i="1" a="1"/>
  <c r="R980" i="1" s="1"/>
  <c r="R981" i="1" a="1"/>
  <c r="R981" i="1" s="1"/>
  <c r="R982" i="1" a="1"/>
  <c r="R982" i="1" s="1"/>
  <c r="R983" i="1" a="1"/>
  <c r="R983" i="1" s="1"/>
  <c r="R984" i="1" a="1"/>
  <c r="R984" i="1" s="1"/>
  <c r="R985" i="1" a="1"/>
  <c r="R985" i="1" s="1"/>
  <c r="R986" i="1" a="1"/>
  <c r="R986" i="1" s="1"/>
  <c r="R987" i="1" a="1"/>
  <c r="R987" i="1" s="1"/>
  <c r="R988" i="1" a="1"/>
  <c r="R988" i="1" s="1"/>
  <c r="R989" i="1" a="1"/>
  <c r="R989" i="1" s="1"/>
  <c r="R990" i="1" a="1"/>
  <c r="R990" i="1" s="1"/>
  <c r="R991" i="1" a="1"/>
  <c r="R991" i="1" s="1"/>
  <c r="R992" i="1" a="1"/>
  <c r="R992" i="1" s="1"/>
  <c r="R993" i="1" a="1"/>
  <c r="R993" i="1" s="1"/>
  <c r="R994" i="1" a="1"/>
  <c r="R994" i="1" s="1"/>
  <c r="R995" i="1" a="1"/>
  <c r="R995" i="1" s="1"/>
  <c r="R996" i="1" a="1"/>
  <c r="R996" i="1" s="1"/>
  <c r="R997" i="1" a="1"/>
  <c r="R997" i="1" s="1"/>
  <c r="R998" i="1" a="1"/>
  <c r="R998" i="1" s="1"/>
  <c r="R999" i="1" a="1"/>
  <c r="R999" i="1" s="1"/>
  <c r="R1000" i="1" a="1"/>
  <c r="R1000" i="1" s="1"/>
  <c r="R1001" i="1" a="1"/>
  <c r="R1001" i="1" s="1"/>
  <c r="R1002" i="1" a="1"/>
  <c r="R1002" i="1" s="1"/>
  <c r="R1003" i="1" a="1"/>
  <c r="R1003" i="1" s="1"/>
  <c r="R1004" i="1" a="1"/>
  <c r="R1004" i="1" s="1"/>
  <c r="R1005" i="1" a="1"/>
  <c r="R1005" i="1" s="1"/>
  <c r="R1006" i="1" a="1"/>
  <c r="R1006" i="1" s="1"/>
  <c r="R1007" i="1" a="1"/>
  <c r="R1007" i="1" s="1"/>
  <c r="R1008" i="1" a="1"/>
  <c r="R1008" i="1" s="1"/>
  <c r="R1009" i="1" a="1"/>
  <c r="R1009" i="1" s="1"/>
  <c r="R1010" i="1" a="1"/>
  <c r="R1010" i="1" s="1"/>
  <c r="R1011" i="1" a="1"/>
  <c r="R1011" i="1" s="1"/>
  <c r="R1012" i="1" a="1"/>
  <c r="R1012" i="1" s="1"/>
  <c r="R1013" i="1" a="1"/>
  <c r="R1013" i="1" s="1"/>
  <c r="R1014" i="1" a="1"/>
  <c r="R1014" i="1" s="1"/>
  <c r="R1015" i="1" a="1"/>
  <c r="R1015" i="1" s="1"/>
  <c r="R1016" i="1" a="1"/>
  <c r="R1016" i="1" s="1"/>
  <c r="R1017" i="1" a="1"/>
  <c r="R1017" i="1" s="1"/>
  <c r="R1018" i="1" a="1"/>
  <c r="R1018" i="1" s="1"/>
  <c r="R1019" i="1" a="1"/>
  <c r="R1019" i="1" s="1"/>
  <c r="R1020" i="1" a="1"/>
  <c r="R1020" i="1" s="1"/>
  <c r="R1021" i="1" a="1"/>
  <c r="R1021" i="1" s="1"/>
  <c r="R1022" i="1" a="1"/>
  <c r="R1022" i="1" s="1"/>
  <c r="R1023" i="1" a="1"/>
  <c r="R1023" i="1" s="1"/>
  <c r="R1024" i="1" a="1"/>
  <c r="R1024" i="1" s="1"/>
  <c r="R1025" i="1" a="1"/>
  <c r="R1025" i="1" s="1"/>
  <c r="R1026" i="1" a="1"/>
  <c r="R1026" i="1" s="1"/>
  <c r="R1027" i="1" a="1"/>
  <c r="R1027" i="1" s="1"/>
  <c r="R1028" i="1" a="1"/>
  <c r="R1028" i="1" s="1"/>
  <c r="R1029" i="1" a="1"/>
  <c r="R1029" i="1" s="1"/>
  <c r="R1030" i="1" a="1"/>
  <c r="R1030" i="1" s="1"/>
  <c r="R1031" i="1" a="1"/>
  <c r="R1031" i="1" s="1"/>
  <c r="R1032" i="1" a="1"/>
  <c r="R1032" i="1" s="1"/>
  <c r="R1033" i="1" a="1"/>
  <c r="R1033" i="1" s="1"/>
  <c r="R1034" i="1" a="1"/>
  <c r="R1034" i="1" s="1"/>
  <c r="R1035" i="1" a="1"/>
  <c r="R1035" i="1" s="1"/>
  <c r="R1036" i="1" a="1"/>
  <c r="R1036" i="1" s="1"/>
  <c r="R1037" i="1" a="1"/>
  <c r="R1037" i="1" s="1"/>
  <c r="R1038" i="1" a="1"/>
  <c r="R1038" i="1" s="1"/>
  <c r="R1039" i="1" a="1"/>
  <c r="R1039" i="1" s="1"/>
  <c r="R1040" i="1" a="1"/>
  <c r="R1040" i="1" s="1"/>
  <c r="R1041" i="1" a="1"/>
  <c r="R1041" i="1" s="1"/>
  <c r="R1042" i="1" a="1"/>
  <c r="R1042" i="1" s="1"/>
  <c r="R1043" i="1" a="1"/>
  <c r="R1043" i="1" s="1"/>
  <c r="R1044" i="1" a="1"/>
  <c r="R1044" i="1" s="1"/>
  <c r="R1045" i="1" a="1"/>
  <c r="R1045" i="1" s="1"/>
  <c r="R1046" i="1" a="1"/>
  <c r="R1046" i="1" s="1"/>
  <c r="R1047" i="1" a="1"/>
  <c r="R1047" i="1" s="1"/>
  <c r="R1048" i="1" a="1"/>
  <c r="R1048" i="1" s="1"/>
  <c r="R1049" i="1" a="1"/>
  <c r="R1049" i="1" s="1"/>
  <c r="R1050" i="1" a="1"/>
  <c r="R1050" i="1" s="1"/>
  <c r="R1051" i="1" a="1"/>
  <c r="R1051" i="1" s="1"/>
  <c r="R1052" i="1" a="1"/>
  <c r="R1052" i="1" s="1"/>
  <c r="R1053" i="1" a="1"/>
  <c r="R1053" i="1" s="1"/>
  <c r="R1054" i="1" a="1"/>
  <c r="R1054" i="1" s="1"/>
  <c r="R1055" i="1" a="1"/>
  <c r="R1055" i="1" s="1"/>
  <c r="R1056" i="1" a="1"/>
  <c r="R1056" i="1" s="1"/>
  <c r="R1057" i="1" a="1"/>
  <c r="R1057" i="1" s="1"/>
  <c r="R1058" i="1" a="1"/>
  <c r="R1058" i="1" s="1"/>
  <c r="R1059" i="1" a="1"/>
  <c r="R1059" i="1" s="1"/>
  <c r="R1060" i="1" a="1"/>
  <c r="R1060" i="1" s="1"/>
  <c r="R1061" i="1" a="1"/>
  <c r="R1061" i="1" s="1"/>
  <c r="R1062" i="1" a="1"/>
  <c r="R1062" i="1" s="1"/>
  <c r="R1063" i="1" a="1"/>
  <c r="R1063" i="1" s="1"/>
  <c r="R1064" i="1" a="1"/>
  <c r="R1064" i="1" s="1"/>
  <c r="R1065" i="1" a="1"/>
  <c r="R1065" i="1" s="1"/>
  <c r="R1066" i="1" a="1"/>
  <c r="R1066" i="1" s="1"/>
  <c r="R1067" i="1" a="1"/>
  <c r="R1067" i="1" s="1"/>
  <c r="R1068" i="1" a="1"/>
  <c r="R1068" i="1" s="1"/>
  <c r="R1069" i="1" a="1"/>
  <c r="R1069" i="1" s="1"/>
  <c r="R1070" i="1" a="1"/>
  <c r="R1070" i="1" s="1"/>
  <c r="R1071" i="1" a="1"/>
  <c r="R1071" i="1" s="1"/>
  <c r="R1072" i="1" a="1"/>
  <c r="R1072" i="1" s="1"/>
  <c r="R1073" i="1" a="1"/>
  <c r="R1073" i="1" s="1"/>
  <c r="R1074" i="1" a="1"/>
  <c r="R1074" i="1" s="1"/>
  <c r="R1075" i="1" a="1"/>
  <c r="R1075" i="1" s="1"/>
  <c r="R1076" i="1" a="1"/>
  <c r="R1076" i="1" s="1"/>
  <c r="R1077" i="1" a="1"/>
  <c r="R1077" i="1" s="1"/>
  <c r="R1078" i="1" a="1"/>
  <c r="R1078" i="1" s="1"/>
  <c r="R1079" i="1" a="1"/>
  <c r="R1079" i="1" s="1"/>
  <c r="R1080" i="1" a="1"/>
  <c r="R1080" i="1" s="1"/>
  <c r="R1081" i="1" a="1"/>
  <c r="R1081" i="1" s="1"/>
  <c r="R1082" i="1" a="1"/>
  <c r="R1082" i="1" s="1"/>
  <c r="R1083" i="1" a="1"/>
  <c r="R1083" i="1" s="1"/>
  <c r="R1084" i="1" a="1"/>
  <c r="R1084" i="1" s="1"/>
  <c r="R1085" i="1" a="1"/>
  <c r="R1085" i="1" s="1"/>
  <c r="R1086" i="1" a="1"/>
  <c r="R1086" i="1" s="1"/>
  <c r="R1087" i="1" a="1"/>
  <c r="R1087" i="1" s="1"/>
  <c r="R1088" i="1" a="1"/>
  <c r="R1088" i="1" s="1"/>
  <c r="R1089" i="1" a="1"/>
  <c r="R1089" i="1" s="1"/>
  <c r="R1090" i="1" a="1"/>
  <c r="R1090" i="1" s="1"/>
  <c r="R1091" i="1" a="1"/>
  <c r="R1091" i="1" s="1"/>
  <c r="R1092" i="1" a="1"/>
  <c r="R1092" i="1" s="1"/>
  <c r="R1093" i="1" a="1"/>
  <c r="R1093" i="1" s="1"/>
  <c r="R1094" i="1" a="1"/>
  <c r="R1094" i="1" s="1"/>
  <c r="R1095" i="1" a="1"/>
  <c r="R1095" i="1" s="1"/>
  <c r="R1096" i="1" a="1"/>
  <c r="R1096" i="1" s="1"/>
  <c r="S9" i="1" a="1"/>
  <c r="S9" i="1" s="1"/>
  <c r="S10" i="1" a="1"/>
  <c r="S10" i="1" s="1"/>
  <c r="S11" i="1" a="1"/>
  <c r="S11" i="1" s="1"/>
  <c r="S12" i="1" a="1"/>
  <c r="S12" i="1" s="1"/>
  <c r="S13" i="1" a="1"/>
  <c r="S13" i="1" s="1"/>
  <c r="S14" i="1" a="1"/>
  <c r="S14" i="1" s="1"/>
  <c r="S15" i="1" a="1"/>
  <c r="S15" i="1" s="1"/>
  <c r="S16" i="1" a="1"/>
  <c r="S16" i="1" s="1"/>
  <c r="S17" i="1" a="1"/>
  <c r="S17" i="1" s="1"/>
  <c r="S18" i="1" a="1"/>
  <c r="S18" i="1" s="1"/>
  <c r="S19" i="1" a="1"/>
  <c r="S19" i="1" s="1"/>
  <c r="S20" i="1" a="1"/>
  <c r="S20" i="1" s="1"/>
  <c r="S21" i="1" a="1"/>
  <c r="S21" i="1" s="1"/>
  <c r="S22" i="1" a="1"/>
  <c r="S22" i="1" s="1"/>
  <c r="S23" i="1" a="1"/>
  <c r="S23" i="1" s="1"/>
  <c r="S24" i="1" a="1"/>
  <c r="S24" i="1" s="1"/>
  <c r="S25" i="1" a="1"/>
  <c r="S25" i="1" s="1"/>
  <c r="S26" i="1" a="1"/>
  <c r="S26" i="1" s="1"/>
  <c r="S27" i="1" a="1"/>
  <c r="S27" i="1" s="1"/>
  <c r="S28" i="1" a="1"/>
  <c r="S28" i="1" s="1"/>
  <c r="S29" i="1" a="1"/>
  <c r="S29" i="1" s="1"/>
  <c r="S30" i="1" a="1"/>
  <c r="S30" i="1" s="1"/>
  <c r="S31" i="1" a="1"/>
  <c r="S31" i="1" s="1"/>
  <c r="S32" i="1" a="1"/>
  <c r="S32" i="1" s="1"/>
  <c r="S33" i="1" a="1"/>
  <c r="S33" i="1" s="1"/>
  <c r="S34" i="1" a="1"/>
  <c r="S34" i="1" s="1"/>
  <c r="S35" i="1" a="1"/>
  <c r="S35" i="1" s="1"/>
  <c r="S36" i="1" a="1"/>
  <c r="S36" i="1" s="1"/>
  <c r="S37" i="1" a="1"/>
  <c r="S37" i="1" s="1"/>
  <c r="S38" i="1" a="1"/>
  <c r="S38" i="1" s="1"/>
  <c r="S39" i="1" a="1"/>
  <c r="S39" i="1" s="1"/>
  <c r="S40" i="1" a="1"/>
  <c r="S40" i="1" s="1"/>
  <c r="S41" i="1" a="1"/>
  <c r="S41" i="1" s="1"/>
  <c r="S42" i="1" a="1"/>
  <c r="S42" i="1" s="1"/>
  <c r="S43" i="1" a="1"/>
  <c r="S43" i="1" s="1"/>
  <c r="S44" i="1" a="1"/>
  <c r="S44" i="1" s="1"/>
  <c r="S45" i="1" a="1"/>
  <c r="S45" i="1" s="1"/>
  <c r="S46" i="1" a="1"/>
  <c r="S46" i="1" s="1"/>
  <c r="S47" i="1" a="1"/>
  <c r="S47" i="1" s="1"/>
  <c r="S48" i="1" a="1"/>
  <c r="S48" i="1" s="1"/>
  <c r="S49" i="1" a="1"/>
  <c r="S49" i="1" s="1"/>
  <c r="S50" i="1" a="1"/>
  <c r="S50" i="1" s="1"/>
  <c r="S51" i="1" a="1"/>
  <c r="S51" i="1" s="1"/>
  <c r="S52" i="1" a="1"/>
  <c r="S52" i="1" s="1"/>
  <c r="S53" i="1" a="1"/>
  <c r="S53" i="1" s="1"/>
  <c r="S54" i="1" a="1"/>
  <c r="S54" i="1" s="1"/>
  <c r="S55" i="1" a="1"/>
  <c r="S55" i="1" s="1"/>
  <c r="S56" i="1" a="1"/>
  <c r="S56" i="1" s="1"/>
  <c r="S57" i="1" a="1"/>
  <c r="S57" i="1" s="1"/>
  <c r="S58" i="1" a="1"/>
  <c r="S58" i="1" s="1"/>
  <c r="S59" i="1" a="1"/>
  <c r="S59" i="1" s="1"/>
  <c r="S60" i="1" a="1"/>
  <c r="S60" i="1" s="1"/>
  <c r="S61" i="1" a="1"/>
  <c r="S61" i="1" s="1"/>
  <c r="S62" i="1" a="1"/>
  <c r="S62" i="1" s="1"/>
  <c r="S63" i="1" a="1"/>
  <c r="S63" i="1" s="1"/>
  <c r="S64" i="1" a="1"/>
  <c r="S64" i="1" s="1"/>
  <c r="S65" i="1" a="1"/>
  <c r="S65" i="1" s="1"/>
  <c r="S66" i="1" a="1"/>
  <c r="S66" i="1" s="1"/>
  <c r="S67" i="1" a="1"/>
  <c r="S67" i="1" s="1"/>
  <c r="S68" i="1" a="1"/>
  <c r="S68" i="1" s="1"/>
  <c r="S69" i="1" a="1"/>
  <c r="S69" i="1" s="1"/>
  <c r="S70" i="1" a="1"/>
  <c r="S70" i="1" s="1"/>
  <c r="S71" i="1" a="1"/>
  <c r="S71" i="1" s="1"/>
  <c r="S72" i="1" a="1"/>
  <c r="S72" i="1" s="1"/>
  <c r="S73" i="1" a="1"/>
  <c r="S73" i="1" s="1"/>
  <c r="S74" i="1" a="1"/>
  <c r="S74" i="1" s="1"/>
  <c r="S75" i="1" a="1"/>
  <c r="S75" i="1" s="1"/>
  <c r="S76" i="1" a="1"/>
  <c r="S76" i="1" s="1"/>
  <c r="S77" i="1" a="1"/>
  <c r="S77" i="1" s="1"/>
  <c r="S78" i="1" a="1"/>
  <c r="S78" i="1" s="1"/>
  <c r="S79" i="1" a="1"/>
  <c r="S79" i="1" s="1"/>
  <c r="S80" i="1" a="1"/>
  <c r="S80" i="1" s="1"/>
  <c r="S81" i="1" a="1"/>
  <c r="S81" i="1" s="1"/>
  <c r="S82" i="1" a="1"/>
  <c r="S82" i="1" s="1"/>
  <c r="S83" i="1" a="1"/>
  <c r="S83" i="1" s="1"/>
  <c r="S84" i="1" a="1"/>
  <c r="S84" i="1" s="1"/>
  <c r="S85" i="1" a="1"/>
  <c r="S85" i="1" s="1"/>
  <c r="S86" i="1" a="1"/>
  <c r="S86" i="1" s="1"/>
  <c r="S87" i="1" a="1"/>
  <c r="S87" i="1" s="1"/>
  <c r="S88" i="1" a="1"/>
  <c r="S88" i="1" s="1"/>
  <c r="S89" i="1" a="1"/>
  <c r="S89" i="1" s="1"/>
  <c r="S90" i="1" a="1"/>
  <c r="S90" i="1" s="1"/>
  <c r="S91" i="1" a="1"/>
  <c r="S91" i="1" s="1"/>
  <c r="S92" i="1" a="1"/>
  <c r="S92" i="1" s="1"/>
  <c r="S93" i="1" a="1"/>
  <c r="S93" i="1" s="1"/>
  <c r="S94" i="1" a="1"/>
  <c r="S94" i="1" s="1"/>
  <c r="S95" i="1" a="1"/>
  <c r="S95" i="1" s="1"/>
  <c r="S96" i="1" a="1"/>
  <c r="S96" i="1" s="1"/>
  <c r="S97" i="1" a="1"/>
  <c r="S97" i="1" s="1"/>
  <c r="S98" i="1" a="1"/>
  <c r="S98" i="1" s="1"/>
  <c r="S99" i="1" a="1"/>
  <c r="S99" i="1" s="1"/>
  <c r="S100" i="1" a="1"/>
  <c r="S100" i="1" s="1"/>
  <c r="S101" i="1" a="1"/>
  <c r="S101" i="1" s="1"/>
  <c r="S102" i="1" a="1"/>
  <c r="S102" i="1" s="1"/>
  <c r="S103" i="1" a="1"/>
  <c r="S103" i="1" s="1"/>
  <c r="S104" i="1" a="1"/>
  <c r="S104" i="1" s="1"/>
  <c r="S105" i="1" a="1"/>
  <c r="S105" i="1" s="1"/>
  <c r="S106" i="1" a="1"/>
  <c r="S106" i="1" s="1"/>
  <c r="S107" i="1" a="1"/>
  <c r="S107" i="1" s="1"/>
  <c r="S108" i="1" a="1"/>
  <c r="S108" i="1" s="1"/>
  <c r="S109" i="1" a="1"/>
  <c r="S109" i="1" s="1"/>
  <c r="S110" i="1" a="1"/>
  <c r="S110" i="1" s="1"/>
  <c r="S111" i="1" a="1"/>
  <c r="S111" i="1" s="1"/>
  <c r="S112" i="1" a="1"/>
  <c r="S112" i="1" s="1"/>
  <c r="S113" i="1" a="1"/>
  <c r="S113" i="1" s="1"/>
  <c r="S114" i="1" a="1"/>
  <c r="S114" i="1" s="1"/>
  <c r="S115" i="1" a="1"/>
  <c r="S115" i="1" s="1"/>
  <c r="S116" i="1" a="1"/>
  <c r="S116" i="1" s="1"/>
  <c r="S117" i="1" a="1"/>
  <c r="S117" i="1" s="1"/>
  <c r="S118" i="1" a="1"/>
  <c r="S118" i="1" s="1"/>
  <c r="S119" i="1" a="1"/>
  <c r="S119" i="1" s="1"/>
  <c r="S120" i="1" a="1"/>
  <c r="S120" i="1" s="1"/>
  <c r="S121" i="1" a="1"/>
  <c r="S121" i="1" s="1"/>
  <c r="S122" i="1" a="1"/>
  <c r="S122" i="1" s="1"/>
  <c r="S123" i="1" a="1"/>
  <c r="S123" i="1" s="1"/>
  <c r="S124" i="1" a="1"/>
  <c r="S124" i="1" s="1"/>
  <c r="S125" i="1" a="1"/>
  <c r="S125" i="1" s="1"/>
  <c r="S126" i="1" a="1"/>
  <c r="S126" i="1" s="1"/>
  <c r="S127" i="1" a="1"/>
  <c r="S127" i="1" s="1"/>
  <c r="S128" i="1" a="1"/>
  <c r="S128" i="1" s="1"/>
  <c r="S129" i="1" a="1"/>
  <c r="S129" i="1" s="1"/>
  <c r="S130" i="1" a="1"/>
  <c r="S130" i="1" s="1"/>
  <c r="S131" i="1" a="1"/>
  <c r="S131" i="1" s="1"/>
  <c r="S132" i="1" a="1"/>
  <c r="S132" i="1" s="1"/>
  <c r="S133" i="1" a="1"/>
  <c r="S133" i="1" s="1"/>
  <c r="S134" i="1" a="1"/>
  <c r="S134" i="1" s="1"/>
  <c r="S135" i="1" a="1"/>
  <c r="S135" i="1" s="1"/>
  <c r="S136" i="1" a="1"/>
  <c r="S136" i="1" s="1"/>
  <c r="S137" i="1" a="1"/>
  <c r="S137" i="1" s="1"/>
  <c r="S138" i="1" a="1"/>
  <c r="S138" i="1" s="1"/>
  <c r="S139" i="1" a="1"/>
  <c r="S139" i="1" s="1"/>
  <c r="S140" i="1" a="1"/>
  <c r="S140" i="1" s="1"/>
  <c r="S141" i="1" a="1"/>
  <c r="S141" i="1" s="1"/>
  <c r="S142" i="1" a="1"/>
  <c r="S142" i="1" s="1"/>
  <c r="S143" i="1" a="1"/>
  <c r="S143" i="1" s="1"/>
  <c r="S144" i="1" a="1"/>
  <c r="S144" i="1" s="1"/>
  <c r="S145" i="1" a="1"/>
  <c r="S145" i="1" s="1"/>
  <c r="S146" i="1" a="1"/>
  <c r="S146" i="1" s="1"/>
  <c r="S147" i="1" a="1"/>
  <c r="S147" i="1" s="1"/>
  <c r="S148" i="1" a="1"/>
  <c r="S148" i="1" s="1"/>
  <c r="S149" i="1" a="1"/>
  <c r="S149" i="1" s="1"/>
  <c r="S150" i="1" a="1"/>
  <c r="S150" i="1" s="1"/>
  <c r="S151" i="1" a="1"/>
  <c r="S151" i="1" s="1"/>
  <c r="S152" i="1" a="1"/>
  <c r="S152" i="1" s="1"/>
  <c r="S153" i="1" a="1"/>
  <c r="S153" i="1" s="1"/>
  <c r="S154" i="1" a="1"/>
  <c r="S154" i="1" s="1"/>
  <c r="S155" i="1" a="1"/>
  <c r="S155" i="1" s="1"/>
  <c r="S156" i="1" a="1"/>
  <c r="S156" i="1" s="1"/>
  <c r="S157" i="1" a="1"/>
  <c r="S157" i="1" s="1"/>
  <c r="S158" i="1" a="1"/>
  <c r="S158" i="1" s="1"/>
  <c r="S159" i="1" a="1"/>
  <c r="S159" i="1" s="1"/>
  <c r="S160" i="1" a="1"/>
  <c r="S160" i="1" s="1"/>
  <c r="S161" i="1" a="1"/>
  <c r="S161" i="1" s="1"/>
  <c r="S162" i="1" a="1"/>
  <c r="S162" i="1" s="1"/>
  <c r="S163" i="1" a="1"/>
  <c r="S163" i="1" s="1"/>
  <c r="S164" i="1" a="1"/>
  <c r="S164" i="1" s="1"/>
  <c r="S165" i="1" a="1"/>
  <c r="S165" i="1" s="1"/>
  <c r="S166" i="1" a="1"/>
  <c r="S166" i="1" s="1"/>
  <c r="S167" i="1" a="1"/>
  <c r="S167" i="1" s="1"/>
  <c r="S168" i="1" a="1"/>
  <c r="S168" i="1" s="1"/>
  <c r="S169" i="1" a="1"/>
  <c r="S169" i="1" s="1"/>
  <c r="S170" i="1" a="1"/>
  <c r="S170" i="1" s="1"/>
  <c r="S171" i="1" a="1"/>
  <c r="S171" i="1" s="1"/>
  <c r="S172" i="1" a="1"/>
  <c r="S172" i="1" s="1"/>
  <c r="S173" i="1" a="1"/>
  <c r="S173" i="1" s="1"/>
  <c r="S174" i="1" a="1"/>
  <c r="S174" i="1" s="1"/>
  <c r="S175" i="1" a="1"/>
  <c r="S175" i="1" s="1"/>
  <c r="S176" i="1" a="1"/>
  <c r="S176" i="1" s="1"/>
  <c r="S177" i="1" a="1"/>
  <c r="S177" i="1" s="1"/>
  <c r="S178" i="1" a="1"/>
  <c r="S178" i="1" s="1"/>
  <c r="S179" i="1" a="1"/>
  <c r="S179" i="1" s="1"/>
  <c r="S180" i="1" a="1"/>
  <c r="S180" i="1" s="1"/>
  <c r="S181" i="1" a="1"/>
  <c r="S181" i="1" s="1"/>
  <c r="S182" i="1" a="1"/>
  <c r="S182" i="1" s="1"/>
  <c r="S183" i="1" a="1"/>
  <c r="S183" i="1" s="1"/>
  <c r="S184" i="1" a="1"/>
  <c r="S184" i="1" s="1"/>
  <c r="S185" i="1" a="1"/>
  <c r="S185" i="1" s="1"/>
  <c r="S186" i="1" a="1"/>
  <c r="S186" i="1" s="1"/>
  <c r="S187" i="1" a="1"/>
  <c r="S187" i="1" s="1"/>
  <c r="S188" i="1" a="1"/>
  <c r="S188" i="1" s="1"/>
  <c r="S189" i="1" a="1"/>
  <c r="S189" i="1" s="1"/>
  <c r="S190" i="1" a="1"/>
  <c r="S190" i="1" s="1"/>
  <c r="S191" i="1" a="1"/>
  <c r="S191" i="1" s="1"/>
  <c r="S192" i="1" a="1"/>
  <c r="S192" i="1" s="1"/>
  <c r="S193" i="1" a="1"/>
  <c r="S193" i="1" s="1"/>
  <c r="S194" i="1" a="1"/>
  <c r="S194" i="1" s="1"/>
  <c r="S195" i="1" a="1"/>
  <c r="S195" i="1" s="1"/>
  <c r="S196" i="1" a="1"/>
  <c r="S196" i="1" s="1"/>
  <c r="S197" i="1" a="1"/>
  <c r="S197" i="1" s="1"/>
  <c r="S198" i="1" a="1"/>
  <c r="S198" i="1" s="1"/>
  <c r="S199" i="1" a="1"/>
  <c r="S199" i="1" s="1"/>
  <c r="S200" i="1" a="1"/>
  <c r="S200" i="1" s="1"/>
  <c r="S201" i="1" a="1"/>
  <c r="S201" i="1" s="1"/>
  <c r="S202" i="1" a="1"/>
  <c r="S202" i="1" s="1"/>
  <c r="S203" i="1" a="1"/>
  <c r="S203" i="1" s="1"/>
  <c r="S204" i="1" a="1"/>
  <c r="S204" i="1" s="1"/>
  <c r="S205" i="1" a="1"/>
  <c r="S205" i="1" s="1"/>
  <c r="S206" i="1" a="1"/>
  <c r="S206" i="1" s="1"/>
  <c r="S207" i="1" a="1"/>
  <c r="S207" i="1" s="1"/>
  <c r="S208" i="1" a="1"/>
  <c r="S208" i="1" s="1"/>
  <c r="S209" i="1" a="1"/>
  <c r="S209" i="1" s="1"/>
  <c r="S210" i="1" a="1"/>
  <c r="S210" i="1" s="1"/>
  <c r="S211" i="1" a="1"/>
  <c r="S211" i="1" s="1"/>
  <c r="S212" i="1" a="1"/>
  <c r="S212" i="1" s="1"/>
  <c r="S213" i="1" a="1"/>
  <c r="S213" i="1" s="1"/>
  <c r="S214" i="1" a="1"/>
  <c r="S214" i="1" s="1"/>
  <c r="S215" i="1" a="1"/>
  <c r="S215" i="1" s="1"/>
  <c r="S216" i="1" a="1"/>
  <c r="S216" i="1" s="1"/>
  <c r="S217" i="1" a="1"/>
  <c r="S217" i="1" s="1"/>
  <c r="S218" i="1" a="1"/>
  <c r="S218" i="1" s="1"/>
  <c r="S219" i="1" a="1"/>
  <c r="S219" i="1" s="1"/>
  <c r="S220" i="1" a="1"/>
  <c r="S220" i="1" s="1"/>
  <c r="S221" i="1" a="1"/>
  <c r="S221" i="1" s="1"/>
  <c r="S222" i="1" a="1"/>
  <c r="S222" i="1" s="1"/>
  <c r="S223" i="1" a="1"/>
  <c r="S223" i="1" s="1"/>
  <c r="S224" i="1" a="1"/>
  <c r="S224" i="1" s="1"/>
  <c r="S225" i="1" a="1"/>
  <c r="S225" i="1" s="1"/>
  <c r="S226" i="1" a="1"/>
  <c r="S226" i="1" s="1"/>
  <c r="S227" i="1" a="1"/>
  <c r="S227" i="1" s="1"/>
  <c r="S228" i="1" a="1"/>
  <c r="S228" i="1" s="1"/>
  <c r="S229" i="1" a="1"/>
  <c r="S229" i="1" s="1"/>
  <c r="S230" i="1" a="1"/>
  <c r="S230" i="1" s="1"/>
  <c r="S231" i="1" a="1"/>
  <c r="S231" i="1" s="1"/>
  <c r="S232" i="1" a="1"/>
  <c r="S232" i="1" s="1"/>
  <c r="S233" i="1" a="1"/>
  <c r="S233" i="1" s="1"/>
  <c r="S234" i="1" a="1"/>
  <c r="S234" i="1" s="1"/>
  <c r="S235" i="1" a="1"/>
  <c r="S235" i="1" s="1"/>
  <c r="S236" i="1" a="1"/>
  <c r="S236" i="1" s="1"/>
  <c r="S237" i="1" a="1"/>
  <c r="S237" i="1" s="1"/>
  <c r="S238" i="1" a="1"/>
  <c r="S238" i="1" s="1"/>
  <c r="S239" i="1" a="1"/>
  <c r="S239" i="1" s="1"/>
  <c r="S240" i="1" a="1"/>
  <c r="S240" i="1" s="1"/>
  <c r="S241" i="1" a="1"/>
  <c r="S241" i="1" s="1"/>
  <c r="S242" i="1" a="1"/>
  <c r="S242" i="1" s="1"/>
  <c r="S243" i="1" a="1"/>
  <c r="S243" i="1" s="1"/>
  <c r="S244" i="1" a="1"/>
  <c r="S244" i="1" s="1"/>
  <c r="S245" i="1" a="1"/>
  <c r="S245" i="1" s="1"/>
  <c r="S246" i="1" a="1"/>
  <c r="S246" i="1" s="1"/>
  <c r="S247" i="1" a="1"/>
  <c r="S247" i="1" s="1"/>
  <c r="S248" i="1" a="1"/>
  <c r="S248" i="1" s="1"/>
  <c r="S249" i="1" a="1"/>
  <c r="S249" i="1" s="1"/>
  <c r="S250" i="1" a="1"/>
  <c r="S250" i="1" s="1"/>
  <c r="S251" i="1" a="1"/>
  <c r="S251" i="1" s="1"/>
  <c r="S252" i="1" a="1"/>
  <c r="S252" i="1" s="1"/>
  <c r="S253" i="1" a="1"/>
  <c r="S253" i="1" s="1"/>
  <c r="S254" i="1" a="1"/>
  <c r="S254" i="1" s="1"/>
  <c r="S255" i="1" a="1"/>
  <c r="S255" i="1" s="1"/>
  <c r="S256" i="1" a="1"/>
  <c r="S256" i="1" s="1"/>
  <c r="S257" i="1" a="1"/>
  <c r="S257" i="1" s="1"/>
  <c r="S258" i="1" a="1"/>
  <c r="S258" i="1" s="1"/>
  <c r="S259" i="1" a="1"/>
  <c r="S259" i="1" s="1"/>
  <c r="S260" i="1" a="1"/>
  <c r="S260" i="1" s="1"/>
  <c r="S261" i="1" a="1"/>
  <c r="S261" i="1" s="1"/>
  <c r="S262" i="1" a="1"/>
  <c r="S262" i="1" s="1"/>
  <c r="S263" i="1" a="1"/>
  <c r="S263" i="1" s="1"/>
  <c r="S264" i="1" a="1"/>
  <c r="S264" i="1" s="1"/>
  <c r="S265" i="1" a="1"/>
  <c r="S265" i="1" s="1"/>
  <c r="S266" i="1" a="1"/>
  <c r="S266" i="1" s="1"/>
  <c r="S267" i="1" a="1"/>
  <c r="S267" i="1" s="1"/>
  <c r="S268" i="1" a="1"/>
  <c r="S268" i="1" s="1"/>
  <c r="S269" i="1" a="1"/>
  <c r="S269" i="1" s="1"/>
  <c r="S270" i="1" a="1"/>
  <c r="S270" i="1" s="1"/>
  <c r="S271" i="1" a="1"/>
  <c r="S271" i="1" s="1"/>
  <c r="S272" i="1" a="1"/>
  <c r="S272" i="1" s="1"/>
  <c r="S273" i="1" a="1"/>
  <c r="S273" i="1" s="1"/>
  <c r="S274" i="1" a="1"/>
  <c r="S274" i="1" s="1"/>
  <c r="S275" i="1" a="1"/>
  <c r="S275" i="1" s="1"/>
  <c r="S276" i="1" a="1"/>
  <c r="S276" i="1" s="1"/>
  <c r="S277" i="1" a="1"/>
  <c r="S277" i="1" s="1"/>
  <c r="S278" i="1" a="1"/>
  <c r="S278" i="1" s="1"/>
  <c r="S279" i="1" a="1"/>
  <c r="S279" i="1" s="1"/>
  <c r="S280" i="1" a="1"/>
  <c r="S280" i="1" s="1"/>
  <c r="S281" i="1" a="1"/>
  <c r="S281" i="1" s="1"/>
  <c r="S282" i="1" a="1"/>
  <c r="S282" i="1" s="1"/>
  <c r="S283" i="1" a="1"/>
  <c r="S283" i="1" s="1"/>
  <c r="S284" i="1" a="1"/>
  <c r="S284" i="1" s="1"/>
  <c r="S285" i="1" a="1"/>
  <c r="S285" i="1" s="1"/>
  <c r="S286" i="1" a="1"/>
  <c r="S286" i="1" s="1"/>
  <c r="S287" i="1" a="1"/>
  <c r="S287" i="1" s="1"/>
  <c r="S288" i="1" a="1"/>
  <c r="S288" i="1" s="1"/>
  <c r="S289" i="1" a="1"/>
  <c r="S289" i="1" s="1"/>
  <c r="S290" i="1" a="1"/>
  <c r="S290" i="1" s="1"/>
  <c r="S291" i="1" a="1"/>
  <c r="S291" i="1" s="1"/>
  <c r="S292" i="1" a="1"/>
  <c r="S292" i="1" s="1"/>
  <c r="S293" i="1" a="1"/>
  <c r="S293" i="1" s="1"/>
  <c r="S294" i="1" a="1"/>
  <c r="S294" i="1" s="1"/>
  <c r="S295" i="1" a="1"/>
  <c r="S295" i="1" s="1"/>
  <c r="S296" i="1" a="1"/>
  <c r="S296" i="1" s="1"/>
  <c r="S297" i="1" a="1"/>
  <c r="S297" i="1" s="1"/>
  <c r="S298" i="1" a="1"/>
  <c r="S298" i="1" s="1"/>
  <c r="S299" i="1" a="1"/>
  <c r="S299" i="1" s="1"/>
  <c r="S300" i="1" a="1"/>
  <c r="S300" i="1" s="1"/>
  <c r="S301" i="1" a="1"/>
  <c r="S301" i="1" s="1"/>
  <c r="S302" i="1" a="1"/>
  <c r="S302" i="1" s="1"/>
  <c r="S303" i="1" a="1"/>
  <c r="S303" i="1" s="1"/>
  <c r="S304" i="1" a="1"/>
  <c r="S304" i="1" s="1"/>
  <c r="S305" i="1" a="1"/>
  <c r="S305" i="1" s="1"/>
  <c r="S306" i="1" a="1"/>
  <c r="S306" i="1" s="1"/>
  <c r="S307" i="1" a="1"/>
  <c r="S307" i="1" s="1"/>
  <c r="S308" i="1" a="1"/>
  <c r="S308" i="1" s="1"/>
  <c r="S309" i="1" a="1"/>
  <c r="S309" i="1" s="1"/>
  <c r="S310" i="1" a="1"/>
  <c r="S310" i="1" s="1"/>
  <c r="S311" i="1" a="1"/>
  <c r="S311" i="1" s="1"/>
  <c r="S312" i="1" a="1"/>
  <c r="S312" i="1" s="1"/>
  <c r="S313" i="1" a="1"/>
  <c r="S313" i="1" s="1"/>
  <c r="S314" i="1" a="1"/>
  <c r="S314" i="1" s="1"/>
  <c r="S315" i="1" a="1"/>
  <c r="S315" i="1" s="1"/>
  <c r="S316" i="1" a="1"/>
  <c r="S316" i="1" s="1"/>
  <c r="S317" i="1" a="1"/>
  <c r="S317" i="1" s="1"/>
  <c r="S318" i="1" a="1"/>
  <c r="S318" i="1" s="1"/>
  <c r="S319" i="1" a="1"/>
  <c r="S319" i="1" s="1"/>
  <c r="S320" i="1" a="1"/>
  <c r="S320" i="1" s="1"/>
  <c r="S321" i="1" a="1"/>
  <c r="S321" i="1" s="1"/>
  <c r="S322" i="1" a="1"/>
  <c r="S322" i="1" s="1"/>
  <c r="S323" i="1" a="1"/>
  <c r="S323" i="1" s="1"/>
  <c r="S324" i="1" a="1"/>
  <c r="S324" i="1" s="1"/>
  <c r="S325" i="1" a="1"/>
  <c r="S325" i="1" s="1"/>
  <c r="S326" i="1" a="1"/>
  <c r="S326" i="1" s="1"/>
  <c r="S327" i="1" a="1"/>
  <c r="S327" i="1" s="1"/>
  <c r="S328" i="1" a="1"/>
  <c r="S328" i="1" s="1"/>
  <c r="S329" i="1" a="1"/>
  <c r="S329" i="1" s="1"/>
  <c r="S330" i="1" a="1"/>
  <c r="S330" i="1" s="1"/>
  <c r="S331" i="1" a="1"/>
  <c r="S331" i="1" s="1"/>
  <c r="S332" i="1" a="1"/>
  <c r="S332" i="1" s="1"/>
  <c r="S333" i="1" a="1"/>
  <c r="S333" i="1" s="1"/>
  <c r="S334" i="1" a="1"/>
  <c r="S334" i="1" s="1"/>
  <c r="S335" i="1" a="1"/>
  <c r="S335" i="1" s="1"/>
  <c r="S336" i="1" a="1"/>
  <c r="S336" i="1" s="1"/>
  <c r="S337" i="1" a="1"/>
  <c r="S337" i="1" s="1"/>
  <c r="S338" i="1" a="1"/>
  <c r="S338" i="1" s="1"/>
  <c r="S339" i="1" a="1"/>
  <c r="S339" i="1" s="1"/>
  <c r="S340" i="1" a="1"/>
  <c r="S340" i="1" s="1"/>
  <c r="S341" i="1" a="1"/>
  <c r="S341" i="1" s="1"/>
  <c r="S342" i="1" a="1"/>
  <c r="S342" i="1" s="1"/>
  <c r="S343" i="1" a="1"/>
  <c r="S343" i="1" s="1"/>
  <c r="S344" i="1" a="1"/>
  <c r="S344" i="1" s="1"/>
  <c r="S345" i="1" a="1"/>
  <c r="S345" i="1" s="1"/>
  <c r="S346" i="1" a="1"/>
  <c r="S346" i="1" s="1"/>
  <c r="S347" i="1" a="1"/>
  <c r="S347" i="1" s="1"/>
  <c r="S348" i="1" a="1"/>
  <c r="S348" i="1" s="1"/>
  <c r="S349" i="1" a="1"/>
  <c r="S349" i="1" s="1"/>
  <c r="S350" i="1" a="1"/>
  <c r="S350" i="1" s="1"/>
  <c r="S351" i="1" a="1"/>
  <c r="S351" i="1" s="1"/>
  <c r="S352" i="1" a="1"/>
  <c r="S352" i="1" s="1"/>
  <c r="S353" i="1" a="1"/>
  <c r="S353" i="1" s="1"/>
  <c r="S354" i="1" a="1"/>
  <c r="S354" i="1" s="1"/>
  <c r="S355" i="1" a="1"/>
  <c r="S355" i="1" s="1"/>
  <c r="S356" i="1" a="1"/>
  <c r="S356" i="1" s="1"/>
  <c r="S357" i="1" a="1"/>
  <c r="S357" i="1" s="1"/>
  <c r="S358" i="1" a="1"/>
  <c r="S358" i="1" s="1"/>
  <c r="S359" i="1" a="1"/>
  <c r="S359" i="1" s="1"/>
  <c r="S360" i="1" a="1"/>
  <c r="S360" i="1" s="1"/>
  <c r="S361" i="1" a="1"/>
  <c r="S361" i="1" s="1"/>
  <c r="S362" i="1" a="1"/>
  <c r="S362" i="1" s="1"/>
  <c r="S363" i="1" a="1"/>
  <c r="S363" i="1" s="1"/>
  <c r="S364" i="1" a="1"/>
  <c r="S364" i="1" s="1"/>
  <c r="S365" i="1" a="1"/>
  <c r="S365" i="1" s="1"/>
  <c r="S366" i="1" a="1"/>
  <c r="S366" i="1" s="1"/>
  <c r="S367" i="1" a="1"/>
  <c r="S367" i="1" s="1"/>
  <c r="S368" i="1" a="1"/>
  <c r="S368" i="1" s="1"/>
  <c r="S369" i="1" a="1"/>
  <c r="S369" i="1" s="1"/>
  <c r="S370" i="1" a="1"/>
  <c r="S370" i="1" s="1"/>
  <c r="S371" i="1" a="1"/>
  <c r="S371" i="1" s="1"/>
  <c r="S372" i="1" a="1"/>
  <c r="S372" i="1" s="1"/>
  <c r="S373" i="1" a="1"/>
  <c r="S373" i="1" s="1"/>
  <c r="S374" i="1" a="1"/>
  <c r="S374" i="1" s="1"/>
  <c r="S375" i="1" a="1"/>
  <c r="S375" i="1" s="1"/>
  <c r="S376" i="1" a="1"/>
  <c r="S376" i="1" s="1"/>
  <c r="S377" i="1" a="1"/>
  <c r="S377" i="1" s="1"/>
  <c r="S378" i="1" a="1"/>
  <c r="S378" i="1" s="1"/>
  <c r="S379" i="1" a="1"/>
  <c r="S379" i="1" s="1"/>
  <c r="S380" i="1" a="1"/>
  <c r="S380" i="1" s="1"/>
  <c r="S381" i="1" a="1"/>
  <c r="S381" i="1" s="1"/>
  <c r="S382" i="1" a="1"/>
  <c r="S382" i="1" s="1"/>
  <c r="S383" i="1" a="1"/>
  <c r="S383" i="1" s="1"/>
  <c r="S384" i="1" a="1"/>
  <c r="S384" i="1" s="1"/>
  <c r="S385" i="1" a="1"/>
  <c r="S385" i="1" s="1"/>
  <c r="S386" i="1" a="1"/>
  <c r="S386" i="1" s="1"/>
  <c r="S387" i="1" a="1"/>
  <c r="S387" i="1" s="1"/>
  <c r="S388" i="1" a="1"/>
  <c r="S388" i="1" s="1"/>
  <c r="S389" i="1" a="1"/>
  <c r="S389" i="1" s="1"/>
  <c r="S390" i="1" a="1"/>
  <c r="S390" i="1" s="1"/>
  <c r="S391" i="1" a="1"/>
  <c r="S391" i="1" s="1"/>
  <c r="S392" i="1" a="1"/>
  <c r="S392" i="1" s="1"/>
  <c r="S393" i="1" a="1"/>
  <c r="S393" i="1" s="1"/>
  <c r="S394" i="1" a="1"/>
  <c r="S394" i="1" s="1"/>
  <c r="S395" i="1" a="1"/>
  <c r="S395" i="1" s="1"/>
  <c r="S396" i="1" a="1"/>
  <c r="S396" i="1" s="1"/>
  <c r="S397" i="1" a="1"/>
  <c r="S397" i="1" s="1"/>
  <c r="S398" i="1" a="1"/>
  <c r="S398" i="1" s="1"/>
  <c r="S399" i="1" a="1"/>
  <c r="S399" i="1" s="1"/>
  <c r="S400" i="1" a="1"/>
  <c r="S400" i="1" s="1"/>
  <c r="S401" i="1" a="1"/>
  <c r="S401" i="1" s="1"/>
  <c r="S402" i="1" a="1"/>
  <c r="S402" i="1" s="1"/>
  <c r="S403" i="1" a="1"/>
  <c r="S403" i="1" s="1"/>
  <c r="S404" i="1" a="1"/>
  <c r="S404" i="1" s="1"/>
  <c r="S405" i="1" a="1"/>
  <c r="S405" i="1" s="1"/>
  <c r="S406" i="1" a="1"/>
  <c r="S406" i="1" s="1"/>
  <c r="S407" i="1" a="1"/>
  <c r="S407" i="1" s="1"/>
  <c r="S408" i="1" a="1"/>
  <c r="S408" i="1" s="1"/>
  <c r="S409" i="1" a="1"/>
  <c r="S409" i="1" s="1"/>
  <c r="S410" i="1" a="1"/>
  <c r="S410" i="1" s="1"/>
  <c r="S411" i="1" a="1"/>
  <c r="S411" i="1" s="1"/>
  <c r="S412" i="1" a="1"/>
  <c r="S412" i="1" s="1"/>
  <c r="S413" i="1" a="1"/>
  <c r="S413" i="1" s="1"/>
  <c r="S414" i="1" a="1"/>
  <c r="S414" i="1" s="1"/>
  <c r="S415" i="1" a="1"/>
  <c r="S415" i="1" s="1"/>
  <c r="S416" i="1" a="1"/>
  <c r="S416" i="1" s="1"/>
  <c r="S417" i="1" a="1"/>
  <c r="S417" i="1" s="1"/>
  <c r="S418" i="1" a="1"/>
  <c r="S418" i="1" s="1"/>
  <c r="S419" i="1" a="1"/>
  <c r="S419" i="1" s="1"/>
  <c r="S420" i="1" a="1"/>
  <c r="S420" i="1" s="1"/>
  <c r="S421" i="1" a="1"/>
  <c r="S421" i="1" s="1"/>
  <c r="S422" i="1" a="1"/>
  <c r="S422" i="1" s="1"/>
  <c r="S423" i="1" a="1"/>
  <c r="S423" i="1" s="1"/>
  <c r="S424" i="1" a="1"/>
  <c r="S424" i="1" s="1"/>
  <c r="S425" i="1" a="1"/>
  <c r="S425" i="1" s="1"/>
  <c r="S426" i="1" a="1"/>
  <c r="S426" i="1" s="1"/>
  <c r="S427" i="1" a="1"/>
  <c r="S427" i="1" s="1"/>
  <c r="S428" i="1" a="1"/>
  <c r="S428" i="1" s="1"/>
  <c r="S429" i="1" a="1"/>
  <c r="S429" i="1" s="1"/>
  <c r="S430" i="1" a="1"/>
  <c r="S430" i="1" s="1"/>
  <c r="S431" i="1" a="1"/>
  <c r="S431" i="1" s="1"/>
  <c r="S432" i="1" a="1"/>
  <c r="S432" i="1" s="1"/>
  <c r="S433" i="1" a="1"/>
  <c r="S433" i="1" s="1"/>
  <c r="S434" i="1" a="1"/>
  <c r="S434" i="1" s="1"/>
  <c r="S435" i="1" a="1"/>
  <c r="S435" i="1" s="1"/>
  <c r="S436" i="1" a="1"/>
  <c r="S436" i="1" s="1"/>
  <c r="S437" i="1" a="1"/>
  <c r="S437" i="1" s="1"/>
  <c r="S438" i="1" a="1"/>
  <c r="S438" i="1" s="1"/>
  <c r="S439" i="1" a="1"/>
  <c r="S439" i="1" s="1"/>
  <c r="S440" i="1" a="1"/>
  <c r="S440" i="1" s="1"/>
  <c r="S441" i="1" a="1"/>
  <c r="S441" i="1" s="1"/>
  <c r="S442" i="1" a="1"/>
  <c r="S442" i="1" s="1"/>
  <c r="S443" i="1" a="1"/>
  <c r="S443" i="1" s="1"/>
  <c r="S444" i="1" a="1"/>
  <c r="S444" i="1" s="1"/>
  <c r="S445" i="1" a="1"/>
  <c r="S445" i="1" s="1"/>
  <c r="S446" i="1" a="1"/>
  <c r="S446" i="1" s="1"/>
  <c r="S447" i="1" a="1"/>
  <c r="S447" i="1" s="1"/>
  <c r="S448" i="1" a="1"/>
  <c r="S448" i="1" s="1"/>
  <c r="S449" i="1" a="1"/>
  <c r="S449" i="1" s="1"/>
  <c r="S450" i="1" a="1"/>
  <c r="S450" i="1" s="1"/>
  <c r="S451" i="1" a="1"/>
  <c r="S451" i="1" s="1"/>
  <c r="S452" i="1" a="1"/>
  <c r="S452" i="1" s="1"/>
  <c r="S453" i="1" a="1"/>
  <c r="S453" i="1" s="1"/>
  <c r="S454" i="1" a="1"/>
  <c r="S454" i="1" s="1"/>
  <c r="S455" i="1" a="1"/>
  <c r="S455" i="1" s="1"/>
  <c r="S456" i="1" a="1"/>
  <c r="S456" i="1" s="1"/>
  <c r="S457" i="1" a="1"/>
  <c r="S457" i="1" s="1"/>
  <c r="S458" i="1" a="1"/>
  <c r="S458" i="1" s="1"/>
  <c r="S459" i="1" a="1"/>
  <c r="S459" i="1" s="1"/>
  <c r="S460" i="1" a="1"/>
  <c r="S460" i="1" s="1"/>
  <c r="S461" i="1" a="1"/>
  <c r="S461" i="1" s="1"/>
  <c r="S462" i="1" a="1"/>
  <c r="S462" i="1" s="1"/>
  <c r="S463" i="1" a="1"/>
  <c r="S463" i="1" s="1"/>
  <c r="S464" i="1" a="1"/>
  <c r="S464" i="1" s="1"/>
  <c r="S465" i="1" a="1"/>
  <c r="S465" i="1" s="1"/>
  <c r="S466" i="1" a="1"/>
  <c r="S466" i="1" s="1"/>
  <c r="S467" i="1" a="1"/>
  <c r="S467" i="1" s="1"/>
  <c r="S468" i="1" a="1"/>
  <c r="S468" i="1" s="1"/>
  <c r="S469" i="1" a="1"/>
  <c r="S469" i="1" s="1"/>
  <c r="S470" i="1" a="1"/>
  <c r="S470" i="1" s="1"/>
  <c r="S471" i="1" a="1"/>
  <c r="S471" i="1" s="1"/>
  <c r="S472" i="1" a="1"/>
  <c r="S472" i="1" s="1"/>
  <c r="S473" i="1" a="1"/>
  <c r="S473" i="1" s="1"/>
  <c r="S474" i="1" a="1"/>
  <c r="S474" i="1" s="1"/>
  <c r="S475" i="1" a="1"/>
  <c r="S475" i="1" s="1"/>
  <c r="S476" i="1" a="1"/>
  <c r="S476" i="1" s="1"/>
  <c r="S477" i="1" a="1"/>
  <c r="S477" i="1" s="1"/>
  <c r="S478" i="1" a="1"/>
  <c r="S478" i="1" s="1"/>
  <c r="S479" i="1" a="1"/>
  <c r="S479" i="1" s="1"/>
  <c r="S480" i="1" a="1"/>
  <c r="S480" i="1" s="1"/>
  <c r="S481" i="1" a="1"/>
  <c r="S481" i="1" s="1"/>
  <c r="S482" i="1" a="1"/>
  <c r="S482" i="1" s="1"/>
  <c r="S483" i="1" a="1"/>
  <c r="S483" i="1" s="1"/>
  <c r="S484" i="1" a="1"/>
  <c r="S484" i="1" s="1"/>
  <c r="S485" i="1" a="1"/>
  <c r="S485" i="1" s="1"/>
  <c r="S486" i="1" a="1"/>
  <c r="S486" i="1" s="1"/>
  <c r="S487" i="1" a="1"/>
  <c r="S487" i="1" s="1"/>
  <c r="S488" i="1" a="1"/>
  <c r="S488" i="1" s="1"/>
  <c r="S489" i="1" a="1"/>
  <c r="S489" i="1" s="1"/>
  <c r="S490" i="1" a="1"/>
  <c r="S490" i="1" s="1"/>
  <c r="S491" i="1" a="1"/>
  <c r="S491" i="1" s="1"/>
  <c r="S492" i="1" a="1"/>
  <c r="S492" i="1" s="1"/>
  <c r="S493" i="1" a="1"/>
  <c r="S493" i="1" s="1"/>
  <c r="S494" i="1" a="1"/>
  <c r="S494" i="1" s="1"/>
  <c r="S495" i="1" a="1"/>
  <c r="S495" i="1" s="1"/>
  <c r="S496" i="1" a="1"/>
  <c r="S496" i="1" s="1"/>
  <c r="S497" i="1" a="1"/>
  <c r="S497" i="1" s="1"/>
  <c r="S498" i="1" a="1"/>
  <c r="S498" i="1" s="1"/>
  <c r="S499" i="1" a="1"/>
  <c r="S499" i="1" s="1"/>
  <c r="S500" i="1" a="1"/>
  <c r="S500" i="1" s="1"/>
  <c r="S501" i="1" a="1"/>
  <c r="S501" i="1" s="1"/>
  <c r="S502" i="1" a="1"/>
  <c r="S502" i="1" s="1"/>
  <c r="S503" i="1" a="1"/>
  <c r="S503" i="1" s="1"/>
  <c r="S504" i="1" a="1"/>
  <c r="S504" i="1" s="1"/>
  <c r="S505" i="1" a="1"/>
  <c r="S505" i="1" s="1"/>
  <c r="S506" i="1" a="1"/>
  <c r="S506" i="1" s="1"/>
  <c r="S507" i="1" a="1"/>
  <c r="S507" i="1" s="1"/>
  <c r="S508" i="1" a="1"/>
  <c r="S508" i="1" s="1"/>
  <c r="S509" i="1" a="1"/>
  <c r="S509" i="1" s="1"/>
  <c r="S510" i="1" a="1"/>
  <c r="S510" i="1" s="1"/>
  <c r="S511" i="1" a="1"/>
  <c r="S511" i="1" s="1"/>
  <c r="S512" i="1" a="1"/>
  <c r="S512" i="1" s="1"/>
  <c r="S513" i="1" a="1"/>
  <c r="S513" i="1" s="1"/>
  <c r="S514" i="1" a="1"/>
  <c r="S514" i="1" s="1"/>
  <c r="S515" i="1" a="1"/>
  <c r="S515" i="1" s="1"/>
  <c r="S516" i="1" a="1"/>
  <c r="S516" i="1" s="1"/>
  <c r="S517" i="1" a="1"/>
  <c r="S517" i="1" s="1"/>
  <c r="S518" i="1" a="1"/>
  <c r="S518" i="1" s="1"/>
  <c r="S519" i="1" a="1"/>
  <c r="S519" i="1" s="1"/>
  <c r="S520" i="1" a="1"/>
  <c r="S520" i="1" s="1"/>
  <c r="S521" i="1" a="1"/>
  <c r="S521" i="1" s="1"/>
  <c r="S522" i="1" a="1"/>
  <c r="S522" i="1" s="1"/>
  <c r="S523" i="1" a="1"/>
  <c r="S523" i="1" s="1"/>
  <c r="S524" i="1" a="1"/>
  <c r="S524" i="1" s="1"/>
  <c r="S525" i="1" a="1"/>
  <c r="S525" i="1" s="1"/>
  <c r="S526" i="1" a="1"/>
  <c r="S526" i="1" s="1"/>
  <c r="S527" i="1" a="1"/>
  <c r="S527" i="1" s="1"/>
  <c r="S528" i="1" a="1"/>
  <c r="S528" i="1" s="1"/>
  <c r="S529" i="1" a="1"/>
  <c r="S529" i="1" s="1"/>
  <c r="S530" i="1" a="1"/>
  <c r="S530" i="1" s="1"/>
  <c r="S531" i="1" a="1"/>
  <c r="S531" i="1" s="1"/>
  <c r="S532" i="1" a="1"/>
  <c r="S532" i="1" s="1"/>
  <c r="S533" i="1" a="1"/>
  <c r="S533" i="1" s="1"/>
  <c r="S534" i="1" a="1"/>
  <c r="S534" i="1" s="1"/>
  <c r="S535" i="1" a="1"/>
  <c r="S535" i="1" s="1"/>
  <c r="S536" i="1" a="1"/>
  <c r="S536" i="1" s="1"/>
  <c r="S537" i="1" a="1"/>
  <c r="S537" i="1" s="1"/>
  <c r="S538" i="1" a="1"/>
  <c r="S538" i="1" s="1"/>
  <c r="S539" i="1" a="1"/>
  <c r="S539" i="1" s="1"/>
  <c r="S540" i="1" a="1"/>
  <c r="S540" i="1" s="1"/>
  <c r="S541" i="1" a="1"/>
  <c r="S541" i="1" s="1"/>
  <c r="S542" i="1" a="1"/>
  <c r="S542" i="1" s="1"/>
  <c r="S543" i="1" a="1"/>
  <c r="S543" i="1" s="1"/>
  <c r="S544" i="1" a="1"/>
  <c r="S544" i="1" s="1"/>
  <c r="S545" i="1" a="1"/>
  <c r="S545" i="1" s="1"/>
  <c r="S546" i="1" a="1"/>
  <c r="S546" i="1" s="1"/>
  <c r="S547" i="1" a="1"/>
  <c r="S547" i="1" s="1"/>
  <c r="S548" i="1" a="1"/>
  <c r="S548" i="1" s="1"/>
  <c r="S549" i="1" a="1"/>
  <c r="S549" i="1" s="1"/>
  <c r="S550" i="1" a="1"/>
  <c r="S550" i="1" s="1"/>
  <c r="S551" i="1" a="1"/>
  <c r="S551" i="1" s="1"/>
  <c r="S552" i="1" a="1"/>
  <c r="S552" i="1" s="1"/>
  <c r="S553" i="1" a="1"/>
  <c r="S553" i="1" s="1"/>
  <c r="S554" i="1" a="1"/>
  <c r="S554" i="1" s="1"/>
  <c r="S555" i="1" a="1"/>
  <c r="S555" i="1" s="1"/>
  <c r="S556" i="1" a="1"/>
  <c r="S556" i="1" s="1"/>
  <c r="S557" i="1" a="1"/>
  <c r="S557" i="1" s="1"/>
  <c r="S558" i="1" a="1"/>
  <c r="S558" i="1" s="1"/>
  <c r="S559" i="1" a="1"/>
  <c r="S559" i="1" s="1"/>
  <c r="S560" i="1" a="1"/>
  <c r="S560" i="1" s="1"/>
  <c r="S561" i="1" a="1"/>
  <c r="S561" i="1" s="1"/>
  <c r="S562" i="1" a="1"/>
  <c r="S562" i="1" s="1"/>
  <c r="S563" i="1" a="1"/>
  <c r="S563" i="1" s="1"/>
  <c r="S564" i="1" a="1"/>
  <c r="S564" i="1" s="1"/>
  <c r="S565" i="1" a="1"/>
  <c r="S565" i="1" s="1"/>
  <c r="S566" i="1" a="1"/>
  <c r="S566" i="1" s="1"/>
  <c r="S567" i="1" a="1"/>
  <c r="S567" i="1" s="1"/>
  <c r="S568" i="1" a="1"/>
  <c r="S568" i="1" s="1"/>
  <c r="S569" i="1" a="1"/>
  <c r="S569" i="1" s="1"/>
  <c r="S570" i="1" a="1"/>
  <c r="S570" i="1" s="1"/>
  <c r="S571" i="1" a="1"/>
  <c r="S571" i="1" s="1"/>
  <c r="S572" i="1" a="1"/>
  <c r="S572" i="1" s="1"/>
  <c r="S573" i="1" a="1"/>
  <c r="S573" i="1" s="1"/>
  <c r="S574" i="1" a="1"/>
  <c r="S574" i="1" s="1"/>
  <c r="S575" i="1" a="1"/>
  <c r="S575" i="1" s="1"/>
  <c r="S576" i="1" a="1"/>
  <c r="S576" i="1" s="1"/>
  <c r="S577" i="1" a="1"/>
  <c r="S577" i="1" s="1"/>
  <c r="S578" i="1" a="1"/>
  <c r="S578" i="1" s="1"/>
  <c r="S579" i="1" a="1"/>
  <c r="S579" i="1" s="1"/>
  <c r="S580" i="1" a="1"/>
  <c r="S580" i="1" s="1"/>
  <c r="S581" i="1" a="1"/>
  <c r="S581" i="1" s="1"/>
  <c r="S582" i="1" a="1"/>
  <c r="S582" i="1" s="1"/>
  <c r="S583" i="1" a="1"/>
  <c r="S583" i="1" s="1"/>
  <c r="S584" i="1" a="1"/>
  <c r="S584" i="1" s="1"/>
  <c r="S585" i="1" a="1"/>
  <c r="S585" i="1" s="1"/>
  <c r="S586" i="1" a="1"/>
  <c r="S586" i="1" s="1"/>
  <c r="S587" i="1" a="1"/>
  <c r="S587" i="1" s="1"/>
  <c r="S588" i="1" a="1"/>
  <c r="S588" i="1" s="1"/>
  <c r="S589" i="1" a="1"/>
  <c r="S589" i="1" s="1"/>
  <c r="S590" i="1" a="1"/>
  <c r="S590" i="1" s="1"/>
  <c r="S591" i="1" a="1"/>
  <c r="S591" i="1" s="1"/>
  <c r="S592" i="1" a="1"/>
  <c r="S592" i="1" s="1"/>
  <c r="S593" i="1" a="1"/>
  <c r="S593" i="1" s="1"/>
  <c r="S594" i="1" a="1"/>
  <c r="S594" i="1" s="1"/>
  <c r="S595" i="1" a="1"/>
  <c r="S595" i="1" s="1"/>
  <c r="S596" i="1" a="1"/>
  <c r="S596" i="1" s="1"/>
  <c r="S597" i="1" a="1"/>
  <c r="S597" i="1" s="1"/>
  <c r="S598" i="1" a="1"/>
  <c r="S598" i="1" s="1"/>
  <c r="S599" i="1" a="1"/>
  <c r="S599" i="1" s="1"/>
  <c r="S600" i="1" a="1"/>
  <c r="S600" i="1" s="1"/>
  <c r="S601" i="1" a="1"/>
  <c r="S601" i="1" s="1"/>
  <c r="S602" i="1" a="1"/>
  <c r="S602" i="1" s="1"/>
  <c r="S603" i="1" a="1"/>
  <c r="S603" i="1" s="1"/>
  <c r="S604" i="1" a="1"/>
  <c r="S604" i="1" s="1"/>
  <c r="S605" i="1" a="1"/>
  <c r="S605" i="1" s="1"/>
  <c r="S606" i="1" a="1"/>
  <c r="S606" i="1" s="1"/>
  <c r="S607" i="1" a="1"/>
  <c r="S607" i="1" s="1"/>
  <c r="S608" i="1" a="1"/>
  <c r="S608" i="1" s="1"/>
  <c r="S609" i="1" a="1"/>
  <c r="S609" i="1" s="1"/>
  <c r="S610" i="1" a="1"/>
  <c r="S610" i="1" s="1"/>
  <c r="S611" i="1" a="1"/>
  <c r="S611" i="1" s="1"/>
  <c r="S612" i="1" a="1"/>
  <c r="S612" i="1" s="1"/>
  <c r="S613" i="1" a="1"/>
  <c r="S613" i="1" s="1"/>
  <c r="S614" i="1" a="1"/>
  <c r="S614" i="1" s="1"/>
  <c r="S615" i="1" a="1"/>
  <c r="S615" i="1" s="1"/>
  <c r="S616" i="1" a="1"/>
  <c r="S616" i="1" s="1"/>
  <c r="S617" i="1" a="1"/>
  <c r="S617" i="1" s="1"/>
  <c r="S618" i="1" a="1"/>
  <c r="S618" i="1" s="1"/>
  <c r="S619" i="1" a="1"/>
  <c r="S619" i="1" s="1"/>
  <c r="S620" i="1" a="1"/>
  <c r="S620" i="1" s="1"/>
  <c r="S621" i="1" a="1"/>
  <c r="S621" i="1" s="1"/>
  <c r="S622" i="1" a="1"/>
  <c r="S622" i="1" s="1"/>
  <c r="S623" i="1" a="1"/>
  <c r="S623" i="1" s="1"/>
  <c r="S624" i="1" a="1"/>
  <c r="S624" i="1" s="1"/>
  <c r="S625" i="1" a="1"/>
  <c r="S625" i="1" s="1"/>
  <c r="S626" i="1" a="1"/>
  <c r="S626" i="1" s="1"/>
  <c r="S627" i="1" a="1"/>
  <c r="S627" i="1" s="1"/>
  <c r="S628" i="1" a="1"/>
  <c r="S628" i="1" s="1"/>
  <c r="S629" i="1" a="1"/>
  <c r="S629" i="1" s="1"/>
  <c r="S630" i="1" a="1"/>
  <c r="S630" i="1" s="1"/>
  <c r="S631" i="1" a="1"/>
  <c r="S631" i="1" s="1"/>
  <c r="S632" i="1" a="1"/>
  <c r="S632" i="1" s="1"/>
  <c r="S633" i="1" a="1"/>
  <c r="S633" i="1" s="1"/>
  <c r="S634" i="1" a="1"/>
  <c r="S634" i="1" s="1"/>
  <c r="S635" i="1" a="1"/>
  <c r="S635" i="1" s="1"/>
  <c r="S636" i="1" a="1"/>
  <c r="S636" i="1" s="1"/>
  <c r="S637" i="1" a="1"/>
  <c r="S637" i="1" s="1"/>
  <c r="S638" i="1" a="1"/>
  <c r="S638" i="1" s="1"/>
  <c r="S639" i="1" a="1"/>
  <c r="S639" i="1" s="1"/>
  <c r="S640" i="1" a="1"/>
  <c r="S640" i="1" s="1"/>
  <c r="S641" i="1" a="1"/>
  <c r="S641" i="1" s="1"/>
  <c r="S642" i="1" a="1"/>
  <c r="S642" i="1" s="1"/>
  <c r="S643" i="1" a="1"/>
  <c r="S643" i="1" s="1"/>
  <c r="S644" i="1" a="1"/>
  <c r="S644" i="1" s="1"/>
  <c r="S645" i="1" a="1"/>
  <c r="S645" i="1" s="1"/>
  <c r="S646" i="1" a="1"/>
  <c r="S646" i="1" s="1"/>
  <c r="S647" i="1" a="1"/>
  <c r="S647" i="1" s="1"/>
  <c r="S648" i="1" a="1"/>
  <c r="S648" i="1" s="1"/>
  <c r="S649" i="1" a="1"/>
  <c r="S649" i="1" s="1"/>
  <c r="S650" i="1" a="1"/>
  <c r="S650" i="1" s="1"/>
  <c r="S651" i="1" a="1"/>
  <c r="S651" i="1" s="1"/>
  <c r="S652" i="1" a="1"/>
  <c r="S652" i="1" s="1"/>
  <c r="S653" i="1" a="1"/>
  <c r="S653" i="1" s="1"/>
  <c r="S654" i="1" a="1"/>
  <c r="S654" i="1" s="1"/>
  <c r="S655" i="1" a="1"/>
  <c r="S655" i="1" s="1"/>
  <c r="S656" i="1" a="1"/>
  <c r="S656" i="1" s="1"/>
  <c r="S657" i="1" a="1"/>
  <c r="S657" i="1" s="1"/>
  <c r="S658" i="1" a="1"/>
  <c r="S658" i="1" s="1"/>
  <c r="S659" i="1" a="1"/>
  <c r="S659" i="1" s="1"/>
  <c r="S660" i="1" a="1"/>
  <c r="S660" i="1" s="1"/>
  <c r="S661" i="1" a="1"/>
  <c r="S661" i="1" s="1"/>
  <c r="S662" i="1" a="1"/>
  <c r="S662" i="1" s="1"/>
  <c r="S663" i="1" a="1"/>
  <c r="S663" i="1" s="1"/>
  <c r="S664" i="1" a="1"/>
  <c r="S664" i="1" s="1"/>
  <c r="S665" i="1" a="1"/>
  <c r="S665" i="1" s="1"/>
  <c r="S666" i="1" a="1"/>
  <c r="S666" i="1" s="1"/>
  <c r="S667" i="1" a="1"/>
  <c r="S667" i="1" s="1"/>
  <c r="S668" i="1" a="1"/>
  <c r="S668" i="1" s="1"/>
  <c r="S669" i="1" a="1"/>
  <c r="S669" i="1" s="1"/>
  <c r="S670" i="1" a="1"/>
  <c r="S670" i="1" s="1"/>
  <c r="S671" i="1" a="1"/>
  <c r="S671" i="1" s="1"/>
  <c r="S672" i="1" a="1"/>
  <c r="S672" i="1" s="1"/>
  <c r="S673" i="1" a="1"/>
  <c r="S673" i="1" s="1"/>
  <c r="S674" i="1" a="1"/>
  <c r="S674" i="1" s="1"/>
  <c r="S675" i="1" a="1"/>
  <c r="S675" i="1" s="1"/>
  <c r="S676" i="1" a="1"/>
  <c r="S676" i="1" s="1"/>
  <c r="S677" i="1" a="1"/>
  <c r="S677" i="1" s="1"/>
  <c r="S678" i="1" a="1"/>
  <c r="S678" i="1" s="1"/>
  <c r="S679" i="1" a="1"/>
  <c r="S679" i="1" s="1"/>
  <c r="S680" i="1" a="1"/>
  <c r="S680" i="1" s="1"/>
  <c r="S681" i="1" a="1"/>
  <c r="S681" i="1" s="1"/>
  <c r="S682" i="1" a="1"/>
  <c r="S682" i="1" s="1"/>
  <c r="S683" i="1" a="1"/>
  <c r="S683" i="1" s="1"/>
  <c r="S684" i="1" a="1"/>
  <c r="S684" i="1" s="1"/>
  <c r="S685" i="1" a="1"/>
  <c r="S685" i="1" s="1"/>
  <c r="S686" i="1" a="1"/>
  <c r="S686" i="1" s="1"/>
  <c r="S687" i="1" a="1"/>
  <c r="S687" i="1" s="1"/>
  <c r="S688" i="1" a="1"/>
  <c r="S688" i="1" s="1"/>
  <c r="S689" i="1" a="1"/>
  <c r="S689" i="1" s="1"/>
  <c r="S690" i="1" a="1"/>
  <c r="S690" i="1" s="1"/>
  <c r="S691" i="1" a="1"/>
  <c r="S691" i="1" s="1"/>
  <c r="S692" i="1" a="1"/>
  <c r="S692" i="1" s="1"/>
  <c r="S693" i="1" a="1"/>
  <c r="S693" i="1" s="1"/>
  <c r="S694" i="1" a="1"/>
  <c r="S694" i="1" s="1"/>
  <c r="S695" i="1" a="1"/>
  <c r="S695" i="1" s="1"/>
  <c r="S696" i="1" a="1"/>
  <c r="S696" i="1" s="1"/>
  <c r="S697" i="1" a="1"/>
  <c r="S697" i="1" s="1"/>
  <c r="S698" i="1" a="1"/>
  <c r="S698" i="1" s="1"/>
  <c r="S699" i="1" a="1"/>
  <c r="S699" i="1" s="1"/>
  <c r="S700" i="1" a="1"/>
  <c r="S700" i="1" s="1"/>
  <c r="S701" i="1" a="1"/>
  <c r="S701" i="1" s="1"/>
  <c r="S702" i="1" a="1"/>
  <c r="S702" i="1" s="1"/>
  <c r="S703" i="1" a="1"/>
  <c r="S703" i="1" s="1"/>
  <c r="S704" i="1" a="1"/>
  <c r="S704" i="1" s="1"/>
  <c r="S705" i="1" a="1"/>
  <c r="S705" i="1" s="1"/>
  <c r="S706" i="1" a="1"/>
  <c r="S706" i="1" s="1"/>
  <c r="S707" i="1" a="1"/>
  <c r="S707" i="1" s="1"/>
  <c r="S708" i="1" a="1"/>
  <c r="S708" i="1" s="1"/>
  <c r="S709" i="1" a="1"/>
  <c r="S709" i="1" s="1"/>
  <c r="S710" i="1" a="1"/>
  <c r="S710" i="1" s="1"/>
  <c r="S711" i="1" a="1"/>
  <c r="S711" i="1" s="1"/>
  <c r="S712" i="1" a="1"/>
  <c r="S712" i="1" s="1"/>
  <c r="S713" i="1" a="1"/>
  <c r="S713" i="1" s="1"/>
  <c r="S714" i="1" a="1"/>
  <c r="S714" i="1" s="1"/>
  <c r="S715" i="1" a="1"/>
  <c r="S715" i="1" s="1"/>
  <c r="S716" i="1" a="1"/>
  <c r="S716" i="1" s="1"/>
  <c r="S717" i="1" a="1"/>
  <c r="S717" i="1" s="1"/>
  <c r="S718" i="1" a="1"/>
  <c r="S718" i="1" s="1"/>
  <c r="S719" i="1" a="1"/>
  <c r="S719" i="1" s="1"/>
  <c r="S720" i="1" a="1"/>
  <c r="S720" i="1" s="1"/>
  <c r="S721" i="1" a="1"/>
  <c r="S721" i="1" s="1"/>
  <c r="S722" i="1" a="1"/>
  <c r="S722" i="1" s="1"/>
  <c r="S723" i="1" a="1"/>
  <c r="S723" i="1" s="1"/>
  <c r="S724" i="1" a="1"/>
  <c r="S724" i="1" s="1"/>
  <c r="S725" i="1" a="1"/>
  <c r="S725" i="1" s="1"/>
  <c r="S726" i="1" a="1"/>
  <c r="S726" i="1" s="1"/>
  <c r="S727" i="1" a="1"/>
  <c r="S727" i="1" s="1"/>
  <c r="S728" i="1" a="1"/>
  <c r="S728" i="1" s="1"/>
  <c r="S729" i="1" a="1"/>
  <c r="S729" i="1" s="1"/>
  <c r="S730" i="1" a="1"/>
  <c r="S730" i="1" s="1"/>
  <c r="S731" i="1" a="1"/>
  <c r="S731" i="1" s="1"/>
  <c r="S732" i="1" a="1"/>
  <c r="S732" i="1" s="1"/>
  <c r="S733" i="1" a="1"/>
  <c r="S733" i="1" s="1"/>
  <c r="S734" i="1" a="1"/>
  <c r="S734" i="1" s="1"/>
  <c r="S735" i="1" a="1"/>
  <c r="S735" i="1" s="1"/>
  <c r="S736" i="1" a="1"/>
  <c r="S736" i="1" s="1"/>
  <c r="S737" i="1" a="1"/>
  <c r="S737" i="1" s="1"/>
  <c r="S738" i="1" a="1"/>
  <c r="S738" i="1" s="1"/>
  <c r="S739" i="1" a="1"/>
  <c r="S739" i="1" s="1"/>
  <c r="S740" i="1" a="1"/>
  <c r="S740" i="1" s="1"/>
  <c r="S741" i="1" a="1"/>
  <c r="S741" i="1" s="1"/>
  <c r="S742" i="1" a="1"/>
  <c r="S742" i="1" s="1"/>
  <c r="S743" i="1" a="1"/>
  <c r="S743" i="1" s="1"/>
  <c r="S744" i="1" a="1"/>
  <c r="S744" i="1" s="1"/>
  <c r="S745" i="1" a="1"/>
  <c r="S745" i="1" s="1"/>
  <c r="S746" i="1" a="1"/>
  <c r="S746" i="1" s="1"/>
  <c r="S747" i="1" a="1"/>
  <c r="S747" i="1" s="1"/>
  <c r="S748" i="1" a="1"/>
  <c r="S748" i="1" s="1"/>
  <c r="S749" i="1" a="1"/>
  <c r="S749" i="1" s="1"/>
  <c r="S750" i="1" a="1"/>
  <c r="S750" i="1" s="1"/>
  <c r="S751" i="1" a="1"/>
  <c r="S751" i="1" s="1"/>
  <c r="S752" i="1" a="1"/>
  <c r="S752" i="1" s="1"/>
  <c r="S753" i="1" a="1"/>
  <c r="S753" i="1" s="1"/>
  <c r="S754" i="1" a="1"/>
  <c r="S754" i="1" s="1"/>
  <c r="S755" i="1" a="1"/>
  <c r="S755" i="1" s="1"/>
  <c r="S756" i="1" a="1"/>
  <c r="S756" i="1" s="1"/>
  <c r="S757" i="1" a="1"/>
  <c r="S757" i="1" s="1"/>
  <c r="S758" i="1" a="1"/>
  <c r="S758" i="1" s="1"/>
  <c r="S759" i="1" a="1"/>
  <c r="S759" i="1" s="1"/>
  <c r="S760" i="1" a="1"/>
  <c r="S760" i="1" s="1"/>
  <c r="S761" i="1" a="1"/>
  <c r="S761" i="1" s="1"/>
  <c r="S762" i="1" a="1"/>
  <c r="S762" i="1" s="1"/>
  <c r="S763" i="1" a="1"/>
  <c r="S763" i="1" s="1"/>
  <c r="S764" i="1" a="1"/>
  <c r="S764" i="1" s="1"/>
  <c r="S765" i="1" a="1"/>
  <c r="S765" i="1" s="1"/>
  <c r="S766" i="1" a="1"/>
  <c r="S766" i="1" s="1"/>
  <c r="S767" i="1" a="1"/>
  <c r="S767" i="1" s="1"/>
  <c r="S768" i="1" a="1"/>
  <c r="S768" i="1" s="1"/>
  <c r="S769" i="1" a="1"/>
  <c r="S769" i="1" s="1"/>
  <c r="S770" i="1" a="1"/>
  <c r="S770" i="1" s="1"/>
  <c r="S771" i="1" a="1"/>
  <c r="S771" i="1" s="1"/>
  <c r="S772" i="1" a="1"/>
  <c r="S772" i="1" s="1"/>
  <c r="S773" i="1" a="1"/>
  <c r="S773" i="1" s="1"/>
  <c r="S774" i="1" a="1"/>
  <c r="S774" i="1" s="1"/>
  <c r="S775" i="1" a="1"/>
  <c r="S775" i="1" s="1"/>
  <c r="S776" i="1" a="1"/>
  <c r="S776" i="1" s="1"/>
  <c r="S777" i="1" a="1"/>
  <c r="S777" i="1" s="1"/>
  <c r="S778" i="1" a="1"/>
  <c r="S778" i="1" s="1"/>
  <c r="S779" i="1" a="1"/>
  <c r="S779" i="1" s="1"/>
  <c r="S780" i="1" a="1"/>
  <c r="S780" i="1" s="1"/>
  <c r="S781" i="1" a="1"/>
  <c r="S781" i="1" s="1"/>
  <c r="S782" i="1" a="1"/>
  <c r="S782" i="1" s="1"/>
  <c r="S783" i="1" a="1"/>
  <c r="S783" i="1" s="1"/>
  <c r="S784" i="1" a="1"/>
  <c r="S784" i="1" s="1"/>
  <c r="S785" i="1" a="1"/>
  <c r="S785" i="1" s="1"/>
  <c r="S786" i="1" a="1"/>
  <c r="S786" i="1" s="1"/>
  <c r="S787" i="1" a="1"/>
  <c r="S787" i="1" s="1"/>
  <c r="S788" i="1" a="1"/>
  <c r="S788" i="1" s="1"/>
  <c r="S789" i="1" a="1"/>
  <c r="S789" i="1" s="1"/>
  <c r="S790" i="1" a="1"/>
  <c r="S790" i="1" s="1"/>
  <c r="S791" i="1" a="1"/>
  <c r="S791" i="1" s="1"/>
  <c r="S792" i="1" a="1"/>
  <c r="S792" i="1" s="1"/>
  <c r="S793" i="1" a="1"/>
  <c r="S793" i="1" s="1"/>
  <c r="S794" i="1" a="1"/>
  <c r="S794" i="1" s="1"/>
  <c r="S795" i="1" a="1"/>
  <c r="S795" i="1" s="1"/>
  <c r="S796" i="1" a="1"/>
  <c r="S796" i="1" s="1"/>
  <c r="S797" i="1" a="1"/>
  <c r="S797" i="1" s="1"/>
  <c r="S798" i="1" a="1"/>
  <c r="S798" i="1" s="1"/>
  <c r="S799" i="1" a="1"/>
  <c r="S799" i="1" s="1"/>
  <c r="S800" i="1" a="1"/>
  <c r="S800" i="1" s="1"/>
  <c r="S801" i="1" a="1"/>
  <c r="S801" i="1" s="1"/>
  <c r="S802" i="1" a="1"/>
  <c r="S802" i="1" s="1"/>
  <c r="S803" i="1" a="1"/>
  <c r="S803" i="1" s="1"/>
  <c r="S804" i="1" a="1"/>
  <c r="S804" i="1" s="1"/>
  <c r="S805" i="1" a="1"/>
  <c r="S805" i="1" s="1"/>
  <c r="S806" i="1" a="1"/>
  <c r="S806" i="1" s="1"/>
  <c r="S807" i="1" a="1"/>
  <c r="S807" i="1" s="1"/>
  <c r="S808" i="1" a="1"/>
  <c r="S808" i="1" s="1"/>
  <c r="S809" i="1" a="1"/>
  <c r="S809" i="1" s="1"/>
  <c r="S810" i="1" a="1"/>
  <c r="S810" i="1" s="1"/>
  <c r="S811" i="1" a="1"/>
  <c r="S811" i="1" s="1"/>
  <c r="S812" i="1" a="1"/>
  <c r="S812" i="1" s="1"/>
  <c r="S813" i="1" a="1"/>
  <c r="S813" i="1" s="1"/>
  <c r="S814" i="1" a="1"/>
  <c r="S814" i="1" s="1"/>
  <c r="S815" i="1" a="1"/>
  <c r="S815" i="1" s="1"/>
  <c r="S816" i="1" a="1"/>
  <c r="S816" i="1" s="1"/>
  <c r="S817" i="1" a="1"/>
  <c r="S817" i="1" s="1"/>
  <c r="S818" i="1" a="1"/>
  <c r="S818" i="1" s="1"/>
  <c r="S819" i="1" a="1"/>
  <c r="S819" i="1" s="1"/>
  <c r="S820" i="1" a="1"/>
  <c r="S820" i="1" s="1"/>
  <c r="S821" i="1" a="1"/>
  <c r="S821" i="1" s="1"/>
  <c r="S822" i="1" a="1"/>
  <c r="S822" i="1" s="1"/>
  <c r="S823" i="1" a="1"/>
  <c r="S823" i="1" s="1"/>
  <c r="S824" i="1" a="1"/>
  <c r="S824" i="1" s="1"/>
  <c r="S825" i="1" a="1"/>
  <c r="S825" i="1" s="1"/>
  <c r="S826" i="1" a="1"/>
  <c r="S826" i="1" s="1"/>
  <c r="S827" i="1" a="1"/>
  <c r="S827" i="1" s="1"/>
  <c r="S828" i="1" a="1"/>
  <c r="S828" i="1" s="1"/>
  <c r="S829" i="1" a="1"/>
  <c r="S829" i="1" s="1"/>
  <c r="S830" i="1" a="1"/>
  <c r="S830" i="1" s="1"/>
  <c r="S831" i="1" a="1"/>
  <c r="S831" i="1" s="1"/>
  <c r="S832" i="1" a="1"/>
  <c r="S832" i="1" s="1"/>
  <c r="S833" i="1" a="1"/>
  <c r="S833" i="1" s="1"/>
  <c r="S834" i="1" a="1"/>
  <c r="S834" i="1" s="1"/>
  <c r="S835" i="1" a="1"/>
  <c r="S835" i="1" s="1"/>
  <c r="S836" i="1" a="1"/>
  <c r="S836" i="1" s="1"/>
  <c r="S837" i="1" a="1"/>
  <c r="S837" i="1" s="1"/>
  <c r="S838" i="1" a="1"/>
  <c r="S838" i="1" s="1"/>
  <c r="S839" i="1" a="1"/>
  <c r="S839" i="1" s="1"/>
  <c r="S840" i="1" a="1"/>
  <c r="S840" i="1" s="1"/>
  <c r="S841" i="1" a="1"/>
  <c r="S841" i="1" s="1"/>
  <c r="S842" i="1" a="1"/>
  <c r="S842" i="1" s="1"/>
  <c r="S843" i="1" a="1"/>
  <c r="S843" i="1" s="1"/>
  <c r="S844" i="1" a="1"/>
  <c r="S844" i="1" s="1"/>
  <c r="S845" i="1" a="1"/>
  <c r="S845" i="1" s="1"/>
  <c r="S846" i="1" a="1"/>
  <c r="S846" i="1" s="1"/>
  <c r="S847" i="1" a="1"/>
  <c r="S847" i="1" s="1"/>
  <c r="S848" i="1" a="1"/>
  <c r="S848" i="1" s="1"/>
  <c r="S849" i="1" a="1"/>
  <c r="S849" i="1" s="1"/>
  <c r="S850" i="1" a="1"/>
  <c r="S850" i="1" s="1"/>
  <c r="S851" i="1" a="1"/>
  <c r="S851" i="1" s="1"/>
  <c r="S852" i="1" a="1"/>
  <c r="S852" i="1" s="1"/>
  <c r="S853" i="1" a="1"/>
  <c r="S853" i="1" s="1"/>
  <c r="S854" i="1" a="1"/>
  <c r="S854" i="1" s="1"/>
  <c r="S855" i="1" a="1"/>
  <c r="S855" i="1" s="1"/>
  <c r="S856" i="1" a="1"/>
  <c r="S856" i="1" s="1"/>
  <c r="S857" i="1" a="1"/>
  <c r="S857" i="1" s="1"/>
  <c r="S858" i="1" a="1"/>
  <c r="S858" i="1" s="1"/>
  <c r="S859" i="1" a="1"/>
  <c r="S859" i="1" s="1"/>
  <c r="S860" i="1" a="1"/>
  <c r="S860" i="1" s="1"/>
  <c r="S861" i="1" a="1"/>
  <c r="S861" i="1" s="1"/>
  <c r="S862" i="1" a="1"/>
  <c r="S862" i="1" s="1"/>
  <c r="S863" i="1" a="1"/>
  <c r="S863" i="1" s="1"/>
  <c r="S864" i="1" a="1"/>
  <c r="S864" i="1" s="1"/>
  <c r="S865" i="1" a="1"/>
  <c r="S865" i="1" s="1"/>
  <c r="S866" i="1" a="1"/>
  <c r="S866" i="1" s="1"/>
  <c r="S867" i="1" a="1"/>
  <c r="S867" i="1" s="1"/>
  <c r="S868" i="1" a="1"/>
  <c r="S868" i="1" s="1"/>
  <c r="S869" i="1" a="1"/>
  <c r="S869" i="1" s="1"/>
  <c r="S870" i="1" a="1"/>
  <c r="S870" i="1" s="1"/>
  <c r="S871" i="1" a="1"/>
  <c r="S871" i="1" s="1"/>
  <c r="S872" i="1" a="1"/>
  <c r="S872" i="1" s="1"/>
  <c r="S873" i="1" a="1"/>
  <c r="S873" i="1" s="1"/>
  <c r="S874" i="1" a="1"/>
  <c r="S874" i="1" s="1"/>
  <c r="S875" i="1" a="1"/>
  <c r="S875" i="1" s="1"/>
  <c r="S876" i="1" a="1"/>
  <c r="S876" i="1" s="1"/>
  <c r="S877" i="1" a="1"/>
  <c r="S877" i="1" s="1"/>
  <c r="S878" i="1" a="1"/>
  <c r="S878" i="1" s="1"/>
  <c r="S879" i="1" a="1"/>
  <c r="S879" i="1" s="1"/>
  <c r="S880" i="1" a="1"/>
  <c r="S880" i="1" s="1"/>
  <c r="S881" i="1" a="1"/>
  <c r="S881" i="1" s="1"/>
  <c r="S882" i="1" a="1"/>
  <c r="S882" i="1" s="1"/>
  <c r="S883" i="1" a="1"/>
  <c r="S883" i="1" s="1"/>
  <c r="S884" i="1" a="1"/>
  <c r="S884" i="1" s="1"/>
  <c r="S885" i="1" a="1"/>
  <c r="S885" i="1" s="1"/>
  <c r="S886" i="1" a="1"/>
  <c r="S886" i="1" s="1"/>
  <c r="S887" i="1" a="1"/>
  <c r="S887" i="1" s="1"/>
  <c r="S888" i="1" a="1"/>
  <c r="S888" i="1" s="1"/>
  <c r="S889" i="1" a="1"/>
  <c r="S889" i="1" s="1"/>
  <c r="S890" i="1" a="1"/>
  <c r="S890" i="1" s="1"/>
  <c r="S891" i="1" a="1"/>
  <c r="S891" i="1" s="1"/>
  <c r="S892" i="1" a="1"/>
  <c r="S892" i="1" s="1"/>
  <c r="S893" i="1" a="1"/>
  <c r="S893" i="1" s="1"/>
  <c r="S894" i="1" a="1"/>
  <c r="S894" i="1" s="1"/>
  <c r="S895" i="1" a="1"/>
  <c r="S895" i="1" s="1"/>
  <c r="S896" i="1" a="1"/>
  <c r="S896" i="1" s="1"/>
  <c r="S897" i="1" a="1"/>
  <c r="S897" i="1" s="1"/>
  <c r="S898" i="1" a="1"/>
  <c r="S898" i="1" s="1"/>
  <c r="S899" i="1" a="1"/>
  <c r="S899" i="1" s="1"/>
  <c r="S900" i="1" a="1"/>
  <c r="S900" i="1" s="1"/>
  <c r="S901" i="1" a="1"/>
  <c r="S901" i="1" s="1"/>
  <c r="S902" i="1" a="1"/>
  <c r="S902" i="1" s="1"/>
  <c r="S903" i="1" a="1"/>
  <c r="S903" i="1" s="1"/>
  <c r="S904" i="1" a="1"/>
  <c r="S904" i="1" s="1"/>
  <c r="S905" i="1" a="1"/>
  <c r="S905" i="1" s="1"/>
  <c r="S906" i="1" a="1"/>
  <c r="S906" i="1" s="1"/>
  <c r="S907" i="1" a="1"/>
  <c r="S907" i="1" s="1"/>
  <c r="S908" i="1" a="1"/>
  <c r="S908" i="1" s="1"/>
  <c r="S909" i="1" a="1"/>
  <c r="S909" i="1" s="1"/>
  <c r="S910" i="1" a="1"/>
  <c r="S910" i="1" s="1"/>
  <c r="S911" i="1" a="1"/>
  <c r="S911" i="1" s="1"/>
  <c r="S912" i="1" a="1"/>
  <c r="S912" i="1" s="1"/>
  <c r="S913" i="1" a="1"/>
  <c r="S913" i="1" s="1"/>
  <c r="S914" i="1" a="1"/>
  <c r="S914" i="1" s="1"/>
  <c r="S915" i="1" a="1"/>
  <c r="S915" i="1" s="1"/>
  <c r="S916" i="1" a="1"/>
  <c r="S916" i="1" s="1"/>
  <c r="S917" i="1" a="1"/>
  <c r="S917" i="1" s="1"/>
  <c r="S918" i="1" a="1"/>
  <c r="S918" i="1" s="1"/>
  <c r="S919" i="1" a="1"/>
  <c r="S919" i="1" s="1"/>
  <c r="S920" i="1" a="1"/>
  <c r="S920" i="1" s="1"/>
  <c r="S921" i="1" a="1"/>
  <c r="S921" i="1" s="1"/>
  <c r="S922" i="1" a="1"/>
  <c r="S922" i="1" s="1"/>
  <c r="S923" i="1" a="1"/>
  <c r="S923" i="1" s="1"/>
  <c r="S924" i="1" a="1"/>
  <c r="S924" i="1" s="1"/>
  <c r="S925" i="1" a="1"/>
  <c r="S925" i="1" s="1"/>
  <c r="S926" i="1" a="1"/>
  <c r="S926" i="1" s="1"/>
  <c r="S927" i="1" a="1"/>
  <c r="S927" i="1" s="1"/>
  <c r="S928" i="1" a="1"/>
  <c r="S928" i="1" s="1"/>
  <c r="S929" i="1" a="1"/>
  <c r="S929" i="1" s="1"/>
  <c r="S930" i="1" a="1"/>
  <c r="S930" i="1" s="1"/>
  <c r="S931" i="1" a="1"/>
  <c r="S931" i="1" s="1"/>
  <c r="S932" i="1" a="1"/>
  <c r="S932" i="1" s="1"/>
  <c r="S933" i="1" a="1"/>
  <c r="S933" i="1" s="1"/>
  <c r="S934" i="1" a="1"/>
  <c r="S934" i="1" s="1"/>
  <c r="S935" i="1" a="1"/>
  <c r="S935" i="1" s="1"/>
  <c r="S936" i="1" a="1"/>
  <c r="S936" i="1" s="1"/>
  <c r="S937" i="1" a="1"/>
  <c r="S937" i="1" s="1"/>
  <c r="S938" i="1" a="1"/>
  <c r="S938" i="1" s="1"/>
  <c r="S939" i="1" a="1"/>
  <c r="S939" i="1" s="1"/>
  <c r="S940" i="1" a="1"/>
  <c r="S940" i="1" s="1"/>
  <c r="S941" i="1" a="1"/>
  <c r="S941" i="1" s="1"/>
  <c r="S942" i="1" a="1"/>
  <c r="S942" i="1" s="1"/>
  <c r="S943" i="1" a="1"/>
  <c r="S943" i="1" s="1"/>
  <c r="S944" i="1" a="1"/>
  <c r="S944" i="1" s="1"/>
  <c r="S945" i="1" a="1"/>
  <c r="S945" i="1" s="1"/>
  <c r="S946" i="1" a="1"/>
  <c r="S946" i="1" s="1"/>
  <c r="S947" i="1" a="1"/>
  <c r="S947" i="1" s="1"/>
  <c r="S948" i="1" a="1"/>
  <c r="S948" i="1" s="1"/>
  <c r="S949" i="1" a="1"/>
  <c r="S949" i="1" s="1"/>
  <c r="S950" i="1" a="1"/>
  <c r="S950" i="1" s="1"/>
  <c r="S951" i="1" a="1"/>
  <c r="S951" i="1" s="1"/>
  <c r="S952" i="1" a="1"/>
  <c r="S952" i="1" s="1"/>
  <c r="S953" i="1" a="1"/>
  <c r="S953" i="1" s="1"/>
  <c r="S954" i="1" a="1"/>
  <c r="S954" i="1" s="1"/>
  <c r="S955" i="1" a="1"/>
  <c r="S955" i="1" s="1"/>
  <c r="S956" i="1" a="1"/>
  <c r="S956" i="1" s="1"/>
  <c r="S957" i="1" a="1"/>
  <c r="S957" i="1" s="1"/>
  <c r="S958" i="1" a="1"/>
  <c r="S958" i="1" s="1"/>
  <c r="S959" i="1" a="1"/>
  <c r="S959" i="1" s="1"/>
  <c r="S960" i="1" a="1"/>
  <c r="S960" i="1" s="1"/>
  <c r="S961" i="1" a="1"/>
  <c r="S961" i="1" s="1"/>
  <c r="S962" i="1" a="1"/>
  <c r="S962" i="1" s="1"/>
  <c r="S963" i="1" a="1"/>
  <c r="S963" i="1" s="1"/>
  <c r="S964" i="1" a="1"/>
  <c r="S964" i="1" s="1"/>
  <c r="S965" i="1" a="1"/>
  <c r="S965" i="1" s="1"/>
  <c r="S966" i="1" a="1"/>
  <c r="S966" i="1" s="1"/>
  <c r="S967" i="1" a="1"/>
  <c r="S967" i="1" s="1"/>
  <c r="S968" i="1" a="1"/>
  <c r="S968" i="1" s="1"/>
  <c r="S969" i="1" a="1"/>
  <c r="S969" i="1" s="1"/>
  <c r="S970" i="1" a="1"/>
  <c r="S970" i="1" s="1"/>
  <c r="S971" i="1" a="1"/>
  <c r="S971" i="1" s="1"/>
  <c r="S972" i="1" a="1"/>
  <c r="S972" i="1" s="1"/>
  <c r="S973" i="1" a="1"/>
  <c r="S973" i="1" s="1"/>
  <c r="S974" i="1" a="1"/>
  <c r="S974" i="1" s="1"/>
  <c r="S975" i="1" a="1"/>
  <c r="S975" i="1" s="1"/>
  <c r="S976" i="1" a="1"/>
  <c r="S976" i="1" s="1"/>
  <c r="S977" i="1" a="1"/>
  <c r="S977" i="1" s="1"/>
  <c r="S978" i="1" a="1"/>
  <c r="S978" i="1" s="1"/>
  <c r="S979" i="1" a="1"/>
  <c r="S979" i="1" s="1"/>
  <c r="S980" i="1" a="1"/>
  <c r="S980" i="1" s="1"/>
  <c r="S981" i="1" a="1"/>
  <c r="S981" i="1" s="1"/>
  <c r="S982" i="1" a="1"/>
  <c r="S982" i="1" s="1"/>
  <c r="S983" i="1" a="1"/>
  <c r="S983" i="1" s="1"/>
  <c r="S984" i="1" a="1"/>
  <c r="S984" i="1" s="1"/>
  <c r="S985" i="1" a="1"/>
  <c r="S985" i="1" s="1"/>
  <c r="S986" i="1" a="1"/>
  <c r="S986" i="1" s="1"/>
  <c r="S987" i="1" a="1"/>
  <c r="S987" i="1" s="1"/>
  <c r="S988" i="1" a="1"/>
  <c r="S988" i="1" s="1"/>
  <c r="S989" i="1" a="1"/>
  <c r="S989" i="1" s="1"/>
  <c r="S990" i="1" a="1"/>
  <c r="S990" i="1" s="1"/>
  <c r="S991" i="1" a="1"/>
  <c r="S991" i="1" s="1"/>
  <c r="S992" i="1" a="1"/>
  <c r="S992" i="1" s="1"/>
  <c r="S993" i="1" a="1"/>
  <c r="S993" i="1" s="1"/>
  <c r="S994" i="1" a="1"/>
  <c r="S994" i="1" s="1"/>
  <c r="S995" i="1" a="1"/>
  <c r="S995" i="1" s="1"/>
  <c r="S996" i="1" a="1"/>
  <c r="S996" i="1" s="1"/>
  <c r="S997" i="1" a="1"/>
  <c r="S997" i="1" s="1"/>
  <c r="S998" i="1" a="1"/>
  <c r="S998" i="1" s="1"/>
  <c r="S999" i="1" a="1"/>
  <c r="S999" i="1" s="1"/>
  <c r="S1000" i="1" a="1"/>
  <c r="S1000" i="1" s="1"/>
  <c r="S1001" i="1" a="1"/>
  <c r="S1001" i="1" s="1"/>
  <c r="S1002" i="1" a="1"/>
  <c r="S1002" i="1" s="1"/>
  <c r="S1003" i="1" a="1"/>
  <c r="S1003" i="1" s="1"/>
  <c r="S1004" i="1" a="1"/>
  <c r="S1004" i="1" s="1"/>
  <c r="S1005" i="1" a="1"/>
  <c r="S1005" i="1" s="1"/>
  <c r="S1006" i="1" a="1"/>
  <c r="S1006" i="1" s="1"/>
  <c r="S1007" i="1" a="1"/>
  <c r="S1007" i="1" s="1"/>
  <c r="S1008" i="1" a="1"/>
  <c r="S1008" i="1" s="1"/>
  <c r="S1009" i="1" a="1"/>
  <c r="S1009" i="1" s="1"/>
  <c r="S1010" i="1" a="1"/>
  <c r="S1010" i="1" s="1"/>
  <c r="S1011" i="1" a="1"/>
  <c r="S1011" i="1" s="1"/>
  <c r="S1012" i="1" a="1"/>
  <c r="S1012" i="1" s="1"/>
  <c r="S1013" i="1" a="1"/>
  <c r="S1013" i="1" s="1"/>
  <c r="S1014" i="1" a="1"/>
  <c r="S1014" i="1" s="1"/>
  <c r="S1015" i="1" a="1"/>
  <c r="S1015" i="1" s="1"/>
  <c r="S1016" i="1" a="1"/>
  <c r="S1016" i="1" s="1"/>
  <c r="S1017" i="1" a="1"/>
  <c r="S1017" i="1" s="1"/>
  <c r="S1018" i="1" a="1"/>
  <c r="S1018" i="1" s="1"/>
  <c r="S1019" i="1" a="1"/>
  <c r="S1019" i="1" s="1"/>
  <c r="S1020" i="1" a="1"/>
  <c r="S1020" i="1" s="1"/>
  <c r="S1021" i="1" a="1"/>
  <c r="S1021" i="1" s="1"/>
  <c r="S1022" i="1" a="1"/>
  <c r="S1022" i="1" s="1"/>
  <c r="S1023" i="1" a="1"/>
  <c r="S1023" i="1" s="1"/>
  <c r="S1024" i="1" a="1"/>
  <c r="S1024" i="1" s="1"/>
  <c r="S1025" i="1" a="1"/>
  <c r="S1025" i="1" s="1"/>
  <c r="S1026" i="1" a="1"/>
  <c r="S1026" i="1" s="1"/>
  <c r="S1027" i="1" a="1"/>
  <c r="S1027" i="1" s="1"/>
  <c r="S1028" i="1" a="1"/>
  <c r="S1028" i="1" s="1"/>
  <c r="S1029" i="1" a="1"/>
  <c r="S1029" i="1" s="1"/>
  <c r="S1030" i="1" a="1"/>
  <c r="S1030" i="1" s="1"/>
  <c r="S1031" i="1" a="1"/>
  <c r="S1031" i="1" s="1"/>
  <c r="S1032" i="1" a="1"/>
  <c r="S1032" i="1" s="1"/>
  <c r="S1033" i="1" a="1"/>
  <c r="S1033" i="1" s="1"/>
  <c r="S1034" i="1" a="1"/>
  <c r="S1034" i="1" s="1"/>
  <c r="S1035" i="1" a="1"/>
  <c r="S1035" i="1" s="1"/>
  <c r="S1036" i="1" a="1"/>
  <c r="S1036" i="1" s="1"/>
  <c r="S1037" i="1" a="1"/>
  <c r="S1037" i="1" s="1"/>
  <c r="S1038" i="1" a="1"/>
  <c r="S1038" i="1" s="1"/>
  <c r="S1039" i="1" a="1"/>
  <c r="S1039" i="1" s="1"/>
  <c r="S1040" i="1" a="1"/>
  <c r="S1040" i="1" s="1"/>
  <c r="S1041" i="1" a="1"/>
  <c r="S1041" i="1" s="1"/>
  <c r="S1042" i="1" a="1"/>
  <c r="S1042" i="1" s="1"/>
  <c r="S1043" i="1" a="1"/>
  <c r="S1043" i="1" s="1"/>
  <c r="S1044" i="1" a="1"/>
  <c r="S1044" i="1" s="1"/>
  <c r="S1045" i="1" a="1"/>
  <c r="S1045" i="1" s="1"/>
  <c r="S1046" i="1" a="1"/>
  <c r="S1046" i="1" s="1"/>
  <c r="S1047" i="1" a="1"/>
  <c r="S1047" i="1" s="1"/>
  <c r="S1048" i="1" a="1"/>
  <c r="S1048" i="1" s="1"/>
  <c r="S1049" i="1" a="1"/>
  <c r="S1049" i="1" s="1"/>
  <c r="S1050" i="1" a="1"/>
  <c r="S1050" i="1" s="1"/>
  <c r="S1051" i="1" a="1"/>
  <c r="S1051" i="1" s="1"/>
  <c r="S1052" i="1" a="1"/>
  <c r="S1052" i="1" s="1"/>
  <c r="S1053" i="1" a="1"/>
  <c r="S1053" i="1" s="1"/>
  <c r="S1054" i="1" a="1"/>
  <c r="S1054" i="1" s="1"/>
  <c r="S1055" i="1" a="1"/>
  <c r="S1055" i="1" s="1"/>
  <c r="S1056" i="1" a="1"/>
  <c r="S1056" i="1" s="1"/>
  <c r="S1057" i="1" a="1"/>
  <c r="S1057" i="1" s="1"/>
  <c r="S1058" i="1" a="1"/>
  <c r="S1058" i="1" s="1"/>
  <c r="S1059" i="1" a="1"/>
  <c r="S1059" i="1" s="1"/>
  <c r="S1060" i="1" a="1"/>
  <c r="S1060" i="1" s="1"/>
  <c r="S1061" i="1" a="1"/>
  <c r="S1061" i="1" s="1"/>
  <c r="S1062" i="1" a="1"/>
  <c r="S1062" i="1" s="1"/>
  <c r="S1063" i="1" a="1"/>
  <c r="S1063" i="1" s="1"/>
  <c r="S1064" i="1" a="1"/>
  <c r="S1064" i="1" s="1"/>
  <c r="S1065" i="1" a="1"/>
  <c r="S1065" i="1" s="1"/>
  <c r="S1066" i="1" a="1"/>
  <c r="S1066" i="1" s="1"/>
  <c r="S1067" i="1" a="1"/>
  <c r="S1067" i="1" s="1"/>
  <c r="S1068" i="1" a="1"/>
  <c r="S1068" i="1" s="1"/>
  <c r="S1069" i="1" a="1"/>
  <c r="S1069" i="1" s="1"/>
  <c r="S1070" i="1" a="1"/>
  <c r="S1070" i="1" s="1"/>
  <c r="S1071" i="1" a="1"/>
  <c r="S1071" i="1" s="1"/>
  <c r="S1072" i="1" a="1"/>
  <c r="S1072" i="1" s="1"/>
  <c r="S1073" i="1" a="1"/>
  <c r="S1073" i="1" s="1"/>
  <c r="S1074" i="1" a="1"/>
  <c r="S1074" i="1" s="1"/>
  <c r="S1075" i="1" a="1"/>
  <c r="S1075" i="1" s="1"/>
  <c r="S1076" i="1" a="1"/>
  <c r="S1076" i="1" s="1"/>
  <c r="S1077" i="1" a="1"/>
  <c r="S1077" i="1" s="1"/>
  <c r="S1078" i="1" a="1"/>
  <c r="S1078" i="1" s="1"/>
  <c r="S1079" i="1" a="1"/>
  <c r="S1079" i="1" s="1"/>
  <c r="S1080" i="1" a="1"/>
  <c r="S1080" i="1" s="1"/>
  <c r="S1081" i="1" a="1"/>
  <c r="S1081" i="1" s="1"/>
  <c r="S1082" i="1" a="1"/>
  <c r="S1082" i="1" s="1"/>
  <c r="S1083" i="1" a="1"/>
  <c r="S1083" i="1" s="1"/>
  <c r="S1084" i="1" a="1"/>
  <c r="S1084" i="1" s="1"/>
  <c r="S1085" i="1" a="1"/>
  <c r="S1085" i="1" s="1"/>
  <c r="S1086" i="1" a="1"/>
  <c r="S1086" i="1" s="1"/>
  <c r="S1087" i="1" a="1"/>
  <c r="S1087" i="1" s="1"/>
  <c r="S1088" i="1" a="1"/>
  <c r="S1088" i="1" s="1"/>
  <c r="S1089" i="1" a="1"/>
  <c r="S1089" i="1" s="1"/>
  <c r="S1090" i="1" a="1"/>
  <c r="S1090" i="1" s="1"/>
  <c r="S1091" i="1" a="1"/>
  <c r="S1091" i="1" s="1"/>
  <c r="S1092" i="1" a="1"/>
  <c r="S1092" i="1" s="1"/>
  <c r="S1093" i="1" a="1"/>
  <c r="S1093" i="1" s="1"/>
  <c r="S1094" i="1" a="1"/>
  <c r="S1094" i="1" s="1"/>
  <c r="S1095" i="1" a="1"/>
  <c r="S1095" i="1" s="1"/>
  <c r="S1096" i="1" a="1"/>
  <c r="S1096" i="1" s="1"/>
  <c r="N1097" i="1" l="1"/>
  <c r="M1097" i="1"/>
  <c r="F1097" i="1"/>
  <c r="P1097"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<sst xmlns="http://schemas.openxmlformats.org/spreadsheetml/2006/main" count="56" uniqueCount="54">
  <si>
    <t>Company Name</t>
  </si>
  <si>
    <t>For Year Ended</t>
  </si>
  <si>
    <t>SCHEDULE 10a: REPORT ON INTERRUPTIONS</t>
  </si>
  <si>
    <t>This schedule requires raw interruption data for the disclosure year. SAIDI and SAIFI  is to be recorded using the multi-count approach.Where multiple feeders are affected, the interruption record is to be split into multiple interruptions, ie, one interruption record per feeder. This information is part of audited disclosure information (as defined in section 1.4 of this ID determination), and so is subject to the assurance report required by section 2.8.</t>
  </si>
  <si>
    <t>sch ref</t>
  </si>
  <si>
    <t>10a(i): Raw interruption data</t>
  </si>
  <si>
    <t>Interruption identifier</t>
  </si>
  <si>
    <t>Circuit location</t>
  </si>
  <si>
    <t>Sub-network 
(where applicable)</t>
  </si>
  <si>
    <t>Feeder(s) affected by interruption</t>
  </si>
  <si>
    <t>SAIDI value</t>
  </si>
  <si>
    <t>SAIFI value</t>
  </si>
  <si>
    <t>Number of ICPs interrupted</t>
  </si>
  <si>
    <t>ICP interruption minutes</t>
  </si>
  <si>
    <t>Cause</t>
  </si>
  <si>
    <t>¹  Extend table as necessary to disclose information for all individual interruptions</t>
  </si>
  <si>
    <t xml:space="preserve"> </t>
  </si>
  <si>
    <t>EDB Information Disclosure Requirements</t>
  </si>
  <si>
    <t>Information Templates</t>
  </si>
  <si>
    <t>Disclosure Date</t>
  </si>
  <si>
    <t>Disclosure Year (year ended)</t>
  </si>
  <si>
    <t>Table of Contents</t>
  </si>
  <si>
    <t>Schedule</t>
  </si>
  <si>
    <t>Schedule name</t>
  </si>
  <si>
    <t>Disclosure Template Instructions</t>
  </si>
  <si>
    <t>Company Name and Dates</t>
  </si>
  <si>
    <t>To prepare the templates for disclosure, the supplier's company name should be entered in cell C8, the date of the last day of the current (disclosure) year should be entered in cell C12, and the date on which the information is disclosed should be entered in cell C10 of the CoverSheet worksheet.</t>
  </si>
  <si>
    <t xml:space="preserve">The cell C12 entry (current year) is used to calculate disclosure years in the column headings that show above some of the tables and in labels adjacent to some entry cells. It is also used to calculate the ‘For year ended’ date in the template title blocks (the title blocks are the light green shaded areas at the top of each template).
The cell C8 entry (company name) is used in the template title blocks.
Dates should be entered in day/month/year order (Example -"1 April 2023").
</t>
  </si>
  <si>
    <t>Data Entry Cells and Calculated Cells</t>
  </si>
  <si>
    <t>Data entered into this workbook may be entered only into the data entry cells. Data entry cells are the bordered, unshaded areas (white cells) in each template.  Under no circumstances should data be entered into the workbook outside a data entry cell.</t>
  </si>
  <si>
    <t xml:space="preserve">In some cases, where the information for disclosure is able to be ascertained from disclosures elsewhere in the workbook, such information is disclosed in a calculated cell. </t>
  </si>
  <si>
    <t>Validation Settings on Data Entry Cells</t>
  </si>
  <si>
    <t>To maintain a consistency of format and to help guard against errors in data entry, some data entry cells test keyboard entries for validity and accept only a limited range of values.  For example, entries may be limited to a list of category names, to values between 0% and 100%, or either a numeric entry or the text entry “N/A”. Where this occurs, a validation message will appear when data is being entered. These checks are applied to keyboard entries only and not, for example, to entries made using Excel’s copy and paste facility.</t>
  </si>
  <si>
    <t>Inserting Additional Rows and Columns</t>
  </si>
  <si>
    <t>Description of Calculation References</t>
  </si>
  <si>
    <t>Calculation cell formulas contain links to other cells within the same template or elsewhere in the workbook.  Key cell references are described in a column to the right of each template. These descriptions are provided to assist data entry. Cell references refer to the row of the template and not the schedule reference.</t>
  </si>
  <si>
    <t xml:space="preserve"> Schedule 10a</t>
  </si>
  <si>
    <t>Template for Schedule 10a</t>
  </si>
  <si>
    <t>10a</t>
  </si>
  <si>
    <t>REPORT ON INTERRUPTIONS</t>
  </si>
  <si>
    <t xml:space="preserve">The schedule 10a template may require additional rows to be inserted in tables marked 'include additional rows if needed' or similar. Column A schedule references should not be entered in additional rows, and should be deleted from additional rows that are created by copying and pasting rows that have schedule references. </t>
  </si>
  <si>
    <t>Additional rows in the schedule 10a template must not be inserted directly above the first row or below the last row of a table. This is to ensure that entries made in the new row are included in the totals.</t>
  </si>
  <si>
    <t xml:space="preserve">The Schedules take the form of templates for use by EDBs when making disclosures under subclause 2.5.1 of the Electricity Distribution Information Disclosure Determination 2012.                                                                                         </t>
  </si>
  <si>
    <t>Any explanation to help clarify the context of the interruption, including what the cause is if recorded as 'Other cause'</t>
  </si>
  <si>
    <t>This document forms Schedule 10a to the Electricity Distribution Information Disclosure (Targeted Review 2024) Amendment Determination 2024 [2024] NZCC 2.</t>
  </si>
  <si>
    <t>Planned or unplanned interruption (Class B or C)</t>
  </si>
  <si>
    <t>Prepared 19 February 2026.</t>
  </si>
  <si>
    <t>Total</t>
  </si>
  <si>
    <r>
      <t>Start date</t>
    </r>
    <r>
      <rPr>
        <sz val="11"/>
        <color theme="1"/>
        <rFont val="Calibri"/>
        <family val="2"/>
        <scheme val="minor"/>
      </rPr>
      <t xml:space="preserve"> (dd/mm/yyyy)</t>
    </r>
  </si>
  <si>
    <r>
      <t xml:space="preserve">Start time </t>
    </r>
    <r>
      <rPr>
        <sz val="11"/>
        <color theme="1"/>
        <rFont val="Calibri"/>
        <family val="2"/>
        <scheme val="minor"/>
      </rPr>
      <t>(hh:mm:ss)</t>
    </r>
  </si>
  <si>
    <r>
      <t xml:space="preserve">End date </t>
    </r>
    <r>
      <rPr>
        <sz val="11"/>
        <color theme="1"/>
        <rFont val="Calibri"/>
        <family val="2"/>
        <scheme val="minor"/>
      </rPr>
      <t>(dd/mm/yyyy)</t>
    </r>
  </si>
  <si>
    <r>
      <t xml:space="preserve">End time </t>
    </r>
    <r>
      <rPr>
        <sz val="11"/>
        <color theme="1"/>
        <rFont val="Calibri"/>
        <family val="2"/>
        <scheme val="minor"/>
      </rPr>
      <t>(hh:mm:ss)</t>
    </r>
  </si>
  <si>
    <t>Top Energy</t>
  </si>
  <si>
    <t>Top Energy Limited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</si>
</sst>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d\ mmmm\ yyyy"/>
    <numFmt numFmtId="169" formatCode="_(* @_)"/>
    <numFmt numFmtId="170" formatCode="[$-1409]d\ mmmm\ yyyy"/>
    <numFmt numFmtId="171" formatCode="[$-F400]h:mm:ss\ AM/PM"/>
    <numFmt numFmtId="172" formatCode="0.00000"/>
    <numFmt numFmtId="173" formatCode="_(* #,##0_);_(* \(#,##0\);_(* &quot;-&quot;??_);_(@_)"/>
  </numFmts>
  <fonts count="57" x14ac:knownFonts="1">
    <font>
      <sz val="11"/>
      <color theme="1"/>
      <name val="Calibri"/>
      <family val="2"/>
      <scheme val="minor"/>
    </font>
    <font>
      <sz val="11"/>
      <color theme="1"/>
      <name val="Calibri"/>
      <family val="2"/>
      <scheme val="minor"/>
    </font>
    <font>
      <sz val="10"/>
      <color indexed="8"/>
      <name val="Calibri"/>
      <family val="2"/>
    </font>
    <font>
      <sz val="10"/>
      <color indexed="8"/>
      <name val="Calibri"/>
      <family val="4"/>
    </font>
    <font>
      <sz val="10"/>
      <color theme="1"/>
      <name val="Calibri"/>
      <family val="4"/>
      <scheme val="minor"/>
    </font>
    <font>
      <i/>
      <sz val="12"/>
      <name val="Calibri"/>
      <family val="4"/>
      <scheme val="minor"/>
    </font>
    <font>
      <b/>
      <sz val="13"/>
      <color theme="4"/>
      <name val="Calibri"/>
      <family val="2"/>
      <scheme val="minor"/>
    </font>
    <font>
      <b/>
      <sz val="16"/>
      <name val="Calibri"/>
      <family val="4"/>
      <scheme val="minor"/>
    </font>
    <font>
      <i/>
      <sz val="10"/>
      <name val="Calibri"/>
      <family val="2"/>
      <scheme val="minor"/>
    </font>
    <font>
      <sz val="10"/>
      <name val="Calibri"/>
      <family val="4"/>
      <scheme val="minor"/>
    </font>
    <font>
      <b/>
      <sz val="14"/>
      <name val="Calibri"/>
      <family val="2"/>
      <scheme val="minor"/>
    </font>
    <font>
      <sz val="10"/>
      <name val="Calibri"/>
      <family val="2"/>
      <scheme val="minor"/>
    </font>
    <font>
      <sz val="12"/>
      <name val="Calibri"/>
      <family val="2"/>
      <scheme val="minor"/>
    </font>
    <font>
      <b/>
      <sz val="10"/>
      <name val="Calibri"/>
      <family val="2"/>
      <scheme val="minor"/>
    </font>
    <font>
      <sz val="10"/>
      <color rgb="FF0070C0"/>
      <name val="Calibri"/>
      <family val="2"/>
      <scheme val="minor"/>
    </font>
    <font>
      <i/>
      <sz val="8"/>
      <name val="Calibri"/>
      <family val="2"/>
      <scheme val="minor"/>
    </font>
    <font>
      <b/>
      <sz val="18"/>
      <name val="Calibri"/>
      <family val="1"/>
    </font>
    <font>
      <b/>
      <sz val="18"/>
      <color rgb="FF000000"/>
      <name val="Calibri"/>
      <family val="2"/>
    </font>
    <font>
      <b/>
      <sz val="18"/>
      <color theme="1"/>
      <name val="Calibri"/>
      <family val="2"/>
      <scheme val="minor"/>
    </font>
    <font>
      <b/>
      <sz val="12"/>
      <color indexed="8"/>
      <name val="Calibri"/>
      <family val="1"/>
    </font>
    <font>
      <sz val="10"/>
      <color theme="0"/>
      <name val="Calibri"/>
      <family val="4"/>
      <scheme val="minor"/>
    </font>
    <font>
      <b/>
      <sz val="10"/>
      <color indexed="8"/>
      <name val="Calibri"/>
      <family val="1"/>
    </font>
    <font>
      <sz val="10"/>
      <color indexed="8"/>
      <name val="Arial"/>
      <family val="1"/>
    </font>
    <font>
      <sz val="10"/>
      <color indexed="30"/>
      <name val="Calibri"/>
      <family val="2"/>
    </font>
    <font>
      <i/>
      <sz val="8"/>
      <color indexed="8"/>
      <name val="Arial"/>
      <family val="2"/>
    </font>
    <font>
      <i/>
      <sz val="8"/>
      <name val="Arial"/>
      <family val="2"/>
    </font>
    <font>
      <u/>
      <sz val="11"/>
      <color theme="10"/>
      <name val="Calibri"/>
      <family val="2"/>
      <scheme val="minor"/>
    </font>
    <font>
      <b/>
      <sz val="12"/>
      <color indexed="8"/>
      <name val="Calibri"/>
      <family val="2"/>
    </font>
    <font>
      <b/>
      <sz val="10"/>
      <color theme="1"/>
      <name val="Calibri"/>
      <family val="2"/>
      <scheme val="minor"/>
    </font>
    <font>
      <u/>
      <sz val="10"/>
      <color theme="10"/>
      <name val="Calibri"/>
      <family val="4"/>
      <scheme val="minor"/>
    </font>
    <font>
      <sz val="10"/>
      <name val="Calibri"/>
      <family val="2"/>
    </font>
    <font>
      <sz val="10"/>
      <name val="Calibri"/>
      <family val="1"/>
    </font>
    <font>
      <sz val="12"/>
      <name val="Arial"/>
      <family val="2"/>
    </font>
    <font>
      <i/>
      <sz val="10"/>
      <name val="Calibri"/>
      <family val="2"/>
    </font>
    <font>
      <b/>
      <sz val="12"/>
      <color theme="1"/>
      <name val="Calibri Light"/>
      <family val="1"/>
      <scheme val="major"/>
    </font>
    <font>
      <b/>
      <sz val="12"/>
      <name val="Calibri Light"/>
      <family val="1"/>
      <scheme val="major"/>
    </font>
    <font>
      <b/>
      <i/>
      <sz val="12"/>
      <name val="Calibri Light"/>
      <family val="2"/>
      <scheme val="major"/>
    </font>
    <font>
      <u/>
      <sz val="11"/>
      <color theme="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1"/>
      <name val="Calibri"/>
      <family val="2"/>
    </font>
    <font>
      <b/>
      <sz val="11"/>
      <name val="Calibri"/>
      <family val="2"/>
      <scheme val="minor"/>
    </font>
    <font>
      <sz val="11"/>
      <name val="Calibri"/>
      <family val="2"/>
      <scheme val="minor"/>
    </font>
  </fonts>
  <fills count="37">
    <fill>
      <patternFill patternType="none"/>
    </fill>
    <fill>
      <patternFill patternType="gray125"/>
    </fill>
    <fill>
      <patternFill patternType="solid">
        <fgColor rgb="FFCCFFCC"/>
        <bgColor indexed="64"/>
      </patternFill>
    </fill>
    <fill>
      <patternFill patternType="solid">
        <fgColor rgb="FFCCFFCC"/>
        <bgColor rgb="FF000000"/>
      </patternFill>
    </fill>
    <fill>
      <patternFill patternType="solid">
        <fgColor rgb="FFFFFF99"/>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8">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top/>
      <bottom/>
      <diagonal/>
    </border>
    <border>
      <left style="thin">
        <color auto="1"/>
      </left>
      <right style="thin">
        <color auto="1"/>
      </right>
      <top style="thin">
        <color auto="1"/>
      </top>
      <bottom style="thin">
        <color auto="1"/>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72">
    <xf numFmtId="0" fontId="0" fillId="0" borderId="0"/>
    <xf numFmtId="0" fontId="2" fillId="2" borderId="0" applyFont="0" applyAlignment="0"/>
    <xf numFmtId="0" fontId="4" fillId="0" borderId="0">
      <alignment horizontal="right"/>
    </xf>
    <xf numFmtId="0" fontId="5" fillId="2" borderId="0" applyNumberFormat="0" applyBorder="0">
      <alignment horizontal="right"/>
    </xf>
    <xf numFmtId="0" fontId="6" fillId="2" borderId="5">
      <alignment horizontal="center"/>
    </xf>
    <xf numFmtId="168" fontId="6" fillId="2" borderId="5">
      <alignment horizontal="center" vertical="center"/>
    </xf>
    <xf numFmtId="0" fontId="7" fillId="2" borderId="4" applyBorder="0"/>
    <xf numFmtId="0" fontId="8" fillId="2" borderId="0" applyAlignment="0">
      <alignment horizontal="center"/>
    </xf>
    <xf numFmtId="0" fontId="1" fillId="0" borderId="0"/>
    <xf numFmtId="0" fontId="9" fillId="2" borderId="0" applyBorder="0">
      <alignment vertical="top" wrapText="1"/>
    </xf>
    <xf numFmtId="0" fontId="8" fillId="4" borderId="6" applyFill="0">
      <alignment horizontal="right"/>
    </xf>
    <xf numFmtId="0" fontId="8" fillId="4" borderId="6">
      <alignment horizontal="right"/>
    </xf>
    <xf numFmtId="0" fontId="10" fillId="4" borderId="0" applyBorder="0"/>
    <xf numFmtId="0" fontId="10" fillId="4" borderId="0" applyFill="0" applyBorder="0"/>
    <xf numFmtId="0" fontId="11" fillId="4" borderId="0" applyAlignment="0"/>
    <xf numFmtId="0" fontId="13" fillId="4" borderId="0" applyBorder="0">
      <alignment horizontal="center" wrapText="1"/>
    </xf>
    <xf numFmtId="0" fontId="14" fillId="0" borderId="5">
      <protection locked="0"/>
    </xf>
    <xf numFmtId="0" fontId="11" fillId="4" borderId="0"/>
    <xf numFmtId="0" fontId="15" fillId="4" borderId="0" applyNumberFormat="0" applyBorder="0">
      <alignment horizontal="left"/>
    </xf>
    <xf numFmtId="0" fontId="4" fillId="0" borderId="0"/>
    <xf numFmtId="169" fontId="22" fillId="0" borderId="0" applyFont="0" applyFill="0" applyBorder="0">
      <alignment horizontal="left"/>
      <protection locked="0"/>
    </xf>
    <xf numFmtId="170" fontId="22" fillId="0" borderId="0" applyFont="0" applyFill="0" applyBorder="0" applyAlignment="0" applyProtection="0">
      <protection locked="0"/>
    </xf>
    <xf numFmtId="0" fontId="26" fillId="0" borderId="0" applyNumberFormat="0" applyFill="0" applyBorder="0" applyAlignment="0" applyProtection="0"/>
    <xf numFmtId="0" fontId="29" fillId="0" borderId="0" applyNumberFormat="0" applyFill="0" applyBorder="0" applyAlignment="0" applyProtection="0"/>
    <xf numFmtId="0" fontId="34" fillId="0" borderId="0" applyNumberFormat="0" applyFill="0" applyAlignment="0"/>
    <xf numFmtId="0" fontId="37" fillId="0" borderId="0" applyNumberForma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38" fillId="0" borderId="0" applyNumberFormat="0" applyFill="0" applyBorder="0" applyAlignment="0" applyProtection="0"/>
    <xf numFmtId="0" fontId="39" fillId="0" borderId="12" applyNumberFormat="0" applyFill="0" applyAlignment="0" applyProtection="0"/>
    <xf numFmtId="0" fontId="40" fillId="0" borderId="13" applyNumberFormat="0" applyFill="0" applyAlignment="0" applyProtection="0"/>
    <xf numFmtId="0" fontId="41" fillId="0" borderId="14" applyNumberFormat="0" applyFill="0" applyAlignment="0" applyProtection="0"/>
    <xf numFmtId="0" fontId="41" fillId="0" borderId="0" applyNumberFormat="0" applyFill="0" applyBorder="0" applyAlignment="0" applyProtection="0"/>
    <xf numFmtId="0" fontId="42" fillId="6" borderId="0" applyNumberFormat="0" applyBorder="0" applyAlignment="0" applyProtection="0"/>
    <xf numFmtId="0" fontId="43" fillId="7" borderId="0" applyNumberFormat="0" applyBorder="0" applyAlignment="0" applyProtection="0"/>
    <xf numFmtId="0" fontId="44" fillId="8" borderId="0" applyNumberFormat="0" applyBorder="0" applyAlignment="0" applyProtection="0"/>
    <xf numFmtId="0" fontId="45" fillId="9" borderId="15" applyNumberFormat="0" applyAlignment="0" applyProtection="0"/>
    <xf numFmtId="0" fontId="46" fillId="10" borderId="16" applyNumberFormat="0" applyAlignment="0" applyProtection="0"/>
    <xf numFmtId="0" fontId="47" fillId="10" borderId="15" applyNumberFormat="0" applyAlignment="0" applyProtection="0"/>
    <xf numFmtId="0" fontId="48" fillId="0" borderId="17" applyNumberFormat="0" applyFill="0" applyAlignment="0" applyProtection="0"/>
    <xf numFmtId="0" fontId="49" fillId="11" borderId="18" applyNumberFormat="0" applyAlignment="0" applyProtection="0"/>
    <xf numFmtId="0" fontId="50" fillId="0" borderId="0" applyNumberFormat="0" applyFill="0" applyBorder="0" applyAlignment="0" applyProtection="0"/>
    <xf numFmtId="0" fontId="1" fillId="12" borderId="19" applyNumberFormat="0" applyFont="0" applyAlignment="0" applyProtection="0"/>
    <xf numFmtId="0" fontId="51" fillId="0" borderId="0" applyNumberFormat="0" applyFill="0" applyBorder="0" applyAlignment="0" applyProtection="0"/>
    <xf numFmtId="0" fontId="52" fillId="0" borderId="20" applyNumberFormat="0" applyFill="0" applyAlignment="0" applyProtection="0"/>
    <xf numFmtId="0" fontId="5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5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5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5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5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53"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cellStyleXfs>
  <cellXfs count="122">
    <xf numFmtId="0" fontId="0" fillId="0" borderId="0" xfId="0"/>
    <xf numFmtId="0" fontId="4" fillId="0" borderId="0" xfId="2">
      <alignment horizontal="right"/>
    </xf>
    <xf numFmtId="0" fontId="3" fillId="2" borderId="4" xfId="1" applyFont="1" applyBorder="1"/>
    <xf numFmtId="0" fontId="5" fillId="2" borderId="0" xfId="3" applyBorder="1">
      <alignment horizontal="right"/>
    </xf>
    <xf numFmtId="0" fontId="3" fillId="2" borderId="6" xfId="1" applyFont="1" applyBorder="1"/>
    <xf numFmtId="0" fontId="7" fillId="2" borderId="4" xfId="6" applyBorder="1" applyAlignment="1">
      <alignment horizontal="left" indent="1"/>
    </xf>
    <xf numFmtId="0" fontId="7" fillId="2" borderId="0" xfId="6" applyBorder="1"/>
    <xf numFmtId="0" fontId="9" fillId="2" borderId="6" xfId="9" applyBorder="1">
      <alignment vertical="top" wrapText="1"/>
    </xf>
    <xf numFmtId="0" fontId="4" fillId="0" borderId="0" xfId="2" applyAlignment="1"/>
    <xf numFmtId="0" fontId="8" fillId="2" borderId="4" xfId="7" applyBorder="1" applyAlignment="1">
      <alignment horizontal="left"/>
    </xf>
    <xf numFmtId="0" fontId="8" fillId="4" borderId="7" xfId="10" applyBorder="1">
      <alignment horizontal="right"/>
    </xf>
    <xf numFmtId="0" fontId="8" fillId="4" borderId="0" xfId="11" applyBorder="1">
      <alignment horizontal="right"/>
    </xf>
    <xf numFmtId="0" fontId="10" fillId="4" borderId="0" xfId="12" applyBorder="1" applyAlignment="1">
      <alignment horizontal="left" indent="1"/>
    </xf>
    <xf numFmtId="0" fontId="10" fillId="4" borderId="0" xfId="13" applyBorder="1"/>
    <xf numFmtId="0" fontId="11" fillId="4" borderId="6" xfId="14" applyBorder="1" applyAlignment="1"/>
    <xf numFmtId="0" fontId="8" fillId="4" borderId="0" xfId="11" applyBorder="1" applyAlignment="1">
      <alignment horizontal="right" vertical="center"/>
    </xf>
    <xf numFmtId="0" fontId="11" fillId="4" borderId="6" xfId="14" applyBorder="1" applyAlignment="1">
      <alignment vertical="center"/>
    </xf>
    <xf numFmtId="0" fontId="4" fillId="0" borderId="0" xfId="2" applyAlignment="1">
      <alignment vertical="center"/>
    </xf>
    <xf numFmtId="0" fontId="11" fillId="4" borderId="6" xfId="14" applyBorder="1"/>
    <xf numFmtId="0" fontId="8" fillId="4" borderId="0" xfId="18" applyFont="1" applyBorder="1">
      <alignment horizontal="left"/>
    </xf>
    <xf numFmtId="0" fontId="11" fillId="4" borderId="8" xfId="14" applyBorder="1"/>
    <xf numFmtId="0" fontId="4" fillId="5" borderId="1" xfId="19" applyFill="1" applyBorder="1"/>
    <xf numFmtId="0" fontId="4" fillId="5" borderId="2" xfId="19" applyFill="1" applyBorder="1"/>
    <xf numFmtId="0" fontId="4" fillId="5" borderId="3" xfId="19" applyFill="1" applyBorder="1"/>
    <xf numFmtId="0" fontId="4" fillId="0" borderId="0" xfId="19"/>
    <xf numFmtId="0" fontId="2" fillId="5" borderId="4" xfId="19" applyFont="1" applyFill="1" applyBorder="1"/>
    <xf numFmtId="0" fontId="2" fillId="5" borderId="0" xfId="19" applyFont="1" applyFill="1"/>
    <xf numFmtId="0" fontId="2" fillId="5" borderId="6" xfId="19" applyFont="1" applyFill="1" applyBorder="1"/>
    <xf numFmtId="0" fontId="16" fillId="5" borderId="4" xfId="19" applyFont="1" applyFill="1" applyBorder="1" applyAlignment="1">
      <alignment horizontal="centerContinuous"/>
    </xf>
    <xf numFmtId="0" fontId="17" fillId="5" borderId="0" xfId="19" applyFont="1" applyFill="1" applyAlignment="1">
      <alignment horizontal="left" indent="9"/>
    </xf>
    <xf numFmtId="0" fontId="2" fillId="5" borderId="0" xfId="19" applyFont="1" applyFill="1" applyAlignment="1">
      <alignment horizontal="left"/>
    </xf>
    <xf numFmtId="0" fontId="2" fillId="5" borderId="6" xfId="19" applyFont="1" applyFill="1" applyBorder="1" applyAlignment="1">
      <alignment horizontal="left"/>
    </xf>
    <xf numFmtId="0" fontId="16" fillId="5" borderId="4" xfId="19" applyFont="1" applyFill="1" applyBorder="1" applyAlignment="1">
      <alignment horizontal="left" vertical="center"/>
    </xf>
    <xf numFmtId="0" fontId="18" fillId="0" borderId="0" xfId="19" applyFont="1" applyAlignment="1">
      <alignment horizontal="left" vertical="top" indent="19"/>
    </xf>
    <xf numFmtId="0" fontId="17" fillId="5" borderId="0" xfId="19" applyFont="1" applyFill="1" applyAlignment="1">
      <alignment horizontal="left" vertical="top"/>
    </xf>
    <xf numFmtId="0" fontId="2" fillId="5" borderId="6" xfId="19" applyFont="1" applyFill="1" applyBorder="1" applyAlignment="1">
      <alignment horizontal="right" vertical="top"/>
    </xf>
    <xf numFmtId="0" fontId="2" fillId="5" borderId="0" xfId="19" applyFont="1" applyFill="1" applyAlignment="1">
      <alignment horizontal="centerContinuous"/>
    </xf>
    <xf numFmtId="0" fontId="2" fillId="5" borderId="6" xfId="19" applyFont="1" applyFill="1" applyBorder="1" applyAlignment="1">
      <alignment horizontal="centerContinuous"/>
    </xf>
    <xf numFmtId="0" fontId="4" fillId="5" borderId="0" xfId="19" applyFill="1"/>
    <xf numFmtId="0" fontId="19" fillId="5" borderId="4" xfId="19" applyFont="1" applyFill="1" applyBorder="1" applyAlignment="1">
      <alignment horizontal="centerContinuous" vertical="center" wrapText="1"/>
    </xf>
    <xf numFmtId="0" fontId="20" fillId="5" borderId="0" xfId="19" applyFont="1" applyFill="1"/>
    <xf numFmtId="0" fontId="21" fillId="5" borderId="0" xfId="19" applyFont="1" applyFill="1" applyAlignment="1">
      <alignment horizontal="left" vertical="top" indent="1"/>
    </xf>
    <xf numFmtId="0" fontId="23" fillId="0" borderId="10" xfId="20" applyNumberFormat="1" applyFont="1" applyFill="1" applyBorder="1" applyAlignment="1">
      <alignment horizontal="left" wrapText="1" indent="1"/>
      <protection locked="0"/>
    </xf>
    <xf numFmtId="170" fontId="23" fillId="0" borderId="10" xfId="21" applyFont="1" applyFill="1" applyBorder="1" applyAlignment="1">
      <alignment horizontal="left" indent="1"/>
      <protection locked="0"/>
    </xf>
    <xf numFmtId="0" fontId="20" fillId="0" borderId="0" xfId="19" applyFont="1"/>
    <xf numFmtId="0" fontId="21" fillId="5" borderId="4" xfId="19" applyFont="1" applyFill="1" applyBorder="1" applyAlignment="1">
      <alignment horizontal="centerContinuous"/>
    </xf>
    <xf numFmtId="0" fontId="24" fillId="5" borderId="0" xfId="19" applyFont="1" applyFill="1" applyAlignment="1">
      <alignment horizontal="centerContinuous"/>
    </xf>
    <xf numFmtId="0" fontId="25" fillId="5" borderId="0" xfId="19" applyFont="1" applyFill="1" applyAlignment="1">
      <alignment horizontal="centerContinuous"/>
    </xf>
    <xf numFmtId="0" fontId="2" fillId="5" borderId="11" xfId="19" applyFont="1" applyFill="1" applyBorder="1"/>
    <xf numFmtId="0" fontId="2" fillId="5" borderId="8" xfId="19" applyFont="1" applyFill="1" applyBorder="1"/>
    <xf numFmtId="0" fontId="2" fillId="5" borderId="9" xfId="19" applyFont="1" applyFill="1" applyBorder="1"/>
    <xf numFmtId="0" fontId="2" fillId="5" borderId="1" xfId="19" applyFont="1" applyFill="1" applyBorder="1"/>
    <xf numFmtId="0" fontId="2" fillId="5" borderId="2" xfId="19" applyFont="1" applyFill="1" applyBorder="1"/>
    <xf numFmtId="0" fontId="2" fillId="5" borderId="3" xfId="19" applyFont="1" applyFill="1" applyBorder="1"/>
    <xf numFmtId="0" fontId="27" fillId="5" borderId="0" xfId="19" applyFont="1" applyFill="1"/>
    <xf numFmtId="0" fontId="28" fillId="5" borderId="0" xfId="19" applyFont="1" applyFill="1"/>
    <xf numFmtId="49" fontId="4" fillId="5" borderId="0" xfId="19" applyNumberFormat="1" applyFill="1"/>
    <xf numFmtId="0" fontId="29" fillId="5" borderId="0" xfId="23" applyFill="1" applyBorder="1"/>
    <xf numFmtId="0" fontId="4" fillId="5" borderId="4" xfId="19" applyFill="1" applyBorder="1"/>
    <xf numFmtId="0" fontId="4" fillId="5" borderId="6" xfId="19" applyFill="1" applyBorder="1"/>
    <xf numFmtId="0" fontId="29" fillId="5" borderId="0" xfId="23" applyFill="1" applyBorder="1" applyAlignment="1">
      <alignment horizontal="left"/>
    </xf>
    <xf numFmtId="0" fontId="29" fillId="0" borderId="0" xfId="23"/>
    <xf numFmtId="0" fontId="4" fillId="5" borderId="11" xfId="19" applyFill="1" applyBorder="1"/>
    <xf numFmtId="0" fontId="4" fillId="5" borderId="8" xfId="19" applyFill="1" applyBorder="1"/>
    <xf numFmtId="0" fontId="4" fillId="5" borderId="9" xfId="19" applyFill="1" applyBorder="1"/>
    <xf numFmtId="0" fontId="30" fillId="5" borderId="1" xfId="19" applyFont="1" applyFill="1" applyBorder="1" applyAlignment="1">
      <alignment horizontal="left" vertical="top" wrapText="1"/>
    </xf>
    <xf numFmtId="0" fontId="31" fillId="5" borderId="2" xfId="19" applyFont="1" applyFill="1" applyBorder="1" applyAlignment="1">
      <alignment vertical="top"/>
    </xf>
    <xf numFmtId="0" fontId="31" fillId="5" borderId="3" xfId="19" applyFont="1" applyFill="1" applyBorder="1"/>
    <xf numFmtId="0" fontId="32" fillId="0" borderId="0" xfId="19" applyFont="1"/>
    <xf numFmtId="0" fontId="33" fillId="5" borderId="4" xfId="19" applyFont="1" applyFill="1" applyBorder="1"/>
    <xf numFmtId="0" fontId="35" fillId="5" borderId="0" xfId="24" applyFont="1" applyFill="1" applyAlignment="1">
      <alignment horizontal="left" vertical="top"/>
    </xf>
    <xf numFmtId="0" fontId="30" fillId="5" borderId="6" xfId="19" applyFont="1" applyFill="1" applyBorder="1"/>
    <xf numFmtId="0" fontId="30" fillId="5" borderId="4" xfId="19" applyFont="1" applyFill="1" applyBorder="1"/>
    <xf numFmtId="0" fontId="30" fillId="5" borderId="0" xfId="19" applyFont="1" applyFill="1" applyAlignment="1">
      <alignment horizontal="left" vertical="top" wrapText="1"/>
    </xf>
    <xf numFmtId="0" fontId="36" fillId="5" borderId="0" xfId="24" applyFont="1" applyFill="1" applyAlignment="1">
      <alignment horizontal="left" vertical="top"/>
    </xf>
    <xf numFmtId="0" fontId="26" fillId="5" borderId="0" xfId="22" applyFill="1" applyBorder="1"/>
    <xf numFmtId="14" fontId="2" fillId="5" borderId="0" xfId="19" applyNumberFormat="1" applyFont="1" applyFill="1"/>
    <xf numFmtId="0" fontId="30" fillId="0" borderId="0" xfId="0" applyFont="1" applyAlignment="1">
      <alignment horizontal="left" vertical="top" wrapText="1"/>
    </xf>
    <xf numFmtId="0" fontId="30" fillId="0" borderId="0" xfId="19" applyFont="1" applyAlignment="1">
      <alignment horizontal="left" vertical="top" wrapText="1"/>
    </xf>
    <xf numFmtId="0" fontId="54" fillId="5" borderId="4" xfId="0" applyFont="1" applyFill="1" applyBorder="1" applyAlignment="1">
      <alignment horizontal="centerContinuous"/>
    </xf>
    <xf numFmtId="171" fontId="0" fillId="0" borderId="0" xfId="0" applyNumberFormat="1"/>
    <xf numFmtId="1" fontId="0" fillId="0" borderId="0" xfId="0" applyNumberFormat="1"/>
    <xf numFmtId="0" fontId="55" fillId="0" borderId="21" xfId="0" applyFont="1" applyBorder="1" applyProtection="1">
      <protection locked="0"/>
    </xf>
    <xf numFmtId="0" fontId="13" fillId="0" borderId="22" xfId="0" applyFont="1" applyBorder="1" applyProtection="1">
      <protection locked="0"/>
    </xf>
    <xf numFmtId="0" fontId="13" fillId="0" borderId="23" xfId="0" applyFont="1" applyBorder="1" applyProtection="1">
      <protection locked="0"/>
    </xf>
    <xf numFmtId="0" fontId="56" fillId="0" borderId="24" xfId="0" applyFont="1" applyBorder="1" applyAlignment="1">
      <alignment wrapText="1"/>
    </xf>
    <xf numFmtId="14" fontId="56" fillId="0" borderId="24" xfId="0" applyNumberFormat="1" applyFont="1" applyBorder="1" applyAlignment="1">
      <alignment wrapText="1"/>
    </xf>
    <xf numFmtId="171" fontId="56" fillId="0" borderId="24" xfId="0" applyNumberFormat="1" applyFont="1" applyBorder="1" applyAlignment="1">
      <alignment wrapText="1"/>
    </xf>
    <xf numFmtId="0" fontId="56" fillId="0" borderId="24" xfId="0" applyFont="1" applyBorder="1"/>
    <xf numFmtId="14" fontId="56" fillId="0" borderId="24" xfId="0" applyNumberFormat="1" applyFont="1" applyBorder="1"/>
    <xf numFmtId="171" fontId="56" fillId="0" borderId="24" xfId="0" applyNumberFormat="1" applyFont="1" applyBorder="1"/>
    <xf numFmtId="1" fontId="56" fillId="0" borderId="24" xfId="0" applyNumberFormat="1" applyFont="1" applyBorder="1"/>
    <xf numFmtId="0" fontId="13" fillId="0" borderId="22" xfId="0" applyFont="1" applyBorder="1" applyAlignment="1" applyProtection="1">
      <alignment wrapText="1"/>
      <protection locked="0"/>
    </xf>
    <xf numFmtId="172" fontId="56" fillId="0" borderId="24" xfId="0" applyNumberFormat="1" applyFont="1" applyBorder="1" applyAlignment="1">
      <alignment wrapText="1"/>
    </xf>
    <xf numFmtId="172" fontId="56" fillId="0" borderId="24" xfId="0" applyNumberFormat="1" applyFont="1" applyBorder="1"/>
    <xf numFmtId="172" fontId="13" fillId="0" borderId="22" xfId="0" applyNumberFormat="1" applyFont="1" applyBorder="1" applyProtection="1">
      <protection locked="0"/>
    </xf>
    <xf numFmtId="2" fontId="56" fillId="0" borderId="24" xfId="0" applyNumberFormat="1" applyFont="1" applyBorder="1" applyAlignment="1">
      <alignment wrapText="1"/>
    </xf>
    <xf numFmtId="2" fontId="56" fillId="0" borderId="24" xfId="0" applyNumberFormat="1" applyFont="1" applyBorder="1"/>
    <xf numFmtId="2" fontId="13" fillId="0" borderId="22" xfId="0" applyNumberFormat="1" applyFont="1" applyBorder="1" applyProtection="1">
      <protection locked="0"/>
    </xf>
    <xf numFmtId="0" fontId="11" fillId="4" borderId="0" xfId="14"/>
    <xf numFmtId="0" fontId="11" fillId="4" borderId="11" xfId="14" applyBorder="1"/>
    <xf numFmtId="0" fontId="11" fillId="4" borderId="9" xfId="14" applyBorder="1"/>
    <xf numFmtId="0" fontId="3" fillId="2" borderId="25" xfId="1" applyFont="1" applyBorder="1"/>
    <xf numFmtId="0" fontId="3" fillId="2" borderId="26" xfId="1" applyFont="1" applyBorder="1"/>
    <xf numFmtId="0" fontId="3" fillId="2" borderId="27" xfId="1" applyFont="1" applyBorder="1"/>
    <xf numFmtId="0" fontId="3" fillId="2" borderId="0" xfId="1" applyFont="1"/>
    <xf numFmtId="0" fontId="6" fillId="2" borderId="24" xfId="4" applyBorder="1">
      <alignment horizontal="center"/>
    </xf>
    <xf numFmtId="166" fontId="3" fillId="2" borderId="0" xfId="28" applyFont="1" applyFill="1" applyBorder="1"/>
    <xf numFmtId="167" fontId="3" fillId="2" borderId="0" xfId="26" applyFont="1" applyFill="1" applyBorder="1"/>
    <xf numFmtId="168" fontId="6" fillId="2" borderId="24" xfId="5" applyBorder="1">
      <alignment horizontal="center" vertical="center"/>
    </xf>
    <xf numFmtId="0" fontId="8" fillId="2" borderId="0" xfId="7" applyAlignment="1"/>
    <xf numFmtId="166" fontId="11" fillId="4" borderId="0" xfId="28" applyFont="1" applyFill="1" applyBorder="1"/>
    <xf numFmtId="0" fontId="11" fillId="4" borderId="0" xfId="14" applyAlignment="1"/>
    <xf numFmtId="0" fontId="12" fillId="4" borderId="0" xfId="14" applyFont="1" applyAlignment="1">
      <alignment vertical="center"/>
    </xf>
    <xf numFmtId="0" fontId="12" fillId="4" borderId="0" xfId="14" applyFont="1" applyAlignment="1">
      <alignment vertical="center" wrapText="1"/>
    </xf>
    <xf numFmtId="0" fontId="12" fillId="4" borderId="0" xfId="14" applyFont="1" applyAlignment="1"/>
    <xf numFmtId="0" fontId="12" fillId="4" borderId="0" xfId="14" applyFont="1"/>
    <xf numFmtId="173" fontId="56" fillId="0" borderId="24" xfId="26" applyNumberFormat="1" applyFont="1" applyBorder="1" applyAlignment="1">
      <alignment wrapText="1"/>
    </xf>
    <xf numFmtId="173" fontId="56" fillId="0" borderId="24" xfId="26" applyNumberFormat="1" applyFont="1" applyBorder="1"/>
    <xf numFmtId="173" fontId="13" fillId="0" borderId="22" xfId="26" applyNumberFormat="1" applyFont="1" applyBorder="1" applyProtection="1">
      <protection locked="0"/>
    </xf>
    <xf numFmtId="0" fontId="30" fillId="3" borderId="4" xfId="8" applyFont="1" applyFill="1" applyBorder="1" applyAlignment="1">
      <alignment horizontal="left" vertical="top" wrapText="1" indent="1"/>
    </xf>
    <xf numFmtId="0" fontId="30" fillId="3" borderId="0" xfId="8" applyFont="1" applyFill="1" applyAlignment="1">
      <alignment horizontal="left" vertical="top" wrapText="1" indent="1"/>
    </xf>
  </cellXfs>
  <cellStyles count="72">
    <cellStyle name="20% - Accent1" xfId="49" builtinId="30" hidden="1"/>
    <cellStyle name="20% - Accent2" xfId="53" builtinId="34" hidden="1"/>
    <cellStyle name="20% - Accent3" xfId="57" builtinId="38" hidden="1"/>
    <cellStyle name="20% - Accent4" xfId="61" builtinId="42" hidden="1"/>
    <cellStyle name="20% - Accent5" xfId="65" builtinId="46" hidden="1"/>
    <cellStyle name="20% - Accent6" xfId="69" builtinId="50" hidden="1"/>
    <cellStyle name="40% - Accent1" xfId="50" builtinId="31" hidden="1"/>
    <cellStyle name="40% - Accent2" xfId="54" builtinId="35" hidden="1"/>
    <cellStyle name="40% - Accent3" xfId="58" builtinId="39" hidden="1"/>
    <cellStyle name="40% - Accent4" xfId="62" builtinId="43" hidden="1"/>
    <cellStyle name="40% - Accent5" xfId="66" builtinId="47" hidden="1"/>
    <cellStyle name="40% - Accent6" xfId="70" builtinId="51" hidden="1"/>
    <cellStyle name="60% - Accent1" xfId="51" builtinId="32" hidden="1"/>
    <cellStyle name="60% - Accent2" xfId="55" builtinId="36" hidden="1"/>
    <cellStyle name="60% - Accent3" xfId="59" builtinId="40" hidden="1"/>
    <cellStyle name="60% - Accent4" xfId="63" builtinId="44" hidden="1"/>
    <cellStyle name="60% - Accent5" xfId="67" builtinId="48" hidden="1"/>
    <cellStyle name="60% - Accent6" xfId="71" builtinId="52" hidden="1"/>
    <cellStyle name="Accent1" xfId="48" builtinId="29" hidden="1"/>
    <cellStyle name="Accent2" xfId="52" builtinId="33" hidden="1"/>
    <cellStyle name="Accent3" xfId="56" builtinId="37" hidden="1"/>
    <cellStyle name="Accent4" xfId="60" builtinId="41" hidden="1"/>
    <cellStyle name="Accent5" xfId="64" builtinId="45" hidden="1"/>
    <cellStyle name="Accent6" xfId="68" builtinId="49" hidden="1"/>
    <cellStyle name="Bad" xfId="37" builtinId="27" hidden="1"/>
    <cellStyle name="Calculation" xfId="41" builtinId="22" hidden="1"/>
    <cellStyle name="Check Cell" xfId="43" builtinId="23" hidden="1"/>
    <cellStyle name="Comma" xfId="26" builtinId="3"/>
    <cellStyle name="Comma [0]" xfId="27" builtinId="6" hidden="1"/>
    <cellStyle name="Company Name 2 3" xfId="4" xr:uid="{130AB669-7036-483F-B3A7-836A51DC34BC}"/>
    <cellStyle name="Currency" xfId="28" builtinId="4"/>
    <cellStyle name="Currency [0]" xfId="29" builtinId="7" hidden="1"/>
    <cellStyle name="Data Input 6" xfId="16" xr:uid="{B72B9D7D-134C-4D38-8521-F5A33C901FF6}"/>
    <cellStyle name="Data Rows" xfId="17" xr:uid="{3F865C23-B750-4D8D-AC4F-157A5C37D771}"/>
    <cellStyle name="Data Rows 2 2" xfId="14" xr:uid="{B4D692E7-D663-40B3-8691-381FB883005E}"/>
    <cellStyle name="Disclosure Date 3" xfId="5" xr:uid="{FA5CF631-C46A-4038-BCF0-2B73FA4605D2}"/>
    <cellStyle name="Explanatory Text" xfId="46" builtinId="53" hidden="1"/>
    <cellStyle name="Followed Hyperlink" xfId="25" builtinId="9" hidden="1"/>
    <cellStyle name="Footnote 2" xfId="18" xr:uid="{49628978-2E16-45A9-A62D-41FE99E6CF85}"/>
    <cellStyle name="Good" xfId="36" builtinId="26" hidden="1"/>
    <cellStyle name="Header 1 2 2" xfId="6" xr:uid="{8C20C22F-791E-45E1-A22E-72DA842C7B22}"/>
    <cellStyle name="Header Company 2 2" xfId="3" xr:uid="{C35EA119-EDDC-468C-B592-120B159BE865}"/>
    <cellStyle name="Header Rows 2" xfId="1" xr:uid="{267FC59B-9BAC-47F7-80EE-5A86D1C19557}"/>
    <cellStyle name="Header Text 2 2" xfId="9" xr:uid="{AA33DD35-1D91-476B-843C-016924BD8BC4}"/>
    <cellStyle name="Header Version 2 2" xfId="7" xr:uid="{FDED6C66-5523-487F-9EE7-D41B0876AF97}"/>
    <cellStyle name="Heading (guidelines)" xfId="24" xr:uid="{6F6B934D-2F33-4095-9A6F-ADE696F2497B}"/>
    <cellStyle name="Heading 1" xfId="32" builtinId="16" hidden="1"/>
    <cellStyle name="Heading 2" xfId="33" builtinId="17" hidden="1"/>
    <cellStyle name="Heading 3" xfId="34" builtinId="18" hidden="1"/>
    <cellStyle name="Heading 4" xfId="35" builtinId="19" hidden="1"/>
    <cellStyle name="Heading1" xfId="13" xr:uid="{C80607B5-CD4A-49F3-B856-6EEDE882C360}"/>
    <cellStyle name="Heading1 2 2" xfId="12" xr:uid="{0982C8C9-FEBC-4A39-9F95-8415B5B150AC}"/>
    <cellStyle name="Heading3WrapLow" xfId="15" xr:uid="{4A546D15-24A6-4ED6-9D9D-2B3CD65870FB}"/>
    <cellStyle name="Hyperlink" xfId="22" builtinId="8"/>
    <cellStyle name="Hyperlink 2" xfId="23" xr:uid="{9B369FC0-6F29-4652-9E82-E215CE993951}"/>
    <cellStyle name="Input" xfId="39" builtinId="20" hidden="1"/>
    <cellStyle name="Linked Cell" xfId="42" builtinId="24" hidden="1"/>
    <cellStyle name="Long Date" xfId="21" xr:uid="{7ACEC518-E85B-4DFE-8607-A31FF90E85F5}"/>
    <cellStyle name="Neutral" xfId="38" builtinId="28" hidden="1"/>
    <cellStyle name="Normal" xfId="0" builtinId="0"/>
    <cellStyle name="Normal 2" xfId="19" xr:uid="{7D8F4185-AF26-46D0-9380-B55B0AB0BEE1}"/>
    <cellStyle name="Normal 2 2" xfId="2" xr:uid="{59062642-ADE4-4304-9585-57E2EDAD75A4}"/>
    <cellStyle name="Normal 5" xfId="8" xr:uid="{52316DD7-9E80-4956-9ED1-A7772B24D64E}"/>
    <cellStyle name="Note" xfId="45" builtinId="10" hidden="1"/>
    <cellStyle name="Output" xfId="40" builtinId="21" hidden="1"/>
    <cellStyle name="Percent" xfId="30" builtinId="5" hidden="1"/>
    <cellStyle name="RowRef" xfId="10" xr:uid="{C9A76925-70D3-4F10-B185-B63E2B454389}"/>
    <cellStyle name="RowRef 2 2" xfId="11" xr:uid="{ABCF8DAE-0800-4BBA-82C6-39E6573B3CD0}"/>
    <cellStyle name="Text rjustify" xfId="20" xr:uid="{F05E6AB3-2C37-4C96-97C9-CADC108E1523}"/>
    <cellStyle name="Title" xfId="31" builtinId="15" hidden="1"/>
    <cellStyle name="Total" xfId="47" builtinId="25" hidden="1"/>
    <cellStyle name="Warning Text" xfId="44" builtinId="11" hidden="1"/>
  </cellStyles>
  <dxfs count="36">
    <dxf>
      <font>
        <b/>
        <i val="0"/>
        <strike val="0"/>
        <condense val="0"/>
        <extend val="0"/>
        <outline val="0"/>
        <shadow val="0"/>
        <u val="none"/>
        <vertAlign val="baseline"/>
        <sz val="10"/>
        <color auto="1"/>
        <name val="Calibri"/>
        <family val="2"/>
        <scheme val="minor"/>
      </font>
      <border diagonalUp="0" diagonalDown="0">
        <left style="thin">
          <color rgb="FF000000"/>
        </left>
        <right/>
        <top style="thin">
          <color rgb="FF000000"/>
        </top>
        <bottom/>
      </border>
      <protection locked="0" hidden="0"/>
    </dxf>
    <dxf>
      <font>
        <strike val="0"/>
        <outline val="0"/>
        <shadow val="0"/>
        <u val="none"/>
        <vertAlign val="baseline"/>
        <sz val="11"/>
        <color auto="1"/>
        <name val="Calibri"/>
        <family val="2"/>
        <scheme val="minor"/>
      </font>
      <numFmt numFmtId="0" formatCode="General"/>
      <fill>
        <patternFill patternType="none">
          <fgColor indexed="64"/>
          <bgColor rgb="FFFFFFFF"/>
        </patternFill>
      </fill>
      <border diagonalUp="0" diagonalDown="0">
        <left style="thin">
          <color rgb="FF000000"/>
        </left>
        <right/>
        <top style="thin">
          <color rgb="FF000000"/>
        </top>
        <bottom style="thin">
          <color rgb="FF000000"/>
        </bottom>
      </border>
    </dxf>
    <dxf>
      <font>
        <b/>
        <i val="0"/>
        <strike val="0"/>
        <condense val="0"/>
        <extend val="0"/>
        <outline val="0"/>
        <shadow val="0"/>
        <u val="none"/>
        <vertAlign val="baseline"/>
        <sz val="10"/>
        <color auto="1"/>
        <name val="Calibri"/>
        <family val="2"/>
        <scheme val="minor"/>
      </font>
      <border diagonalUp="0" diagonalDown="0">
        <left style="thin">
          <color rgb="FF000000"/>
        </left>
        <right style="thin">
          <color rgb="FF000000"/>
        </right>
        <top style="thin">
          <color rgb="FF000000"/>
        </top>
        <bottom/>
      </border>
      <protection locked="0" hidden="0"/>
    </dxf>
    <dxf>
      <font>
        <strike val="0"/>
        <outline val="0"/>
        <shadow val="0"/>
        <u val="none"/>
        <vertAlign val="baseline"/>
        <sz val="11"/>
        <color auto="1"/>
        <name val="Calibri"/>
        <family val="2"/>
        <scheme val="minor"/>
      </font>
      <numFmt numFmtId="0" formatCode="General"/>
      <fill>
        <patternFill patternType="none">
          <fgColor indexed="64"/>
          <bgColor rgb="FFFFFFFF"/>
        </patternFill>
      </fill>
      <border diagonalUp="0" diagonalDown="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0"/>
        <color auto="1"/>
        <name val="Calibri"/>
        <family val="2"/>
        <scheme val="minor"/>
      </font>
      <border diagonalUp="0" diagonalDown="0">
        <left style="thin">
          <color rgb="FF000000"/>
        </left>
        <right style="thin">
          <color rgb="FF000000"/>
        </right>
        <top style="thin">
          <color rgb="FF000000"/>
        </top>
        <bottom/>
      </border>
      <protection locked="0" hidden="0"/>
    </dxf>
    <dxf>
      <font>
        <strike val="0"/>
        <outline val="0"/>
        <shadow val="0"/>
        <u val="none"/>
        <vertAlign val="baseline"/>
        <sz val="11"/>
        <color auto="1"/>
        <name val="Calibri"/>
        <family val="2"/>
        <scheme val="minor"/>
      </font>
      <numFmt numFmtId="0" formatCode="General"/>
      <fill>
        <patternFill patternType="none">
          <fgColor indexed="64"/>
          <bgColor rgb="FFFFFFFF"/>
        </patternFill>
      </fill>
      <border diagonalUp="0" diagonalDown="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0"/>
        <color auto="1"/>
        <name val="Calibri"/>
        <family val="2"/>
        <scheme val="minor"/>
      </font>
      <numFmt numFmtId="1" formatCode="0"/>
      <border diagonalUp="0" diagonalDown="0">
        <left style="thin">
          <color rgb="FF000000"/>
        </left>
        <right style="thin">
          <color rgb="FF000000"/>
        </right>
        <top style="thin">
          <color rgb="FF000000"/>
        </top>
        <bottom/>
      </border>
      <protection locked="0" hidden="0"/>
    </dxf>
    <dxf>
      <font>
        <strike val="0"/>
        <outline val="0"/>
        <shadow val="0"/>
        <u val="none"/>
        <vertAlign val="baseline"/>
        <sz val="11"/>
        <color auto="1"/>
        <name val="Calibri"/>
        <family val="2"/>
        <scheme val="minor"/>
      </font>
      <numFmt numFmtId="173" formatCode="_(* #,##0_);_(* \(#,##0\);_(* &quot;-&quot;??_);_(@_)"/>
      <fill>
        <patternFill patternType="none">
          <fgColor indexed="64"/>
          <bgColor rgb="FFFFFFFF"/>
        </patternFill>
      </fill>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0"/>
        <color auto="1"/>
        <name val="Calibri"/>
        <family val="2"/>
        <scheme val="minor"/>
      </font>
      <border diagonalUp="0" diagonalDown="0">
        <left style="thin">
          <color rgb="FF000000"/>
        </left>
        <right style="thin">
          <color rgb="FF000000"/>
        </right>
        <top style="thin">
          <color rgb="FF000000"/>
        </top>
        <bottom/>
      </border>
      <protection locked="0" hidden="0"/>
    </dxf>
    <dxf>
      <font>
        <strike val="0"/>
        <outline val="0"/>
        <shadow val="0"/>
        <u val="none"/>
        <vertAlign val="baseline"/>
        <sz val="11"/>
        <color auto="1"/>
        <name val="Calibri"/>
        <family val="2"/>
        <scheme val="minor"/>
      </font>
      <numFmt numFmtId="0" formatCode="General"/>
      <fill>
        <patternFill patternType="none">
          <fgColor indexed="64"/>
          <bgColor rgb="FFFFFFFF"/>
        </patternFill>
      </fill>
      <border diagonalUp="0" diagonalDown="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0"/>
        <color auto="1"/>
        <name val="Calibri"/>
        <family val="2"/>
        <scheme val="minor"/>
      </font>
      <border diagonalUp="0" diagonalDown="0">
        <left style="thin">
          <color rgb="FF000000"/>
        </left>
        <right style="thin">
          <color rgb="FF000000"/>
        </right>
        <top style="thin">
          <color rgb="FF000000"/>
        </top>
        <bottom/>
      </border>
      <protection locked="0" hidden="0"/>
    </dxf>
    <dxf>
      <font>
        <strike val="0"/>
        <outline val="0"/>
        <shadow val="0"/>
        <u val="none"/>
        <vertAlign val="baseline"/>
        <sz val="11"/>
        <color auto="1"/>
        <name val="Calibri"/>
        <family val="2"/>
        <scheme val="minor"/>
      </font>
      <numFmt numFmtId="172" formatCode="0.00000"/>
      <fill>
        <patternFill patternType="none">
          <fgColor indexed="64"/>
          <bgColor rgb="FFFFFFFF"/>
        </patternFill>
      </fill>
      <border diagonalUp="0" diagonalDown="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0"/>
        <color auto="1"/>
        <name val="Calibri"/>
        <family val="2"/>
        <scheme val="minor"/>
      </font>
      <border diagonalUp="0" diagonalDown="0">
        <left style="thin">
          <color rgb="FF000000"/>
        </left>
        <right style="thin">
          <color rgb="FF000000"/>
        </right>
        <top style="thin">
          <color rgb="FF000000"/>
        </top>
        <bottom/>
      </border>
      <protection locked="0" hidden="0"/>
    </dxf>
    <dxf>
      <font>
        <strike val="0"/>
        <outline val="0"/>
        <shadow val="0"/>
        <u val="none"/>
        <vertAlign val="baseline"/>
        <sz val="11"/>
        <color auto="1"/>
        <name val="Calibri"/>
        <family val="2"/>
        <scheme val="minor"/>
      </font>
      <numFmt numFmtId="2" formatCode="0.00"/>
      <fill>
        <patternFill patternType="none">
          <fgColor indexed="64"/>
          <bgColor rgb="FFFFFFFF"/>
        </patternFill>
      </fill>
      <border diagonalUp="0" diagonalDown="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0"/>
        <color auto="1"/>
        <name val="Calibri"/>
        <family val="2"/>
        <scheme val="minor"/>
      </font>
      <border diagonalUp="0" diagonalDown="0">
        <left style="thin">
          <color rgb="FF000000"/>
        </left>
        <right style="thin">
          <color rgb="FF000000"/>
        </right>
        <top style="thin">
          <color rgb="FF000000"/>
        </top>
        <bottom/>
      </border>
      <protection locked="0" hidden="0"/>
    </dxf>
    <dxf>
      <font>
        <strike val="0"/>
        <outline val="0"/>
        <shadow val="0"/>
        <u val="none"/>
        <vertAlign val="baseline"/>
        <sz val="11"/>
        <color auto="1"/>
        <name val="Calibri"/>
        <family val="2"/>
        <scheme val="minor"/>
      </font>
      <numFmt numFmtId="171" formatCode="[$-F400]h:mm:ss\ AM/PM"/>
      <fill>
        <patternFill patternType="none">
          <fgColor indexed="64"/>
          <bgColor rgb="FFFFFFFF"/>
        </patternFill>
      </fill>
      <border diagonalUp="0" diagonalDown="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0"/>
        <color auto="1"/>
        <name val="Calibri"/>
        <family val="2"/>
        <scheme val="minor"/>
      </font>
      <border diagonalUp="0" diagonalDown="0">
        <left style="thin">
          <color rgb="FF000000"/>
        </left>
        <right style="thin">
          <color rgb="FF000000"/>
        </right>
        <top style="thin">
          <color rgb="FF000000"/>
        </top>
        <bottom/>
      </border>
      <protection locked="0" hidden="0"/>
    </dxf>
    <dxf>
      <font>
        <strike val="0"/>
        <outline val="0"/>
        <shadow val="0"/>
        <u val="none"/>
        <vertAlign val="baseline"/>
        <sz val="11"/>
        <color auto="1"/>
        <name val="Calibri"/>
        <family val="2"/>
        <scheme val="minor"/>
      </font>
      <numFmt numFmtId="19" formatCode="d/mm/yyyy"/>
      <fill>
        <patternFill patternType="none">
          <fgColor indexed="64"/>
          <bgColor rgb="FFFFFFFF"/>
        </patternFill>
      </fill>
      <border diagonalUp="0" diagonalDown="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0"/>
        <color auto="1"/>
        <name val="Calibri"/>
        <family val="2"/>
        <scheme val="minor"/>
      </font>
      <border diagonalUp="0" diagonalDown="0">
        <left style="thin">
          <color rgb="FF000000"/>
        </left>
        <right style="thin">
          <color rgb="FF000000"/>
        </right>
        <top style="thin">
          <color rgb="FF000000"/>
        </top>
        <bottom/>
      </border>
      <protection locked="0" hidden="0"/>
    </dxf>
    <dxf>
      <font>
        <strike val="0"/>
        <outline val="0"/>
        <shadow val="0"/>
        <u val="none"/>
        <vertAlign val="baseline"/>
        <sz val="11"/>
        <color auto="1"/>
        <name val="Calibri"/>
        <family val="2"/>
        <scheme val="minor"/>
      </font>
      <numFmt numFmtId="171" formatCode="[$-F400]h:mm:ss\ AM/PM"/>
      <fill>
        <patternFill patternType="none">
          <fgColor indexed="64"/>
          <bgColor rgb="FFFFFFFF"/>
        </patternFill>
      </fill>
      <border diagonalUp="0" diagonalDown="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0"/>
        <color auto="1"/>
        <name val="Calibri"/>
        <family val="2"/>
        <scheme val="minor"/>
      </font>
      <border diagonalUp="0" diagonalDown="0">
        <left style="thin">
          <color rgb="FF000000"/>
        </left>
        <right style="thin">
          <color rgb="FF000000"/>
        </right>
        <top style="thin">
          <color rgb="FF000000"/>
        </top>
        <bottom/>
      </border>
      <protection locked="0" hidden="0"/>
    </dxf>
    <dxf>
      <font>
        <strike val="0"/>
        <outline val="0"/>
        <shadow val="0"/>
        <u val="none"/>
        <vertAlign val="baseline"/>
        <sz val="11"/>
        <color auto="1"/>
        <name val="Calibri"/>
        <family val="2"/>
        <scheme val="minor"/>
      </font>
      <numFmt numFmtId="19" formatCode="d/mm/yyyy"/>
      <fill>
        <patternFill patternType="none">
          <fgColor indexed="64"/>
          <bgColor rgb="FFFFFFFF"/>
        </patternFill>
      </fill>
      <border diagonalUp="0" diagonalDown="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0"/>
        <color auto="1"/>
        <name val="Calibri"/>
        <family val="2"/>
        <scheme val="minor"/>
      </font>
      <border diagonalUp="0" diagonalDown="0">
        <left style="thin">
          <color rgb="FF000000"/>
        </left>
        <right style="thin">
          <color rgb="FF000000"/>
        </right>
        <top style="thin">
          <color rgb="FF000000"/>
        </top>
        <bottom/>
      </border>
      <protection locked="0" hidden="0"/>
    </dxf>
    <dxf>
      <font>
        <strike val="0"/>
        <outline val="0"/>
        <shadow val="0"/>
        <u val="none"/>
        <vertAlign val="baseline"/>
        <sz val="11"/>
        <color auto="1"/>
        <name val="Calibri"/>
        <family val="2"/>
        <scheme val="minor"/>
      </font>
      <numFmt numFmtId="0" formatCode="General"/>
      <fill>
        <patternFill patternType="none">
          <fgColor indexed="64"/>
          <bgColor rgb="FFFFFFFF"/>
        </patternFill>
      </fill>
      <border diagonalUp="0" diagonalDown="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0"/>
        <color auto="1"/>
        <name val="Calibri"/>
        <family val="2"/>
        <scheme val="minor"/>
      </font>
      <border diagonalUp="0" diagonalDown="0">
        <left style="thin">
          <color rgb="FF000000"/>
        </left>
        <right style="thin">
          <color rgb="FF000000"/>
        </right>
        <top style="thin">
          <color rgb="FF000000"/>
        </top>
        <bottom/>
      </border>
      <protection locked="0" hidden="0"/>
    </dxf>
    <dxf>
      <font>
        <strike val="0"/>
        <outline val="0"/>
        <shadow val="0"/>
        <u val="none"/>
        <vertAlign val="baseline"/>
        <sz val="11"/>
        <color auto="1"/>
        <name val="Calibri"/>
        <family val="2"/>
        <scheme val="minor"/>
      </font>
      <numFmt numFmtId="0" formatCode="General"/>
      <fill>
        <patternFill patternType="none">
          <fgColor indexed="64"/>
          <bgColor rgb="FFFFFFFF"/>
        </patternFill>
      </fill>
      <border diagonalUp="0" diagonalDown="0">
        <left style="thin">
          <color indexed="64"/>
        </left>
        <right style="thin">
          <color rgb="FF000000"/>
        </right>
        <top style="thin">
          <color rgb="FF000000"/>
        </top>
        <bottom style="thin">
          <color rgb="FF000000"/>
        </bottom>
      </border>
    </dxf>
    <dxf>
      <font>
        <b/>
        <i val="0"/>
        <strike val="0"/>
        <condense val="0"/>
        <extend val="0"/>
        <outline val="0"/>
        <shadow val="0"/>
        <u val="none"/>
        <vertAlign val="baseline"/>
        <sz val="10"/>
        <color auto="1"/>
        <name val="Calibri"/>
        <family val="2"/>
        <scheme val="minor"/>
      </font>
      <border diagonalUp="0" diagonalDown="0">
        <left style="thin">
          <color rgb="FF000000"/>
        </left>
        <right style="thin">
          <color rgb="FF000000"/>
        </right>
        <top style="thin">
          <color rgb="FF000000"/>
        </top>
        <bottom/>
      </border>
      <protection locked="0" hidden="0"/>
    </dxf>
    <dxf>
      <font>
        <strike val="0"/>
        <outline val="0"/>
        <shadow val="0"/>
        <u val="none"/>
        <vertAlign val="baseline"/>
        <sz val="11"/>
        <color auto="1"/>
        <name val="Calibri"/>
        <family val="2"/>
        <scheme val="minor"/>
      </font>
      <numFmt numFmtId="0" formatCode="General"/>
      <fill>
        <patternFill patternType="none">
          <fgColor indexed="64"/>
          <bgColor rgb="FFFFFFFF"/>
        </patternFill>
      </fill>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1"/>
        <color auto="1"/>
        <name val="Calibri"/>
        <family val="2"/>
        <scheme val="minor"/>
      </font>
      <border diagonalUp="0" diagonalDown="0">
        <left/>
        <right style="thin">
          <color rgb="FF000000"/>
        </right>
        <top style="thin">
          <color rgb="FF000000"/>
        </top>
        <bottom/>
      </border>
      <protection locked="0" hidden="0"/>
    </dxf>
    <dxf>
      <font>
        <strike val="0"/>
        <outline val="0"/>
        <shadow val="0"/>
        <u val="none"/>
        <vertAlign val="baseline"/>
        <sz val="11"/>
        <color auto="1"/>
        <name val="Calibri"/>
        <family val="2"/>
        <scheme val="minor"/>
      </font>
      <numFmt numFmtId="0" formatCode="General"/>
      <fill>
        <patternFill patternType="none">
          <fgColor indexed="64"/>
          <bgColor rgb="FFFFFFFF"/>
        </patternFill>
      </fill>
      <border diagonalUp="0" diagonalDown="0">
        <left/>
        <right style="thin">
          <color indexed="64"/>
        </right>
        <top style="thin">
          <color rgb="FF000000"/>
        </top>
        <bottom style="thin">
          <color rgb="FF000000"/>
        </bottom>
      </border>
    </dxf>
    <dxf>
      <border>
        <top style="thin">
          <color rgb="FF000000"/>
        </top>
      </border>
    </dxf>
    <dxf>
      <font>
        <b/>
        <strike val="0"/>
        <outline val="0"/>
        <shadow val="0"/>
        <u val="none"/>
        <vertAlign val="baseline"/>
        <color auto="1"/>
        <name val="Calibri"/>
        <family val="2"/>
        <scheme val="minor"/>
      </font>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1"/>
        <color auto="1"/>
        <name val="Calibri"/>
        <family val="2"/>
        <scheme val="minor"/>
      </font>
      <fill>
        <patternFill patternType="none">
          <fgColor indexed="64"/>
          <bgColor rgb="FFFFFFFF"/>
        </patternFill>
      </fill>
    </dxf>
    <dxf>
      <border>
        <bottom style="thin">
          <color rgb="FF000000"/>
        </bottom>
      </border>
    </dxf>
    <dxf>
      <font>
        <b val="0"/>
        <i val="0"/>
        <strike val="0"/>
        <condense val="0"/>
        <extend val="0"/>
        <outline val="0"/>
        <shadow val="0"/>
        <u val="none"/>
        <vertAlign val="baseline"/>
        <sz val="12"/>
        <color auto="1"/>
        <name val="Calibri"/>
        <family val="2"/>
        <scheme val="minor"/>
      </font>
      <alignment horizontal="general"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381000</xdr:colOff>
      <xdr:row>1</xdr:row>
      <xdr:rowOff>47625</xdr:rowOff>
    </xdr:from>
    <xdr:to>
      <xdr:col>1</xdr:col>
      <xdr:colOff>895350</xdr:colOff>
      <xdr:row>1</xdr:row>
      <xdr:rowOff>752475</xdr:rowOff>
    </xdr:to>
    <xdr:pic>
      <xdr:nvPicPr>
        <xdr:cNvPr id="2" name="Picture 6">
          <a:extLst>
            <a:ext uri="{FF2B5EF4-FFF2-40B4-BE49-F238E27FC236}">
              <a16:creationId xmlns:a16="http://schemas.microsoft.com/office/drawing/2014/main" id="{6094F664-8A23-40B1-80D4-D6D46CA475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0" y="214313"/>
          <a:ext cx="22860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topenergy.sharepoint.com/sites/Network/Commerce%20Commission/26%20Disclosures/26%20Information%20Disclosures/Schedules/s.10,%20s.10a%20Reliability%20Interuptions/workings/DPP4%20S10%20S10a%20S10.2%20Quality%20Worksheet%20FY26.xlsx" TargetMode="External"/><Relationship Id="rId1" Type="http://schemas.openxmlformats.org/officeDocument/2006/relationships/externalLinkPath" Target="workings/DPP4%20S10%20S10a%20S10.2%20Quality%20Worksheet%20FY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PP4 Summary"/>
      <sheetName val="S10.Interruptions"/>
      <sheetName val="S10a.Interruptions"/>
      <sheetName val="S10.2Interruptions"/>
      <sheetName val="DPP4 S10 Incidents by Date"/>
      <sheetName val="Most Common Fault Cause"/>
      <sheetName val="S10a Incidents by Feeder"/>
      <sheetName val="S10.2 Worst Preforming Feeder"/>
      <sheetName val="Report_FY_ICP_Count"/>
      <sheetName val="Inputs"/>
      <sheetName val="ADMS_rpt_restoration_stages"/>
      <sheetName val="Cancellations"/>
      <sheetName val="Feeder_Details"/>
      <sheetName val="Feeder_Length"/>
      <sheetName val="Feeder_Length_Pivot"/>
      <sheetName val="Major Event SAIFI"/>
      <sheetName val="Major Event SAIDI"/>
      <sheetName val="DPP4 S10 S10a S10"/>
    </sheetNames>
    <sheetDataSet>
      <sheetData sheetId="0"/>
      <sheetData sheetId="1">
        <row r="11">
          <cell r="H11">
            <v>328</v>
          </cell>
        </row>
      </sheetData>
      <sheetData sheetId="2"/>
      <sheetData sheetId="3">
        <row r="22">
          <cell r="F22" t="str">
            <v>CB1205 - Tokerau</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381C73D-CFDB-41A9-9FB1-70C33DF9C6BC}" name="tb_10ai_1_table" displayName="tb_10ai_1_table" ref="E8:S1097" totalsRowCount="1" headerRowDxfId="35" dataDxfId="33" totalsRowDxfId="31" headerRowBorderDxfId="34" tableBorderDxfId="32" totalsRowBorderDxfId="30" headerRowCellStyle="Data Rows 2 2" dataCellStyle="Data Input 6">
  <autoFilter ref="E8:S1096" xr:uid="{A381C73D-CFDB-41A9-9FB1-70C33DF9C6BC}"/>
  <tableColumns count="15">
    <tableColumn id="1" xr3:uid="{316BA392-A815-4A53-A0F5-2C0AA4BAF574}" name="Interruption identifier" totalsRowLabel="Total" dataDxfId="29" totalsRowDxfId="28" dataCellStyle="Data Input 6"/>
    <tableColumn id="2" xr3:uid="{C0FD5C2F-D85B-407E-88FC-9ECC8B321031}" name="Circuit location" totalsRowFunction="count" dataDxfId="27" totalsRowDxfId="26" dataCellStyle="Data Input 6">
      <calculatedColumnFormula array="1">IFERROR(INDEX([1]!v_s10a_incident_by_feeder_FY26[Circuit Location], ROWS($F$9:F9)),"")</calculatedColumnFormula>
    </tableColumn>
    <tableColumn id="3" xr3:uid="{9D8931D9-14DC-43ED-8392-361D0B8E7C62}" name="Sub-network _x000a_(where applicable)" dataDxfId="25" totalsRowDxfId="24" dataCellStyle="Data Input 6"/>
    <tableColumn id="4" xr3:uid="{2D034BD1-0078-448D-8464-501FCDB2E275}" name="Feeder(s) affected by interruption" dataDxfId="23" totalsRowDxfId="22" dataCellStyle="Data Input 6">
      <calculatedColumnFormula array="1">IFERROR(INDEX([1]!v_s10a_incident_by_feeder_FY26[feeder], ROWS($H$9:H9)),"")</calculatedColumnFormula>
    </tableColumn>
    <tableColumn id="5" xr3:uid="{6CF7D527-83A2-40D9-BB2C-CB72318C6143}" name="Start date (dd/mm/yyyy)" dataDxfId="21" totalsRowDxfId="20" dataCellStyle="Data Input 6">
      <calculatedColumnFormula array="1">IFERROR(INDEX([1]!v_s10a_incident_by_feeder_FY26[Start_Date], ROWS($I$9:I9)),"")</calculatedColumnFormula>
    </tableColumn>
    <tableColumn id="6" xr3:uid="{A86671AE-6BAB-43ED-B2B7-B8E857D39788}" name="Start time (hh:mm:ss)" dataDxfId="19" totalsRowDxfId="18" dataCellStyle="Data Input 6">
      <calculatedColumnFormula array="1">IFERROR(INDEX([1]!v_s10a_incident_by_feeder_FY26[Start_Time], ROWS($J$9:J9)),"")</calculatedColumnFormula>
    </tableColumn>
    <tableColumn id="7" xr3:uid="{ECCF60F4-A345-4D89-BBB0-AE56C1BE8D30}" name="End date (dd/mm/yyyy)" dataDxfId="17" totalsRowDxfId="16" dataCellStyle="Data Input 6">
      <calculatedColumnFormula array="1">IFERROR(INDEX([1]!v_s10a_incident_by_feeder_FY26[End_Date], ROWS($K$9:K9)),"")</calculatedColumnFormula>
    </tableColumn>
    <tableColumn id="8" xr3:uid="{C5D58159-3B60-468C-9F37-942634577239}" name="End time (hh:mm:ss)" dataDxfId="15" totalsRowDxfId="14" dataCellStyle="Data Input 6">
      <calculatedColumnFormula array="1">IFERROR(INDEX([1]!v_s10a_incident_by_feeder_FY26[End_Time], ROWS($L$9:L9)),"")</calculatedColumnFormula>
    </tableColumn>
    <tableColumn id="9" xr3:uid="{996E0683-834A-487C-A138-04D872B803B1}" name="SAIDI value" totalsRowFunction="sum" dataDxfId="13" totalsRowDxfId="12" dataCellStyle="Data Input 6">
      <calculatedColumnFormula array="1">IFERROR(INDEX([1]!v_s10a_incident_by_feeder_FY26[SAIDI_Value], ROWS($M$9:M9)),"")</calculatedColumnFormula>
    </tableColumn>
    <tableColumn id="10" xr3:uid="{6F4617E5-5F19-4615-B70D-8E56422FF54E}" name="SAIFI value" totalsRowFunction="sum" dataDxfId="11" totalsRowDxfId="10" dataCellStyle="Data Input 6">
      <calculatedColumnFormula array="1">IFERROR(INDEX([1]!v_s10a_incident_by_feeder_FY26[SAIFI_Value], ROWS($N$9:N9)),"")</calculatedColumnFormula>
    </tableColumn>
    <tableColumn id="11" xr3:uid="{38989E53-ADC9-4F55-8D8B-AA4BA36AA479}" name="Number of ICPs interrupted" dataDxfId="9" totalsRowDxfId="8" dataCellStyle="Data Input 6">
      <calculatedColumnFormula array="1">IFERROR(INDEX([1]!v_s10a_incident_by_feeder_FY26[ICPs], ROWS($N$9:N9)),"")</calculatedColumnFormula>
    </tableColumn>
    <tableColumn id="12" xr3:uid="{9A434BE4-891D-48FF-9CF0-0C50AE2E6993}" name="ICP interruption minutes" totalsRowFunction="sum" dataDxfId="7" totalsRowDxfId="6" dataCellStyle="Comma">
      <calculatedColumnFormula array="1">IFERROR(INDEX([1]!v_s10a_incident_by_feeder_FY26[CML], ROWS($P$9:P9)),"")</calculatedColumnFormula>
    </tableColumn>
    <tableColumn id="13" xr3:uid="{BE139B69-A90D-4D95-9954-F402E162A750}" name="Planned or unplanned interruption (Class B or C)" dataDxfId="5" totalsRowDxfId="4" dataCellStyle="Data Input 6">
      <calculatedColumnFormula array="1">IFERROR(INDEX([1]!v_s10a_incident_by_feeder_FY26[Planned or Unplanned], ROWS($Q$9:Q9)),"")</calculatedColumnFormula>
    </tableColumn>
    <tableColumn id="14" xr3:uid="{29F22E01-6284-4819-9B2F-304DA6F58501}" name="Cause" dataDxfId="3" totalsRowDxfId="2" dataCellStyle="Data Input 6">
      <calculatedColumnFormula array="1">IFERROR(INDEX([1]!v_s10a_incident_by_feeder_FY26[Cause], ROWS($R$9:R9)),"")</calculatedColumnFormula>
    </tableColumn>
    <tableColumn id="15" xr3:uid="{D8938FF9-707B-485A-A78A-2E1C9750F1CE}" name="Any explanation to help clarify the context of the interruption, including what the cause is if recorded as 'Other cause'" dataDxfId="1" totalsRowDxfId="0" dataCellStyle="Data Input 6">
      <calculatedColumnFormula array="1">IFERROR(INDEX([1]!v_s10a_incident_by_feeder_FY26[Details], ROWS($S$9:S9)),"")</calculatedColumnFormula>
    </tableColumn>
  </tableColumns>
  <tableStyleInfo name="TableStyleLight9"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F5E14-0B7C-46B4-9B7F-A63B79ED61B1}">
  <sheetPr codeName="Sheet1">
    <tabColor indexed="10"/>
    <pageSetUpPr fitToPage="1"/>
  </sheetPr>
  <dimension ref="A1:L17"/>
  <sheetViews>
    <sheetView showGridLines="0" tabSelected="1" view="pageBreakPreview" topLeftCell="A2" zoomScaleNormal="100" zoomScaleSheetLayoutView="100" workbookViewId="0">
      <selection activeCell="D7" sqref="D7"/>
    </sheetView>
  </sheetViews>
  <sheetFormatPr defaultColWidth="8.5703125" defaultRowHeight="12.75" x14ac:dyDescent="0.2"/>
  <cols>
    <col min="1" max="1" width="24.85546875" style="24" customWidth="1"/>
    <col min="2" max="2" width="40.28515625" style="24" customWidth="1"/>
    <col min="3" max="3" width="30.5703125" style="24" customWidth="1"/>
    <col min="4" max="4" width="30.140625" style="24" customWidth="1"/>
    <col min="5" max="13" width="8.5703125" style="24"/>
    <col min="14" max="14" width="8.5703125" style="24" customWidth="1"/>
    <col min="15" max="16384" width="8.5703125" style="24"/>
  </cols>
  <sheetData>
    <row r="1" spans="1:12" x14ac:dyDescent="0.2">
      <c r="A1" s="21" t="s">
        <v>16</v>
      </c>
      <c r="B1" s="22"/>
      <c r="C1" s="22"/>
      <c r="D1" s="23"/>
    </row>
    <row r="2" spans="1:12" ht="211.9" customHeight="1" x14ac:dyDescent="0.2">
      <c r="A2" s="25"/>
      <c r="B2" s="26"/>
      <c r="C2" s="26"/>
      <c r="D2" s="27"/>
    </row>
    <row r="3" spans="1:12" ht="23.25" x14ac:dyDescent="0.35">
      <c r="A3" s="28"/>
      <c r="B3" s="29" t="s">
        <v>17</v>
      </c>
      <c r="C3" s="30"/>
      <c r="D3" s="31"/>
    </row>
    <row r="4" spans="1:12" ht="27.75" customHeight="1" x14ac:dyDescent="0.2">
      <c r="A4" s="32" t="s">
        <v>16</v>
      </c>
      <c r="B4" s="33" t="s">
        <v>18</v>
      </c>
      <c r="C4" s="34"/>
      <c r="D4" s="35"/>
    </row>
    <row r="5" spans="1:12" ht="27.75" customHeight="1" x14ac:dyDescent="0.35">
      <c r="A5" s="28" t="s">
        <v>36</v>
      </c>
      <c r="B5" s="36"/>
      <c r="C5" s="36"/>
      <c r="D5" s="37"/>
      <c r="E5" s="38"/>
      <c r="F5" s="38"/>
      <c r="G5" s="38"/>
      <c r="H5" s="38"/>
      <c r="I5" s="38"/>
      <c r="J5" s="38"/>
      <c r="K5" s="38"/>
      <c r="L5" s="38"/>
    </row>
    <row r="6" spans="1:12" ht="23.25" x14ac:dyDescent="0.35">
      <c r="A6" s="28"/>
      <c r="B6" s="36"/>
      <c r="C6" s="36"/>
      <c r="D6" s="37"/>
      <c r="E6" s="38"/>
      <c r="F6" s="38"/>
      <c r="G6" s="38"/>
      <c r="H6" s="38"/>
      <c r="I6" s="38"/>
      <c r="J6" s="38"/>
      <c r="K6" s="38"/>
      <c r="L6" s="38"/>
    </row>
    <row r="7" spans="1:12" ht="60" customHeight="1" x14ac:dyDescent="0.2">
      <c r="A7" s="39"/>
      <c r="B7" s="36"/>
      <c r="C7" s="36"/>
      <c r="D7" s="37"/>
      <c r="E7" s="38"/>
      <c r="F7" s="40"/>
      <c r="G7" s="40"/>
      <c r="H7" s="40"/>
      <c r="I7" s="40"/>
      <c r="J7" s="40"/>
      <c r="K7" s="40"/>
      <c r="L7" s="38"/>
    </row>
    <row r="8" spans="1:12" ht="15" customHeight="1" x14ac:dyDescent="0.2">
      <c r="A8" s="25"/>
      <c r="B8" s="41" t="s">
        <v>0</v>
      </c>
      <c r="C8" s="42" t="s">
        <v>53</v>
      </c>
      <c r="D8" s="27"/>
      <c r="E8" s="38"/>
      <c r="F8" s="40"/>
      <c r="G8" s="40"/>
      <c r="H8" s="40"/>
      <c r="I8" s="40"/>
      <c r="J8" s="40"/>
      <c r="K8" s="40"/>
      <c r="L8" s="38"/>
    </row>
    <row r="9" spans="1:12" ht="3" customHeight="1" x14ac:dyDescent="0.2">
      <c r="A9" s="25"/>
      <c r="B9" s="26"/>
      <c r="C9" s="76"/>
      <c r="D9" s="27"/>
      <c r="E9" s="38"/>
      <c r="F9" s="40"/>
      <c r="G9" s="40"/>
      <c r="H9" s="40"/>
      <c r="I9" s="40"/>
      <c r="J9" s="40"/>
      <c r="K9" s="40"/>
      <c r="L9" s="38"/>
    </row>
    <row r="10" spans="1:12" ht="15" customHeight="1" x14ac:dyDescent="0.2">
      <c r="A10" s="25"/>
      <c r="B10" s="41" t="s">
        <v>19</v>
      </c>
      <c r="C10" s="43">
        <v>46264</v>
      </c>
      <c r="D10" s="27"/>
      <c r="E10" s="38"/>
      <c r="F10" s="40"/>
      <c r="G10" s="40"/>
      <c r="H10" s="40"/>
      <c r="I10" s="40"/>
      <c r="J10" s="40"/>
      <c r="K10" s="40"/>
      <c r="L10" s="38"/>
    </row>
    <row r="11" spans="1:12" ht="3" customHeight="1" x14ac:dyDescent="0.2">
      <c r="A11" s="25"/>
      <c r="B11" s="26"/>
      <c r="C11" s="26"/>
      <c r="D11" s="27"/>
      <c r="E11" s="38"/>
      <c r="F11" s="40"/>
      <c r="G11" s="40"/>
      <c r="H11" s="40"/>
      <c r="I11" s="40"/>
      <c r="J11" s="40"/>
      <c r="K11" s="40"/>
      <c r="L11" s="38"/>
    </row>
    <row r="12" spans="1:12" ht="15" customHeight="1" x14ac:dyDescent="0.2">
      <c r="A12" s="25"/>
      <c r="B12" s="41" t="s">
        <v>20</v>
      </c>
      <c r="C12" s="43">
        <v>46112</v>
      </c>
      <c r="D12" s="27"/>
      <c r="E12" s="38"/>
      <c r="F12" s="40"/>
      <c r="G12" s="40"/>
      <c r="H12" s="40"/>
      <c r="I12" s="40"/>
      <c r="J12" s="40"/>
      <c r="K12" s="40"/>
      <c r="L12" s="38"/>
    </row>
    <row r="13" spans="1:12" x14ac:dyDescent="0.2">
      <c r="A13" s="25"/>
      <c r="B13" s="38"/>
      <c r="C13" s="38"/>
      <c r="D13" s="27"/>
      <c r="E13" s="38"/>
      <c r="F13" s="40"/>
      <c r="G13" s="40"/>
      <c r="H13" s="40"/>
      <c r="I13" s="40"/>
      <c r="J13" s="40"/>
      <c r="K13" s="40"/>
      <c r="L13" s="38"/>
    </row>
    <row r="14" spans="1:12" ht="15" customHeight="1" x14ac:dyDescent="0.2">
      <c r="A14" s="25"/>
      <c r="B14" s="38"/>
      <c r="C14" s="38"/>
      <c r="D14" s="37"/>
      <c r="F14" s="44"/>
      <c r="G14" s="44"/>
      <c r="H14" s="44"/>
      <c r="I14" s="44"/>
      <c r="J14" s="44"/>
      <c r="K14" s="44"/>
    </row>
    <row r="15" spans="1:12" ht="15" customHeight="1" x14ac:dyDescent="0.2">
      <c r="A15" s="45" t="s">
        <v>37</v>
      </c>
      <c r="B15" s="46"/>
      <c r="C15" s="36"/>
      <c r="D15" s="37"/>
      <c r="F15" s="44"/>
      <c r="G15" s="44"/>
      <c r="H15" s="44"/>
      <c r="I15" s="44"/>
      <c r="J15" s="44"/>
      <c r="K15" s="44"/>
    </row>
    <row r="16" spans="1:12" ht="15" customHeight="1" x14ac:dyDescent="0.2">
      <c r="A16" s="79" t="s">
        <v>46</v>
      </c>
      <c r="B16" s="47"/>
      <c r="C16" s="36"/>
      <c r="D16" s="37"/>
      <c r="F16" s="44"/>
      <c r="G16" s="44"/>
      <c r="H16" s="44"/>
      <c r="I16" s="44"/>
      <c r="J16" s="44"/>
      <c r="K16" s="44"/>
    </row>
    <row r="17" spans="1:4" ht="39.950000000000003" customHeight="1" x14ac:dyDescent="0.2">
      <c r="A17" s="48"/>
      <c r="B17" s="49"/>
      <c r="C17" s="49"/>
      <c r="D17" s="50"/>
    </row>
  </sheetData>
  <sheetProtection formatRows="0" insertRows="0"/>
  <dataValidations count="2">
    <dataValidation allowBlank="1" showInputMessage="1" promptTitle="Name of regulated entity" prompt=" " sqref="C8" xr:uid="{7C0D0E4B-D0D8-4FC2-8935-6A394F0268B4}"/>
    <dataValidation type="date" operator="greaterThan" allowBlank="1" showInputMessage="1" showErrorMessage="1" errorTitle="Date entry" error="Dates after 1 January 2011 accepted" promptTitle="Date entry" prompt=" " sqref="C10 C12" xr:uid="{A331EE59-FDC5-4FBD-B892-9D82A293BAFF}">
      <formula1>40544</formula1>
    </dataValidation>
  </dataValidations>
  <pageMargins left="0.70866141732283472" right="0.70866141732283472" top="0.74803149606299213" bottom="0.74803149606299213" header="0.31496062992125989" footer="0.31496062992125989"/>
  <pageSetup paperSize="9" scale="6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0ADFB-BF77-4770-BCA2-E959AA1FE845}">
  <sheetPr codeName="Sheet2">
    <tabColor indexed="10"/>
    <pageSetUpPr fitToPage="1"/>
  </sheetPr>
  <dimension ref="A1:D28"/>
  <sheetViews>
    <sheetView showGridLines="0" tabSelected="1" view="pageBreakPreview" zoomScaleNormal="100" zoomScaleSheetLayoutView="100" workbookViewId="0">
      <selection activeCell="D7" sqref="D7"/>
    </sheetView>
  </sheetViews>
  <sheetFormatPr defaultColWidth="8.5703125" defaultRowHeight="12.75" x14ac:dyDescent="0.2"/>
  <cols>
    <col min="1" max="1" width="8.5703125" style="24"/>
    <col min="2" max="2" width="8.42578125" style="24" customWidth="1"/>
    <col min="3" max="3" width="98.85546875" style="24" customWidth="1"/>
    <col min="4" max="4" width="2.5703125" style="24" customWidth="1"/>
    <col min="5" max="16384" width="8.5703125" style="24"/>
  </cols>
  <sheetData>
    <row r="1" spans="1:4" ht="28.5" customHeight="1" x14ac:dyDescent="0.2">
      <c r="A1" s="51"/>
      <c r="B1" s="52"/>
      <c r="C1" s="52"/>
      <c r="D1" s="53"/>
    </row>
    <row r="2" spans="1:4" ht="15.75" x14ac:dyDescent="0.25">
      <c r="A2" s="25"/>
      <c r="B2" s="54" t="s">
        <v>21</v>
      </c>
      <c r="C2" s="26"/>
      <c r="D2" s="27"/>
    </row>
    <row r="3" spans="1:4" x14ac:dyDescent="0.2">
      <c r="A3" s="25"/>
      <c r="B3" s="26"/>
      <c r="C3" s="26"/>
      <c r="D3" s="27"/>
    </row>
    <row r="4" spans="1:4" x14ac:dyDescent="0.2">
      <c r="A4" s="25"/>
      <c r="B4" s="38"/>
      <c r="C4" s="38"/>
      <c r="D4" s="27"/>
    </row>
    <row r="5" spans="1:4" x14ac:dyDescent="0.2">
      <c r="A5" s="25"/>
      <c r="B5" s="55" t="s">
        <v>22</v>
      </c>
      <c r="C5" s="55" t="s">
        <v>23</v>
      </c>
      <c r="D5" s="27"/>
    </row>
    <row r="6" spans="1:4" ht="15" x14ac:dyDescent="0.25">
      <c r="A6" s="25"/>
      <c r="B6" s="56" t="s">
        <v>38</v>
      </c>
      <c r="C6" s="75" t="s">
        <v>39</v>
      </c>
      <c r="D6" s="27"/>
    </row>
    <row r="7" spans="1:4" x14ac:dyDescent="0.2">
      <c r="A7" s="58"/>
      <c r="B7" s="56"/>
      <c r="C7" s="57"/>
      <c r="D7" s="59"/>
    </row>
    <row r="8" spans="1:4" x14ac:dyDescent="0.2">
      <c r="A8" s="25"/>
      <c r="B8" s="56"/>
      <c r="C8" s="60"/>
      <c r="D8" s="27"/>
    </row>
    <row r="9" spans="1:4" x14ac:dyDescent="0.2">
      <c r="A9" s="58"/>
      <c r="B9" s="56"/>
      <c r="C9" s="60"/>
      <c r="D9" s="59"/>
    </row>
    <row r="10" spans="1:4" x14ac:dyDescent="0.2">
      <c r="A10" s="58"/>
      <c r="B10" s="56"/>
      <c r="C10" s="60"/>
      <c r="D10" s="59"/>
    </row>
    <row r="11" spans="1:4" x14ac:dyDescent="0.2">
      <c r="A11" s="25"/>
      <c r="B11" s="56"/>
      <c r="C11" s="60"/>
      <c r="D11" s="27"/>
    </row>
    <row r="12" spans="1:4" x14ac:dyDescent="0.2">
      <c r="A12" s="58"/>
      <c r="B12" s="56"/>
      <c r="C12" s="60"/>
      <c r="D12" s="59"/>
    </row>
    <row r="13" spans="1:4" x14ac:dyDescent="0.2">
      <c r="A13" s="25"/>
      <c r="B13" s="56"/>
      <c r="C13" s="60"/>
      <c r="D13" s="27"/>
    </row>
    <row r="14" spans="1:4" x14ac:dyDescent="0.2">
      <c r="A14" s="58"/>
      <c r="B14" s="56"/>
      <c r="C14" s="60"/>
      <c r="D14" s="59"/>
    </row>
    <row r="15" spans="1:4" x14ac:dyDescent="0.2">
      <c r="A15" s="58"/>
      <c r="B15" s="56"/>
      <c r="C15" s="60"/>
      <c r="D15" s="59"/>
    </row>
    <row r="16" spans="1:4" x14ac:dyDescent="0.2">
      <c r="A16" s="25"/>
      <c r="B16" s="56"/>
      <c r="C16" s="60"/>
      <c r="D16" s="27"/>
    </row>
    <row r="17" spans="1:4" x14ac:dyDescent="0.2">
      <c r="A17" s="58"/>
      <c r="B17" s="56"/>
      <c r="C17" s="60"/>
      <c r="D17" s="59"/>
    </row>
    <row r="18" spans="1:4" x14ac:dyDescent="0.2">
      <c r="A18" s="58"/>
      <c r="B18" s="56"/>
      <c r="C18" s="60"/>
      <c r="D18" s="59"/>
    </row>
    <row r="19" spans="1:4" x14ac:dyDescent="0.2">
      <c r="A19" s="58"/>
      <c r="B19" s="56"/>
      <c r="C19" s="60"/>
      <c r="D19" s="59"/>
    </row>
    <row r="20" spans="1:4" x14ac:dyDescent="0.2">
      <c r="A20" s="58"/>
      <c r="B20" s="56"/>
      <c r="C20" s="60"/>
      <c r="D20" s="59"/>
    </row>
    <row r="21" spans="1:4" x14ac:dyDescent="0.2">
      <c r="A21" s="58"/>
      <c r="B21" s="56"/>
      <c r="C21" s="60"/>
      <c r="D21" s="59"/>
    </row>
    <row r="22" spans="1:4" x14ac:dyDescent="0.2">
      <c r="A22" s="58"/>
      <c r="B22" s="56"/>
      <c r="C22" s="60"/>
      <c r="D22" s="59"/>
    </row>
    <row r="23" spans="1:4" x14ac:dyDescent="0.2">
      <c r="A23" s="58"/>
      <c r="B23" s="56"/>
      <c r="C23" s="60"/>
      <c r="D23" s="59"/>
    </row>
    <row r="24" spans="1:4" x14ac:dyDescent="0.2">
      <c r="A24" s="58"/>
      <c r="B24" s="56"/>
      <c r="C24" s="57"/>
      <c r="D24" s="59"/>
    </row>
    <row r="25" spans="1:4" x14ac:dyDescent="0.2">
      <c r="A25" s="58"/>
      <c r="B25" s="56"/>
      <c r="C25" s="61"/>
      <c r="D25" s="59"/>
    </row>
    <row r="26" spans="1:4" x14ac:dyDescent="0.2">
      <c r="A26" s="58"/>
      <c r="B26" s="38"/>
      <c r="C26" s="38"/>
      <c r="D26" s="59"/>
    </row>
    <row r="27" spans="1:4" x14ac:dyDescent="0.2">
      <c r="A27" s="58"/>
      <c r="B27" s="38"/>
      <c r="C27" s="38"/>
      <c r="D27" s="59"/>
    </row>
    <row r="28" spans="1:4" x14ac:dyDescent="0.2">
      <c r="A28" s="62"/>
      <c r="B28" s="63"/>
      <c r="C28" s="63"/>
      <c r="D28" s="64"/>
    </row>
  </sheetData>
  <sheetProtection formatRows="0" insertRows="0"/>
  <hyperlinks>
    <hyperlink ref="C6" location="S10a.Interruptions!A1" tooltip="Section title. Click once to follow" display="REPORT ON INTERRUPTIONS" xr:uid="{58690102-0605-4C63-AA45-811A34D8B83E}"/>
  </hyperlinks>
  <pageMargins left="0.70866141732283472" right="0.70866141732283472" top="0.74803149606299213" bottom="0.74803149606299213" header="0.31496062992125989" footer="0.31496062992125989"/>
  <pageSetup paperSize="9" scale="8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AE9A5-96A6-4905-A772-407B9F57B83F}">
  <sheetPr codeName="Sheet3">
    <tabColor indexed="10"/>
  </sheetPr>
  <dimension ref="A1:C25"/>
  <sheetViews>
    <sheetView showGridLines="0" view="pageBreakPreview" zoomScaleNormal="100" zoomScaleSheetLayoutView="100" workbookViewId="0">
      <selection activeCell="B3" sqref="B3"/>
    </sheetView>
  </sheetViews>
  <sheetFormatPr defaultColWidth="8.5703125" defaultRowHeight="15" x14ac:dyDescent="0.2"/>
  <cols>
    <col min="1" max="1" width="8.5703125" style="68"/>
    <col min="2" max="2" width="90.42578125" style="68" customWidth="1"/>
    <col min="3" max="3" width="8.5703125" style="68" customWidth="1"/>
    <col min="4" max="4" width="7.42578125" style="68" customWidth="1"/>
    <col min="5" max="16384" width="8.5703125" style="68"/>
  </cols>
  <sheetData>
    <row r="1" spans="1:3" x14ac:dyDescent="0.2">
      <c r="A1" s="65"/>
      <c r="B1" s="66"/>
      <c r="C1" s="67"/>
    </row>
    <row r="2" spans="1:3" ht="15.75" x14ac:dyDescent="0.2">
      <c r="A2" s="69"/>
      <c r="B2" s="70" t="s">
        <v>24</v>
      </c>
      <c r="C2" s="71"/>
    </row>
    <row r="3" spans="1:3" ht="25.5" x14ac:dyDescent="0.2">
      <c r="A3" s="72"/>
      <c r="B3" s="78" t="s">
        <v>44</v>
      </c>
      <c r="C3" s="71"/>
    </row>
    <row r="4" spans="1:3" ht="25.5" x14ac:dyDescent="0.2">
      <c r="A4" s="72"/>
      <c r="B4" s="77" t="s">
        <v>42</v>
      </c>
      <c r="C4" s="71"/>
    </row>
    <row r="5" spans="1:3" x14ac:dyDescent="0.2">
      <c r="A5" s="72"/>
      <c r="C5" s="71"/>
    </row>
    <row r="6" spans="1:3" ht="15.75" x14ac:dyDescent="0.2">
      <c r="A6" s="72"/>
      <c r="B6" s="74" t="s">
        <v>25</v>
      </c>
      <c r="C6" s="71"/>
    </row>
    <row r="7" spans="1:3" ht="38.25" x14ac:dyDescent="0.2">
      <c r="A7" s="72"/>
      <c r="B7" s="73" t="s">
        <v>26</v>
      </c>
      <c r="C7" s="71"/>
    </row>
    <row r="8" spans="1:3" ht="68.25" customHeight="1" x14ac:dyDescent="0.2">
      <c r="A8" s="72"/>
      <c r="B8" s="73" t="s">
        <v>27</v>
      </c>
      <c r="C8" s="71"/>
    </row>
    <row r="9" spans="1:3" ht="15" customHeight="1" x14ac:dyDescent="0.2">
      <c r="A9" s="72"/>
      <c r="B9" s="73"/>
      <c r="C9" s="71"/>
    </row>
    <row r="10" spans="1:3" ht="15" customHeight="1" x14ac:dyDescent="0.2">
      <c r="A10" s="72"/>
      <c r="B10" s="74" t="s">
        <v>28</v>
      </c>
      <c r="C10" s="71"/>
    </row>
    <row r="11" spans="1:3" ht="38.25" x14ac:dyDescent="0.2">
      <c r="A11" s="72"/>
      <c r="B11" s="73" t="s">
        <v>29</v>
      </c>
      <c r="C11" s="71"/>
    </row>
    <row r="12" spans="1:3" ht="25.5" x14ac:dyDescent="0.2">
      <c r="A12" s="72"/>
      <c r="B12" s="73" t="s">
        <v>30</v>
      </c>
      <c r="C12" s="71"/>
    </row>
    <row r="13" spans="1:3" ht="15" customHeight="1" x14ac:dyDescent="0.2">
      <c r="A13" s="72"/>
      <c r="B13" s="73"/>
      <c r="C13" s="71"/>
    </row>
    <row r="14" spans="1:3" ht="15" customHeight="1" x14ac:dyDescent="0.2">
      <c r="A14" s="72"/>
      <c r="B14" s="74" t="s">
        <v>31</v>
      </c>
      <c r="C14" s="71"/>
    </row>
    <row r="15" spans="1:3" ht="63.75" x14ac:dyDescent="0.2">
      <c r="A15" s="72"/>
      <c r="B15" s="73" t="s">
        <v>32</v>
      </c>
      <c r="C15" s="71"/>
    </row>
    <row r="16" spans="1:3" ht="15" customHeight="1" x14ac:dyDescent="0.2">
      <c r="A16" s="72"/>
      <c r="B16" s="73"/>
      <c r="C16" s="71"/>
    </row>
    <row r="17" spans="1:3" ht="15" customHeight="1" x14ac:dyDescent="0.2">
      <c r="A17" s="72"/>
      <c r="B17" s="74" t="s">
        <v>33</v>
      </c>
      <c r="C17" s="71"/>
    </row>
    <row r="18" spans="1:3" ht="38.25" x14ac:dyDescent="0.2">
      <c r="A18" s="72"/>
      <c r="B18" s="73" t="s">
        <v>40</v>
      </c>
      <c r="C18" s="71"/>
    </row>
    <row r="19" spans="1:3" ht="25.5" x14ac:dyDescent="0.2">
      <c r="A19" s="72"/>
      <c r="B19" s="73" t="s">
        <v>41</v>
      </c>
      <c r="C19" s="71"/>
    </row>
    <row r="20" spans="1:3" ht="15" customHeight="1" x14ac:dyDescent="0.2">
      <c r="A20" s="72"/>
      <c r="B20" s="73"/>
      <c r="C20" s="71"/>
    </row>
    <row r="21" spans="1:3" x14ac:dyDescent="0.2">
      <c r="A21" s="72"/>
      <c r="B21" s="73"/>
      <c r="C21" s="71"/>
    </row>
    <row r="22" spans="1:3" ht="15.75" x14ac:dyDescent="0.2">
      <c r="A22" s="72"/>
      <c r="B22" s="74" t="s">
        <v>34</v>
      </c>
      <c r="C22" s="71"/>
    </row>
    <row r="23" spans="1:3" ht="38.25" x14ac:dyDescent="0.2">
      <c r="A23" s="72"/>
      <c r="B23" s="73" t="s">
        <v>35</v>
      </c>
      <c r="C23" s="71"/>
    </row>
    <row r="24" spans="1:3" x14ac:dyDescent="0.2">
      <c r="A24" s="72"/>
      <c r="B24" s="73"/>
      <c r="C24" s="71"/>
    </row>
    <row r="25" spans="1:3" x14ac:dyDescent="0.2">
      <c r="A25" s="72"/>
      <c r="B25" s="73"/>
      <c r="C25" s="71"/>
    </row>
  </sheetData>
  <sheetProtection formatRows="0" insertRows="0"/>
  <pageMargins left="0.70866141732283472" right="0.70866141732283472" top="0.74803149606299213" bottom="0.74803149606299213" header="0.31496062992125984" footer="0.31496062992125984"/>
  <pageSetup paperSize="9" scale="81" fitToHeight="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722BA-4F5B-4BF9-8EEA-6EC75EF29F41}">
  <sheetPr codeName="Sheet4">
    <tabColor theme="7" tint="-0.499984740745262"/>
    <pageSetUpPr fitToPage="1"/>
  </sheetPr>
  <dimension ref="A1:AB1099"/>
  <sheetViews>
    <sheetView showGridLines="0" tabSelected="1" topLeftCell="A13" zoomScaleNormal="100" zoomScaleSheetLayoutView="100" workbookViewId="0">
      <selection activeCell="D7" sqref="D7"/>
    </sheetView>
  </sheetViews>
  <sheetFormatPr defaultColWidth="9" defaultRowHeight="12.75" x14ac:dyDescent="0.2"/>
  <cols>
    <col min="1" max="1" width="6" style="1" customWidth="1"/>
    <col min="2" max="2" width="2.5703125" style="1" customWidth="1"/>
    <col min="3" max="3" width="2.42578125" style="1" customWidth="1"/>
    <col min="4" max="4" width="2.28515625" style="1" customWidth="1"/>
    <col min="5" max="5" width="46.5703125" style="1" customWidth="1"/>
    <col min="6" max="6" width="48.140625" style="1" customWidth="1"/>
    <col min="7" max="7" width="24" style="1" hidden="1" customWidth="1"/>
    <col min="8" max="8" width="28" style="1" customWidth="1"/>
    <col min="9" max="9" width="20.7109375" style="1" customWidth="1"/>
    <col min="10" max="10" width="18.7109375" style="1" customWidth="1"/>
    <col min="11" max="11" width="19.85546875" style="1" customWidth="1"/>
    <col min="12" max="12" width="17.85546875" style="1" customWidth="1"/>
    <col min="13" max="13" width="16.7109375" style="1" customWidth="1"/>
    <col min="14" max="14" width="10.7109375" style="1" customWidth="1"/>
    <col min="15" max="15" width="18.28515625" style="1" customWidth="1"/>
    <col min="16" max="16" width="18.42578125" style="1" customWidth="1"/>
    <col min="17" max="17" width="23" style="1" customWidth="1"/>
    <col min="18" max="18" width="26.5703125" style="1" customWidth="1"/>
    <col min="19" max="19" width="96.28515625" style="1" customWidth="1"/>
    <col min="20" max="20" width="2.140625" style="1" customWidth="1"/>
    <col min="21" max="16384" width="9" style="1"/>
  </cols>
  <sheetData>
    <row r="1" spans="1:20" ht="15" customHeight="1" x14ac:dyDescent="0.2">
      <c r="A1" s="102"/>
      <c r="B1" s="103"/>
      <c r="C1" s="103"/>
      <c r="D1" s="103"/>
      <c r="E1" s="103"/>
      <c r="F1" s="103"/>
      <c r="G1" s="103"/>
      <c r="H1" s="103"/>
      <c r="I1" s="103"/>
      <c r="J1" s="103"/>
      <c r="K1" s="103"/>
      <c r="L1" s="103"/>
      <c r="M1" s="103"/>
      <c r="N1" s="103"/>
      <c r="O1" s="103"/>
      <c r="P1" s="103"/>
      <c r="Q1" s="103"/>
      <c r="R1" s="103"/>
      <c r="S1" s="103"/>
      <c r="T1" s="104"/>
    </row>
    <row r="2" spans="1:20" ht="18" customHeight="1" x14ac:dyDescent="0.3">
      <c r="A2" s="2"/>
      <c r="B2" s="105"/>
      <c r="C2" s="105"/>
      <c r="D2" s="105"/>
      <c r="E2" s="105"/>
      <c r="F2" s="105"/>
      <c r="G2" s="105"/>
      <c r="H2" s="105"/>
      <c r="I2" s="105"/>
      <c r="J2" s="105"/>
      <c r="K2" s="105"/>
      <c r="L2" s="105"/>
      <c r="M2" s="105"/>
      <c r="N2" s="105"/>
      <c r="O2" s="105"/>
      <c r="P2" s="105"/>
      <c r="Q2" s="105"/>
      <c r="R2" s="3" t="s">
        <v>0</v>
      </c>
      <c r="S2" s="106" t="s">
        <v>52</v>
      </c>
      <c r="T2" s="4"/>
    </row>
    <row r="3" spans="1:20" ht="18" customHeight="1" x14ac:dyDescent="0.25">
      <c r="A3" s="2"/>
      <c r="B3" s="105"/>
      <c r="C3" s="105"/>
      <c r="D3" s="105"/>
      <c r="E3" s="105"/>
      <c r="F3" s="105"/>
      <c r="G3" s="105"/>
      <c r="H3" s="107"/>
      <c r="I3" s="105"/>
      <c r="J3" s="108"/>
      <c r="K3" s="105"/>
      <c r="L3" s="105"/>
      <c r="M3" s="105"/>
      <c r="N3" s="105"/>
      <c r="O3" s="105"/>
      <c r="P3" s="105"/>
      <c r="Q3" s="105"/>
      <c r="R3" s="3" t="s">
        <v>1</v>
      </c>
      <c r="S3" s="109">
        <v>46112</v>
      </c>
      <c r="T3" s="4"/>
    </row>
    <row r="4" spans="1:20" ht="21" x14ac:dyDescent="0.35">
      <c r="A4" s="5" t="s">
        <v>2</v>
      </c>
      <c r="B4" s="6"/>
      <c r="C4" s="105"/>
      <c r="D4" s="105"/>
      <c r="E4" s="105"/>
      <c r="F4" s="105"/>
      <c r="G4" s="105"/>
      <c r="H4" s="105"/>
      <c r="I4" s="105"/>
      <c r="J4" s="105"/>
      <c r="K4" s="105"/>
      <c r="L4" s="105"/>
      <c r="M4" s="105"/>
      <c r="N4" s="105"/>
      <c r="O4" s="105"/>
      <c r="P4" s="105"/>
      <c r="Q4" s="105"/>
      <c r="R4" s="110"/>
      <c r="S4" s="105"/>
      <c r="T4" s="4"/>
    </row>
    <row r="5" spans="1:20" s="8" customFormat="1" ht="28.15" customHeight="1" x14ac:dyDescent="0.2">
      <c r="A5" s="120" t="s">
        <v>3</v>
      </c>
      <c r="B5" s="121"/>
      <c r="C5" s="121"/>
      <c r="D5" s="121"/>
      <c r="E5" s="121"/>
      <c r="F5" s="121"/>
      <c r="G5" s="121"/>
      <c r="H5" s="121"/>
      <c r="I5" s="121"/>
      <c r="J5" s="121"/>
      <c r="K5" s="121"/>
      <c r="L5" s="121"/>
      <c r="M5" s="121"/>
      <c r="N5" s="121"/>
      <c r="O5" s="121"/>
      <c r="P5" s="121"/>
      <c r="Q5" s="121"/>
      <c r="R5" s="121"/>
      <c r="S5" s="121"/>
      <c r="T5" s="7"/>
    </row>
    <row r="6" spans="1:20" ht="15" customHeight="1" x14ac:dyDescent="0.2">
      <c r="A6" s="9" t="s">
        <v>4</v>
      </c>
      <c r="B6" s="110"/>
      <c r="C6" s="110"/>
      <c r="D6" s="105"/>
      <c r="E6" s="105"/>
      <c r="F6" s="105"/>
      <c r="G6" s="105"/>
      <c r="H6" s="105"/>
      <c r="I6" s="105"/>
      <c r="J6" s="105"/>
      <c r="K6" s="105"/>
      <c r="L6" s="105"/>
      <c r="M6" s="105"/>
      <c r="N6" s="105"/>
      <c r="O6" s="105"/>
      <c r="P6" s="105"/>
      <c r="Q6" s="105"/>
      <c r="R6" s="105"/>
      <c r="S6" s="105"/>
      <c r="T6" s="4"/>
    </row>
    <row r="7" spans="1:20" ht="30" customHeight="1" x14ac:dyDescent="0.3">
      <c r="A7" s="10">
        <v>7</v>
      </c>
      <c r="B7" s="11"/>
      <c r="C7" s="12" t="s">
        <v>5</v>
      </c>
      <c r="D7" s="13"/>
      <c r="E7" s="99"/>
      <c r="F7" s="99"/>
      <c r="G7" s="99"/>
      <c r="H7" s="111"/>
      <c r="I7" s="99"/>
      <c r="J7" s="99"/>
      <c r="K7" s="99"/>
      <c r="L7" s="99"/>
      <c r="M7" s="99"/>
      <c r="N7" s="99"/>
      <c r="O7" s="99"/>
      <c r="P7" s="99"/>
      <c r="Q7" s="99"/>
      <c r="R7" s="112"/>
      <c r="S7" s="112"/>
      <c r="T7" s="14"/>
    </row>
    <row r="8" spans="1:20" s="17" customFormat="1" ht="47.25" x14ac:dyDescent="0.2">
      <c r="A8" s="10">
        <v>8</v>
      </c>
      <c r="B8" s="15"/>
      <c r="C8" s="113"/>
      <c r="D8" s="113"/>
      <c r="E8" s="113" t="s">
        <v>6</v>
      </c>
      <c r="F8" s="113" t="s">
        <v>7</v>
      </c>
      <c r="G8" s="114" t="s">
        <v>8</v>
      </c>
      <c r="H8" s="114" t="s">
        <v>9</v>
      </c>
      <c r="I8" s="114" t="s">
        <v>48</v>
      </c>
      <c r="J8" s="114" t="s">
        <v>49</v>
      </c>
      <c r="K8" s="114" t="s">
        <v>50</v>
      </c>
      <c r="L8" s="114" t="s">
        <v>51</v>
      </c>
      <c r="M8" s="114" t="s">
        <v>10</v>
      </c>
      <c r="N8" s="114" t="s">
        <v>11</v>
      </c>
      <c r="O8" s="114" t="s">
        <v>12</v>
      </c>
      <c r="P8" s="114" t="s">
        <v>13</v>
      </c>
      <c r="Q8" s="114" t="s">
        <v>45</v>
      </c>
      <c r="R8" s="114" t="s">
        <v>14</v>
      </c>
      <c r="S8" s="114" t="s">
        <v>43</v>
      </c>
      <c r="T8" s="16"/>
    </row>
    <row r="9" spans="1:20" ht="15.75" x14ac:dyDescent="0.25">
      <c r="A9" s="10">
        <v>9</v>
      </c>
      <c r="B9" s="11"/>
      <c r="C9" s="115"/>
      <c r="D9" s="116"/>
      <c r="E9" s="85" t="str" cm="1">
        <f t="array" ref="E9">IFERROR(INDEX([1]!v_s10a_incident_by_feeder_FY26[Interruptions Identifier], ROWS($E$9:E9)),"")</f>
        <v>INCD-1121-J-OXFORD STREET</v>
      </c>
      <c r="F9" s="85" t="str" cm="1">
        <f t="array" ref="F9">IFERROR(INDEX([1]!v_s10a_incident_by_feeder_FY26[Circuit Location], ROWS($F$9:F9)),"")</f>
        <v>Okahu CB1108 - Oxford Street</v>
      </c>
      <c r="G9" s="85" t="str" cm="1">
        <f t="array" ref="G9">IFERROR(INDEX(#REF!, ROWS($G$9:G9)),"")</f>
        <v/>
      </c>
      <c r="H9" s="85" t="str" cm="1">
        <f t="array" ref="H9">IFERROR(INDEX([1]!v_s10a_incident_by_feeder_FY26[feeder], ROWS($H$9:H9)),"")</f>
        <v>OXFORD STREET</v>
      </c>
      <c r="I9" s="86" cm="1">
        <f t="array" ref="I9">IFERROR(INDEX([1]!v_s10a_incident_by_feeder_FY26[Start_Date], ROWS($I$9:I9)),"")</f>
        <v>45868.416747685187</v>
      </c>
      <c r="J9" s="87" cm="1">
        <f t="array" ref="J9">IFERROR(INDEX([1]!v_s10a_incident_by_feeder_FY26[Start_Time], ROWS($J$9:J9)),"")</f>
        <v>45868.416747685187</v>
      </c>
      <c r="K9" s="86" cm="1">
        <f t="array" ref="K9">IFERROR(INDEX([1]!v_s10a_incident_by_feeder_FY26[End_Date], ROWS($K$9:K9)),"")</f>
        <v>45868.618750000001</v>
      </c>
      <c r="L9" s="87" cm="1">
        <f t="array" ref="L9">IFERROR(INDEX([1]!v_s10a_incident_by_feeder_FY26[End_Time], ROWS($L$9:L9)),"")</f>
        <v>45868.618750000001</v>
      </c>
      <c r="M9" s="96" cm="1">
        <f t="array" ref="M9">IFERROR(INDEX([1]!v_s10a_incident_by_feeder_FY26[SAIDI_Value], ROWS($M$9:M9)),"")</f>
        <v>1.2384675751204224</v>
      </c>
      <c r="N9" s="93" cm="1">
        <f t="array" ref="N9">IFERROR(INDEX([1]!v_s10a_incident_by_feeder_FY26[SAIFI_Value], ROWS($N$9:N9)),"")</f>
        <v>4.7086195435408823E-3</v>
      </c>
      <c r="O9" s="85" cm="1">
        <f t="array" ref="O9">IFERROR(INDEX([1]!v_s10a_incident_by_feeder_FY26[ICPs], ROWS($N$9:N9)),"")</f>
        <v>170</v>
      </c>
      <c r="P9" s="117" cm="1">
        <f t="array" ref="P9">IFERROR(INDEX([1]!v_s10a_incident_by_feeder_FY26[CML], ROWS($P$9:P9)),"")</f>
        <v>44713.633332147729</v>
      </c>
      <c r="Q9" s="85" t="str" cm="1">
        <f t="array" ref="Q9">IFERROR(INDEX([1]!v_s10a_incident_by_feeder_FY26[Planned or Unplanned], ROWS($Q$9:Q9)),"")</f>
        <v>Planned</v>
      </c>
      <c r="R9" s="85" t="str" cm="1">
        <f t="array" ref="R9">IFERROR(INDEX([1]!v_s10a_incident_by_feeder_FY26[Cause], ROWS($R$9:R9)),"")</f>
        <v>Planned Outage</v>
      </c>
      <c r="S9" s="85" t="str" cm="1">
        <f t="array" ref="S9">IFERROR(INDEX([1]!v_s10a_incident_by_feeder_FY26[Details], ROWS($S$9:S9)),"")</f>
        <v># Commissioned Ring Mains RM247, RM281, South Rd, Kaitaia</v>
      </c>
      <c r="T9" s="18"/>
    </row>
    <row r="10" spans="1:20" ht="15.75" x14ac:dyDescent="0.25">
      <c r="A10" s="10">
        <v>10</v>
      </c>
      <c r="B10" s="11"/>
      <c r="C10" s="115"/>
      <c r="D10" s="116"/>
      <c r="E10" s="85" t="str" cm="1">
        <f t="array" ref="E10">IFERROR(INDEX([1]!v_s10a_incident_by_feeder_FY26[Interruptions Identifier], ROWS($E$9:E10)),"")</f>
        <v>INCD-1127-J-HEREKINO</v>
      </c>
      <c r="F10" s="85" t="str" cm="1">
        <f t="array" ref="F10">IFERROR(INDEX([1]!v_s10a_incident_by_feeder_FY26[Circuit Location], ROWS($F$9:F10)),"")</f>
        <v>Okahu CB1109 - Herekino</v>
      </c>
      <c r="G10" s="88" t="str" cm="1">
        <f t="array" ref="G10">IFERROR(INDEX(#REF!, ROWS($G$9:G10)),"")</f>
        <v/>
      </c>
      <c r="H10" s="88" t="str" cm="1">
        <f t="array" ref="H10">IFERROR(INDEX([1]!v_s10a_incident_by_feeder_FY26[feeder], ROWS($H$9:H10)),"")</f>
        <v>HEREKINO</v>
      </c>
      <c r="I10" s="89" cm="1">
        <f t="array" ref="I10">IFERROR(INDEX([1]!v_s10a_incident_by_feeder_FY26[Start_Date], ROWS($I$9:I10)),"")</f>
        <v>45901.00277777778</v>
      </c>
      <c r="J10" s="90" cm="1">
        <f t="array" ref="J10">IFERROR(INDEX([1]!v_s10a_incident_by_feeder_FY26[Start_Time], ROWS($J$9:J10)),"")</f>
        <v>45901.00277777778</v>
      </c>
      <c r="K10" s="89" cm="1">
        <f t="array" ref="K10">IFERROR(INDEX([1]!v_s10a_incident_by_feeder_FY26[End_Date], ROWS($K$9:K10)),"")</f>
        <v>45901.279166666667</v>
      </c>
      <c r="L10" s="90" cm="1">
        <f t="array" ref="L10">IFERROR(INDEX([1]!v_s10a_incident_by_feeder_FY26[End_Time], ROWS($L$9:L10)),"")</f>
        <v>45901.279166666667</v>
      </c>
      <c r="M10" s="97" cm="1">
        <f t="array" ref="M10">IFERROR(INDEX([1]!v_s10a_incident_by_feeder_FY26[SAIDI_Value], ROWS($M$9:M10)),"")</f>
        <v>3.2519942388502803</v>
      </c>
      <c r="N10" s="94" cm="1">
        <f t="array" ref="N10">IFERROR(INDEX([1]!v_s10a_incident_by_feeder_FY26[SAIFI_Value], ROWS($N$9:N10)),"")</f>
        <v>8.1708397961444707E-3</v>
      </c>
      <c r="O10" s="91" cm="1">
        <f t="array" ref="O10">IFERROR(INDEX([1]!v_s10a_incident_by_feeder_FY26[ICPs], ROWS($N$9:N10)),"")</f>
        <v>295</v>
      </c>
      <c r="P10" s="118" cm="1">
        <f t="array" ref="P10">IFERROR(INDEX([1]!v_s10a_incident_by_feeder_FY26[CML], ROWS($P$9:P10)),"")</f>
        <v>117409.99999945052</v>
      </c>
      <c r="Q10" s="88" t="str" cm="1">
        <f t="array" ref="Q10">IFERROR(INDEX([1]!v_s10a_incident_by_feeder_FY26[Planned or Unplanned], ROWS($Q$9:Q10)),"")</f>
        <v>Unplanned</v>
      </c>
      <c r="R10" s="88" t="str" cm="1">
        <f t="array" ref="R10">IFERROR(INDEX([1]!v_s10a_incident_by_feeder_FY26[Cause], ROWS($R$9:R10)),"")</f>
        <v>Unknown</v>
      </c>
      <c r="S10" s="88" t="str" cm="1">
        <f t="array" ref="S10">IFERROR(INDEX([1]!v_s10a_incident_by_feeder_FY26[Details], ROWS($S$9:S10)),"")</f>
        <v># Sectionaliser Tripped S1099, Foreshore Rd, Kaikohe</v>
      </c>
      <c r="T10" s="18"/>
    </row>
    <row r="11" spans="1:20" ht="15.75" x14ac:dyDescent="0.25">
      <c r="A11" s="10">
        <v>11</v>
      </c>
      <c r="B11" s="11"/>
      <c r="C11" s="115"/>
      <c r="D11" s="116"/>
      <c r="E11" s="85" t="str" cm="1">
        <f t="array" ref="E11">IFERROR(INDEX([1]!v_s10a_incident_by_feeder_FY26[Interruptions Identifier], ROWS($E$9:E11)),"")</f>
        <v>INCD-1130-J-TOWAI</v>
      </c>
      <c r="F11" s="85" t="str" cm="1">
        <f t="array" ref="F11">IFERROR(INDEX([1]!v_s10a_incident_by_feeder_FY26[Circuit Location], ROWS($F$9:F11)),"")</f>
        <v>Kawakawa CB0206 - Towai</v>
      </c>
      <c r="G11" s="88" t="str" cm="1">
        <f t="array" ref="G11">IFERROR(INDEX(#REF!, ROWS($G$9:G11)),"")</f>
        <v/>
      </c>
      <c r="H11" s="88" t="str" cm="1">
        <f t="array" ref="H11">IFERROR(INDEX([1]!v_s10a_incident_by_feeder_FY26[feeder], ROWS($H$9:H11)),"")</f>
        <v>TOWAI</v>
      </c>
      <c r="I11" s="89" cm="1">
        <f t="array" ref="I11">IFERROR(INDEX([1]!v_s10a_incident_by_feeder_FY26[Start_Date], ROWS($I$9:I11)),"")</f>
        <v>45950.615277777775</v>
      </c>
      <c r="J11" s="90" cm="1">
        <f t="array" ref="J11">IFERROR(INDEX([1]!v_s10a_incident_by_feeder_FY26[Start_Time], ROWS($J$9:J11)),"")</f>
        <v>45950.615277777775</v>
      </c>
      <c r="K11" s="89" cm="1">
        <f t="array" ref="K11">IFERROR(INDEX([1]!v_s10a_incident_by_feeder_FY26[End_Date], ROWS($K$9:K11)),"")</f>
        <v>45950.638194444444</v>
      </c>
      <c r="L11" s="90" cm="1">
        <f t="array" ref="L11">IFERROR(INDEX([1]!v_s10a_incident_by_feeder_FY26[End_Time], ROWS($L$9:L11)),"")</f>
        <v>45950.638194444444</v>
      </c>
      <c r="M11" s="97" cm="1">
        <f t="array" ref="M11">IFERROR(INDEX([1]!v_s10a_incident_by_feeder_FY26[SAIDI_Value], ROWS($M$9:M11)),"")</f>
        <v>1.8280522935294687E-3</v>
      </c>
      <c r="N11" s="94" cm="1">
        <f t="array" ref="N11">IFERROR(INDEX([1]!v_s10a_incident_by_feeder_FY26[SAIFI_Value], ROWS($N$9:N11)),"")</f>
        <v>5.5395524041657433E-5</v>
      </c>
      <c r="O11" s="91" cm="1">
        <f t="array" ref="O11">IFERROR(INDEX([1]!v_s10a_incident_by_feeder_FY26[ICPs], ROWS($N$9:N11)),"")</f>
        <v>2</v>
      </c>
      <c r="P11" s="118" cm="1">
        <f t="array" ref="P11">IFERROR(INDEX([1]!v_s10a_incident_by_feeder_FY26[CML], ROWS($P$9:P11)),"")</f>
        <v>66.000000005587935</v>
      </c>
      <c r="Q11" s="88" t="str" cm="1">
        <f t="array" ref="Q11">IFERROR(INDEX([1]!v_s10a_incident_by_feeder_FY26[Planned or Unplanned], ROWS($Q$9:Q11)),"")</f>
        <v>Planned</v>
      </c>
      <c r="R11" s="88" t="str" cm="1">
        <f t="array" ref="R11">IFERROR(INDEX([1]!v_s10a_incident_by_feeder_FY26[Cause], ROWS($R$9:R11)),"")</f>
        <v>Planned Outage</v>
      </c>
      <c r="S11" s="88" t="str" cm="1">
        <f t="array" ref="S11">IFERROR(INDEX([1]!v_s10a_incident_by_feeder_FY26[Details], ROWS($S$9:S11)),"")</f>
        <v># Commissioning New Voltage Regulator 19, Maromaku Rd, Kawakawa</v>
      </c>
      <c r="T11" s="18"/>
    </row>
    <row r="12" spans="1:20" ht="15.75" x14ac:dyDescent="0.25">
      <c r="A12" s="10">
        <v>12</v>
      </c>
      <c r="B12" s="11"/>
      <c r="C12" s="115"/>
      <c r="D12" s="116"/>
      <c r="E12" s="85" t="str" cm="1">
        <f t="array" ref="E12">IFERROR(INDEX([1]!v_s10a_incident_by_feeder_FY26[Interruptions Identifier], ROWS($E$9:E12)),"")</f>
        <v>INCD-1136-J-AWARUA</v>
      </c>
      <c r="F12" s="85" t="str" cm="1">
        <f t="array" ref="F12">IFERROR(INDEX([1]!v_s10a_incident_by_feeder_FY26[Circuit Location], ROWS($F$9:F12)),"")</f>
        <v>Kaikohe CB0108 - Awanui</v>
      </c>
      <c r="G12" s="88" t="str" cm="1">
        <f t="array" ref="G12">IFERROR(INDEX(#REF!, ROWS($G$9:G12)),"")</f>
        <v/>
      </c>
      <c r="H12" s="88" t="str" cm="1">
        <f t="array" ref="H12">IFERROR(INDEX([1]!v_s10a_incident_by_feeder_FY26[feeder], ROWS($H$9:H12)),"")</f>
        <v>AWARUA</v>
      </c>
      <c r="I12" s="89" cm="1">
        <f t="array" ref="I12">IFERROR(INDEX([1]!v_s10a_incident_by_feeder_FY26[Start_Date], ROWS($I$9:I12)),"")</f>
        <v>46066.545138888891</v>
      </c>
      <c r="J12" s="90" cm="1">
        <f t="array" ref="J12">IFERROR(INDEX([1]!v_s10a_incident_by_feeder_FY26[Start_Time], ROWS($J$9:J12)),"")</f>
        <v>46066.545138888891</v>
      </c>
      <c r="K12" s="89" cm="1">
        <f t="array" ref="K12">IFERROR(INDEX([1]!v_s10a_incident_by_feeder_FY26[End_Date], ROWS($K$9:K12)),"")</f>
        <v>46066.713194444441</v>
      </c>
      <c r="L12" s="90" cm="1">
        <f t="array" ref="L12">IFERROR(INDEX([1]!v_s10a_incident_by_feeder_FY26[End_Time], ROWS($L$9:L12)),"")</f>
        <v>46066.713194444441</v>
      </c>
      <c r="M12" s="97" cm="1">
        <f t="array" ref="M12">IFERROR(INDEX([1]!v_s10a_incident_by_feeder_FY26[SAIDI_Value], ROWS($M$9:M12)),"")</f>
        <v>4.6587635718247138E-2</v>
      </c>
      <c r="N12" s="94" cm="1">
        <f t="array" ref="N12">IFERROR(INDEX([1]!v_s10a_incident_by_feeder_FY26[SAIFI_Value], ROWS($N$9:N12)),"")</f>
        <v>2.7697762020828715E-4</v>
      </c>
      <c r="O12" s="91" cm="1">
        <f t="array" ref="O12">IFERROR(INDEX([1]!v_s10a_incident_by_feeder_FY26[ICPs], ROWS($N$9:N12)),"")</f>
        <v>10</v>
      </c>
      <c r="P12" s="118" cm="1">
        <f t="array" ref="P12">IFERROR(INDEX([1]!v_s10a_incident_by_feeder_FY26[CML], ROWS($P$9:P12)),"")</f>
        <v>1681.9999999715947</v>
      </c>
      <c r="Q12" s="88" t="str" cm="1">
        <f t="array" ref="Q12">IFERROR(INDEX([1]!v_s10a_incident_by_feeder_FY26[Planned or Unplanned], ROWS($Q$9:Q12)),"")</f>
        <v>Unplanned</v>
      </c>
      <c r="R12" s="88" t="str" cm="1">
        <f t="array" ref="R12">IFERROR(INDEX([1]!v_s10a_incident_by_feeder_FY26[Cause], ROWS($R$9:R12)),"")</f>
        <v>Lightning</v>
      </c>
      <c r="S12" s="88" t="str" cm="1">
        <f t="array" ref="S12">IFERROR(INDEX([1]!v_s10a_incident_by_feeder_FY26[Details], ROWS($S$9:S12)),"")</f>
        <v># Multiple Transformer Fuses Blown due to Lightning near F2181, Orakau Rd, Kaikohe</v>
      </c>
      <c r="T12" s="18"/>
    </row>
    <row r="13" spans="1:20" ht="15.75" x14ac:dyDescent="0.25">
      <c r="A13" s="10">
        <v>13</v>
      </c>
      <c r="B13" s="11"/>
      <c r="C13" s="115"/>
      <c r="D13" s="116"/>
      <c r="E13" s="85" t="str" cm="1">
        <f t="array" ref="E13">IFERROR(INDEX([1]!v_s10a_incident_by_feeder_FY26[Interruptions Identifier], ROWS($E$9:E13)),"")</f>
        <v>INCD-1142-J-RUSSELL EXPRESS</v>
      </c>
      <c r="F13" s="85" t="str" cm="1">
        <f t="array" ref="F13">IFERROR(INDEX([1]!v_s10a_incident_by_feeder_FY26[Circuit Location], ROWS($F$9:F13)),"")</f>
        <v>Kawakawa CB0209 - Russel Express</v>
      </c>
      <c r="G13" s="88" t="str" cm="1">
        <f t="array" ref="G13">IFERROR(INDEX(#REF!, ROWS($G$9:G13)),"")</f>
        <v/>
      </c>
      <c r="H13" s="88" t="str" cm="1">
        <f t="array" ref="H13">IFERROR(INDEX([1]!v_s10a_incident_by_feeder_FY26[feeder], ROWS($H$9:H13)),"")</f>
        <v>RUSSELL EXPRESS</v>
      </c>
      <c r="I13" s="89" cm="1">
        <f t="array" ref="I13">IFERROR(INDEX([1]!v_s10a_incident_by_feeder_FY26[Start_Date], ROWS($I$9:I13)),"")</f>
        <v>46098.396527777775</v>
      </c>
      <c r="J13" s="90" cm="1">
        <f t="array" ref="J13">IFERROR(INDEX([1]!v_s10a_incident_by_feeder_FY26[Start_Time], ROWS($J$9:J13)),"")</f>
        <v>46098.396527777775</v>
      </c>
      <c r="K13" s="89" cm="1">
        <f t="array" ref="K13">IFERROR(INDEX([1]!v_s10a_incident_by_feeder_FY26[End_Date], ROWS($K$9:K13)),"")</f>
        <v>46098.7</v>
      </c>
      <c r="L13" s="90" cm="1">
        <f t="array" ref="L13">IFERROR(INDEX([1]!v_s10a_incident_by_feeder_FY26[End_Time], ROWS($L$9:L13)),"")</f>
        <v>46098.7</v>
      </c>
      <c r="M13" s="97" cm="1">
        <f t="array" ref="M13">IFERROR(INDEX([1]!v_s10a_incident_by_feeder_FY26[SAIDI_Value], ROWS($M$9:M13)),"")</f>
        <v>0.28052293375070647</v>
      </c>
      <c r="N13" s="94" cm="1">
        <f t="array" ref="N13">IFERROR(INDEX([1]!v_s10a_incident_by_feeder_FY26[SAIFI_Value], ROWS($N$9:N13)),"")</f>
        <v>6.9244405052071788E-4</v>
      </c>
      <c r="O13" s="91" cm="1">
        <f t="array" ref="O13">IFERROR(INDEX([1]!v_s10a_incident_by_feeder_FY26[ICPs], ROWS($N$9:N13)),"")</f>
        <v>25</v>
      </c>
      <c r="P13" s="118" cm="1">
        <f t="array" ref="P13">IFERROR(INDEX([1]!v_s10a_incident_by_feeder_FY26[CML], ROWS($P$9:P13)),"")</f>
        <v>10128.000000135507</v>
      </c>
      <c r="Q13" s="88" t="str" cm="1">
        <f t="array" ref="Q13">IFERROR(INDEX([1]!v_s10a_incident_by_feeder_FY26[Planned or Unplanned], ROWS($Q$9:Q13)),"")</f>
        <v>Planned</v>
      </c>
      <c r="R13" s="88" t="str" cm="1">
        <f t="array" ref="R13">IFERROR(INDEX([1]!v_s10a_incident_by_feeder_FY26[Cause], ROWS($R$9:R13)),"")</f>
        <v>Planned Outage</v>
      </c>
      <c r="S13" s="88" t="str" cm="1">
        <f t="array" ref="S13">IFERROR(INDEX([1]!v_s10a_incident_by_feeder_FY26[Details], ROWS($S$9:S13)),"")</f>
        <v># Upgrade Conductor, Pole 405037, Manawaora Rd, Kawakawa</v>
      </c>
      <c r="T13" s="18"/>
    </row>
    <row r="14" spans="1:20" ht="15.75" x14ac:dyDescent="0.25">
      <c r="A14" s="10">
        <v>14</v>
      </c>
      <c r="B14" s="11"/>
      <c r="C14" s="115"/>
      <c r="D14" s="116"/>
      <c r="E14" s="85" t="str" cm="1">
        <f t="array" ref="E14">IFERROR(INDEX([1]!v_s10a_incident_by_feeder_FY26[Interruptions Identifier], ROWS($E$9:E14)),"")</f>
        <v>INCD-1148-J-TOWAI</v>
      </c>
      <c r="F14" s="85" t="str" cm="1">
        <f t="array" ref="F14">IFERROR(INDEX([1]!v_s10a_incident_by_feeder_FY26[Circuit Location], ROWS($F$9:F14)),"")</f>
        <v>Kawakawa CB0206 - Towai</v>
      </c>
      <c r="G14" s="88" t="str" cm="1">
        <f t="array" ref="G14">IFERROR(INDEX(#REF!, ROWS($G$9:G14)),"")</f>
        <v/>
      </c>
      <c r="H14" s="88" t="str" cm="1">
        <f t="array" ref="H14">IFERROR(INDEX([1]!v_s10a_incident_by_feeder_FY26[feeder], ROWS($H$9:H14)),"")</f>
        <v>TOWAI</v>
      </c>
      <c r="I14" s="89" cm="1">
        <f t="array" ref="I14">IFERROR(INDEX([1]!v_s10a_incident_by_feeder_FY26[Start_Date], ROWS($I$9:I14)),"")</f>
        <v>46099.418055555558</v>
      </c>
      <c r="J14" s="90" cm="1">
        <f t="array" ref="J14">IFERROR(INDEX([1]!v_s10a_incident_by_feeder_FY26[Start_Time], ROWS($J$9:J14)),"")</f>
        <v>46099.418055555558</v>
      </c>
      <c r="K14" s="89" cm="1">
        <f t="array" ref="K14">IFERROR(INDEX([1]!v_s10a_incident_by_feeder_FY26[End_Date], ROWS($K$9:K14)),"")</f>
        <v>46099.541666666664</v>
      </c>
      <c r="L14" s="90" cm="1">
        <f t="array" ref="L14">IFERROR(INDEX([1]!v_s10a_incident_by_feeder_FY26[End_Time], ROWS($L$9:L14)),"")</f>
        <v>46099.541666666664</v>
      </c>
      <c r="M14" s="97" cm="1">
        <f t="array" ref="M14">IFERROR(INDEX([1]!v_s10a_incident_by_feeder_FY26[SAIDI_Value], ROWS($M$9:M14)),"")</f>
        <v>1.9720806558107772E-2</v>
      </c>
      <c r="N14" s="94" cm="1">
        <f t="array" ref="N14">IFERROR(INDEX([1]!v_s10a_incident_by_feeder_FY26[SAIFI_Value], ROWS($N$9:N14)),"")</f>
        <v>1.1079104808331487E-4</v>
      </c>
      <c r="O14" s="91" cm="1">
        <f t="array" ref="O14">IFERROR(INDEX([1]!v_s10a_incident_by_feeder_FY26[ICPs], ROWS($N$9:N14)),"")</f>
        <v>4</v>
      </c>
      <c r="P14" s="118" cm="1">
        <f t="array" ref="P14">IFERROR(INDEX([1]!v_s10a_incident_by_feeder_FY26[CML], ROWS($P$9:P14)),"")</f>
        <v>711.99999997392297</v>
      </c>
      <c r="Q14" s="88" t="str" cm="1">
        <f t="array" ref="Q14">IFERROR(INDEX([1]!v_s10a_incident_by_feeder_FY26[Planned or Unplanned], ROWS($Q$9:Q14)),"")</f>
        <v>Planned</v>
      </c>
      <c r="R14" s="88" t="str" cm="1">
        <f t="array" ref="R14">IFERROR(INDEX([1]!v_s10a_incident_by_feeder_FY26[Cause], ROWS($R$9:R14)),"")</f>
        <v>Planned Outage</v>
      </c>
      <c r="S14" s="88" t="str" cm="1">
        <f t="array" ref="S14">IFERROR(INDEX([1]!v_s10a_incident_by_feeder_FY26[Details], ROWS($S$9:S14)),"")</f>
        <v># Replace Poles, Crossarms, Beyond L208, Ruapekapeka Rd, Kawakawa</v>
      </c>
      <c r="T14" s="18"/>
    </row>
    <row r="15" spans="1:20" ht="15.75" x14ac:dyDescent="0.25">
      <c r="A15" s="10">
        <v>15</v>
      </c>
      <c r="B15" s="11"/>
      <c r="C15" s="115"/>
      <c r="D15" s="116"/>
      <c r="E15" s="85" t="str" cm="1">
        <f t="array" ref="E15">IFERROR(INDEX([1]!v_s10a_incident_by_feeder_FY26[Interruptions Identifier], ROWS($E$9:E15)),"")</f>
        <v>INCD-29846-F-HEREKINO</v>
      </c>
      <c r="F15" s="85" t="str" cm="1">
        <f t="array" ref="F15">IFERROR(INDEX([1]!v_s10a_incident_by_feeder_FY26[Circuit Location], ROWS($F$9:F15)),"")</f>
        <v>Okahu CB1109 - Herekino</v>
      </c>
      <c r="G15" s="88" t="str" cm="1">
        <f t="array" ref="G15">IFERROR(INDEX(#REF!, ROWS($G$9:G15)),"")</f>
        <v/>
      </c>
      <c r="H15" s="88" t="str" cm="1">
        <f t="array" ref="H15">IFERROR(INDEX([1]!v_s10a_incident_by_feeder_FY26[feeder], ROWS($H$9:H15)),"")</f>
        <v>HEREKINO</v>
      </c>
      <c r="I15" s="89" cm="1">
        <f t="array" ref="I15">IFERROR(INDEX([1]!v_s10a_incident_by_feeder_FY26[Start_Date], ROWS($I$9:I15)),"")</f>
        <v>45748.404861111114</v>
      </c>
      <c r="J15" s="90" cm="1">
        <f t="array" ref="J15">IFERROR(INDEX([1]!v_s10a_incident_by_feeder_FY26[Start_Time], ROWS($J$9:J15)),"")</f>
        <v>45748.404861111114</v>
      </c>
      <c r="K15" s="89" cm="1">
        <f t="array" ref="K15">IFERROR(INDEX([1]!v_s10a_incident_by_feeder_FY26[End_Date], ROWS($K$9:K15)),"")</f>
        <v>45748.492361111108</v>
      </c>
      <c r="L15" s="90" cm="1">
        <f t="array" ref="L15">IFERROR(INDEX([1]!v_s10a_incident_by_feeder_FY26[End_Time], ROWS($L$9:L15)),"")</f>
        <v>45748.492361111108</v>
      </c>
      <c r="M15" s="97" cm="1">
        <f t="array" ref="M15">IFERROR(INDEX([1]!v_s10a_incident_by_feeder_FY26[SAIDI_Value], ROWS($M$9:M15)),"")</f>
        <v>4.5368934187099356E-2</v>
      </c>
      <c r="N15" s="94" cm="1">
        <f t="array" ref="N15">IFERROR(INDEX([1]!v_s10a_incident_by_feeder_FY26[SAIFI_Value], ROWS($N$9:N15)),"")</f>
        <v>3.6007090627077331E-4</v>
      </c>
      <c r="O15" s="91" cm="1">
        <f t="array" ref="O15">IFERROR(INDEX([1]!v_s10a_incident_by_feeder_FY26[ICPs], ROWS($N$9:N15)),"")</f>
        <v>13</v>
      </c>
      <c r="P15" s="118" cm="1">
        <f t="array" ref="P15">IFERROR(INDEX([1]!v_s10a_incident_by_feeder_FY26[CML], ROWS($P$9:P15)),"")</f>
        <v>1637.9999998910353</v>
      </c>
      <c r="Q15" s="88" t="str" cm="1">
        <f t="array" ref="Q15">IFERROR(INDEX([1]!v_s10a_incident_by_feeder_FY26[Planned or Unplanned], ROWS($Q$9:Q15)),"")</f>
        <v>Planned</v>
      </c>
      <c r="R15" s="88" t="str" cm="1">
        <f t="array" ref="R15">IFERROR(INDEX([1]!v_s10a_incident_by_feeder_FY26[Cause], ROWS($R$9:R15)),"")</f>
        <v>Planned Outage</v>
      </c>
      <c r="S15" s="88" t="str" cm="1">
        <f t="array" ref="S15">IFERROR(INDEX([1]!v_s10a_incident_by_feeder_FY26[Details], ROWS($S$9:S15)),"")</f>
        <v># Install Fuses, F2426, at Pole 430339, Manukau Rd, Herekino</v>
      </c>
      <c r="T15" s="18"/>
    </row>
    <row r="16" spans="1:20" ht="15.75" x14ac:dyDescent="0.25">
      <c r="A16" s="10">
        <v>16</v>
      </c>
      <c r="B16" s="11"/>
      <c r="C16" s="115"/>
      <c r="D16" s="116"/>
      <c r="E16" s="85" t="str" cm="1">
        <f t="array" ref="E16">IFERROR(INDEX([1]!v_s10a_incident_by_feeder_FY26[Interruptions Identifier], ROWS($E$9:E16)),"")</f>
        <v>INCD-30017-F-HEREKINO</v>
      </c>
      <c r="F16" s="85" t="str" cm="1">
        <f t="array" ref="F16">IFERROR(INDEX([1]!v_s10a_incident_by_feeder_FY26[Circuit Location], ROWS($F$9:F16)),"")</f>
        <v>Okahu CB1109 - Herekino</v>
      </c>
      <c r="G16" s="88" t="str" cm="1">
        <f t="array" ref="G16">IFERROR(INDEX(#REF!, ROWS($G$9:G16)),"")</f>
        <v/>
      </c>
      <c r="H16" s="88" t="str" cm="1">
        <f t="array" ref="H16">IFERROR(INDEX([1]!v_s10a_incident_by_feeder_FY26[feeder], ROWS($H$9:H16)),"")</f>
        <v>HEREKINO</v>
      </c>
      <c r="I16" s="89" cm="1">
        <f t="array" ref="I16">IFERROR(INDEX([1]!v_s10a_incident_by_feeder_FY26[Start_Date], ROWS($I$9:I16)),"")</f>
        <v>45748.547222222223</v>
      </c>
      <c r="J16" s="90" cm="1">
        <f t="array" ref="J16">IFERROR(INDEX([1]!v_s10a_incident_by_feeder_FY26[Start_Time], ROWS($J$9:J16)),"")</f>
        <v>45748.547222222223</v>
      </c>
      <c r="K16" s="89" cm="1">
        <f t="array" ref="K16">IFERROR(INDEX([1]!v_s10a_incident_by_feeder_FY26[End_Date], ROWS($K$9:K16)),"")</f>
        <v>45748.633333333331</v>
      </c>
      <c r="L16" s="90" cm="1">
        <f t="array" ref="L16">IFERROR(INDEX([1]!v_s10a_incident_by_feeder_FY26[End_Time], ROWS($L$9:L16)),"")</f>
        <v>45748.633333333331</v>
      </c>
      <c r="M16" s="97" cm="1">
        <f t="array" ref="M16">IFERROR(INDEX([1]!v_s10a_incident_by_feeder_FY26[SAIDI_Value], ROWS($M$9:M16)),"")</f>
        <v>4.8083314866443246E-2</v>
      </c>
      <c r="N16" s="94" cm="1">
        <f t="array" ref="N16">IFERROR(INDEX([1]!v_s10a_incident_by_feeder_FY26[SAIFI_Value], ROWS($N$9:N16)),"")</f>
        <v>3.8776866829160205E-4</v>
      </c>
      <c r="O16" s="91" cm="1">
        <f t="array" ref="O16">IFERROR(INDEX([1]!v_s10a_incident_by_feeder_FY26[ICPs], ROWS($N$9:N16)),"")</f>
        <v>14</v>
      </c>
      <c r="P16" s="118" cm="1">
        <f t="array" ref="P16">IFERROR(INDEX([1]!v_s10a_incident_by_feeder_FY26[CML], ROWS($P$9:P16)),"")</f>
        <v>1735.999999938067</v>
      </c>
      <c r="Q16" s="88" t="str" cm="1">
        <f t="array" ref="Q16">IFERROR(INDEX([1]!v_s10a_incident_by_feeder_FY26[Planned or Unplanned], ROWS($Q$9:Q16)),"")</f>
        <v>Planned</v>
      </c>
      <c r="R16" s="88" t="str" cm="1">
        <f t="array" ref="R16">IFERROR(INDEX([1]!v_s10a_incident_by_feeder_FY26[Cause], ROWS($R$9:R16)),"")</f>
        <v>Planned Outage</v>
      </c>
      <c r="S16" s="88" t="str" cm="1">
        <f t="array" ref="S16">IFERROR(INDEX([1]!v_s10a_incident_by_feeder_FY26[Details], ROWS($S$9:S16)),"")</f>
        <v># New Fuses F2422, Pole 430439, Rangikohu Rd, Herekino</v>
      </c>
      <c r="T16" s="18"/>
    </row>
    <row r="17" spans="1:20" ht="15.75" x14ac:dyDescent="0.25">
      <c r="A17" s="10">
        <v>17</v>
      </c>
      <c r="B17" s="11"/>
      <c r="C17" s="115"/>
      <c r="D17" s="116"/>
      <c r="E17" s="85" t="str" cm="1">
        <f t="array" ref="E17">IFERROR(INDEX([1]!v_s10a_incident_by_feeder_FY26[Interruptions Identifier], ROWS($E$9:E17)),"")</f>
        <v>INCD-30131-F-TOWAI</v>
      </c>
      <c r="F17" s="85" t="str" cm="1">
        <f t="array" ref="F17">IFERROR(INDEX([1]!v_s10a_incident_by_feeder_FY26[Circuit Location], ROWS($F$9:F17)),"")</f>
        <v>Kawakawa CB0206 - Towai</v>
      </c>
      <c r="G17" s="88" t="str" cm="1">
        <f t="array" ref="G17">IFERROR(INDEX(#REF!, ROWS($G$9:G17)),"")</f>
        <v/>
      </c>
      <c r="H17" s="88" t="str" cm="1">
        <f t="array" ref="H17">IFERROR(INDEX([1]!v_s10a_incident_by_feeder_FY26[feeder], ROWS($H$9:H17)),"")</f>
        <v>TOWAI</v>
      </c>
      <c r="I17" s="89" cm="1">
        <f t="array" ref="I17">IFERROR(INDEX([1]!v_s10a_incident_by_feeder_FY26[Start_Date], ROWS($I$9:I17)),"")</f>
        <v>45776.423611111109</v>
      </c>
      <c r="J17" s="90" cm="1">
        <f t="array" ref="J17">IFERROR(INDEX([1]!v_s10a_incident_by_feeder_FY26[Start_Time], ROWS($J$9:J17)),"")</f>
        <v>45776.423611111109</v>
      </c>
      <c r="K17" s="89" cm="1">
        <f t="array" ref="K17">IFERROR(INDEX([1]!v_s10a_incident_by_feeder_FY26[End_Date], ROWS($K$9:K17)),"")</f>
        <v>45776.594444444447</v>
      </c>
      <c r="L17" s="90" cm="1">
        <f t="array" ref="L17">IFERROR(INDEX([1]!v_s10a_incident_by_feeder_FY26[End_Time], ROWS($L$9:L17)),"")</f>
        <v>45776.594444444447</v>
      </c>
      <c r="M17" s="97" cm="1">
        <f t="array" ref="M17">IFERROR(INDEX([1]!v_s10a_incident_by_feeder_FY26[SAIDI_Value], ROWS($M$9:M17)),"")</f>
        <v>0.27027476179977544</v>
      </c>
      <c r="N17" s="94" cm="1">
        <f t="array" ref="N17">IFERROR(INDEX([1]!v_s10a_incident_by_feeder_FY26[SAIFI_Value], ROWS($N$9:N17)),"")</f>
        <v>1.1356082428539774E-3</v>
      </c>
      <c r="O17" s="91" cm="1">
        <f t="array" ref="O17">IFERROR(INDEX([1]!v_s10a_incident_by_feeder_FY26[ICPs], ROWS($N$9:N17)),"")</f>
        <v>41</v>
      </c>
      <c r="P17" s="118" cm="1">
        <f t="array" ref="P17">IFERROR(INDEX([1]!v_s10a_incident_by_feeder_FY26[CML], ROWS($P$9:P17)),"")</f>
        <v>9758.0000000190921</v>
      </c>
      <c r="Q17" s="88" t="str" cm="1">
        <f t="array" ref="Q17">IFERROR(INDEX([1]!v_s10a_incident_by_feeder_FY26[Planned or Unplanned], ROWS($Q$9:Q17)),"")</f>
        <v>Planned</v>
      </c>
      <c r="R17" s="88" t="str" cm="1">
        <f t="array" ref="R17">IFERROR(INDEX([1]!v_s10a_incident_by_feeder_FY26[Cause], ROWS($R$9:R17)),"")</f>
        <v>Planned Outage</v>
      </c>
      <c r="S17" s="88" t="str" cm="1">
        <f t="array" ref="S17">IFERROR(INDEX([1]!v_s10a_incident_by_feeder_FY26[Details], ROWS($S$9:S17)),"")</f>
        <v># Replace Span of Line, from Pole 423887, SH1, Towai</v>
      </c>
      <c r="T17" s="18"/>
    </row>
    <row r="18" spans="1:20" ht="15.75" x14ac:dyDescent="0.25">
      <c r="A18" s="10">
        <v>18</v>
      </c>
      <c r="B18" s="11"/>
      <c r="C18" s="115"/>
      <c r="D18" s="116"/>
      <c r="E18" s="85" t="str" cm="1">
        <f t="array" ref="E18">IFERROR(INDEX([1]!v_s10a_incident_by_feeder_FY26[Interruptions Identifier], ROWS($E$9:E18)),"")</f>
        <v>INCD-30143-F-TAU BLOCK</v>
      </c>
      <c r="F18" s="85" t="str" cm="1">
        <f t="array" ref="F18">IFERROR(INDEX([1]!v_s10a_incident_by_feeder_FY26[Circuit Location], ROWS($F$9:F18)),"")</f>
        <v>Moerewa 031372 - Tau Block</v>
      </c>
      <c r="G18" s="88" t="str" cm="1">
        <f t="array" ref="G18">IFERROR(INDEX(#REF!, ROWS($G$9:G18)),"")</f>
        <v/>
      </c>
      <c r="H18" s="88" t="str" cm="1">
        <f t="array" ref="H18">IFERROR(INDEX([1]!v_s10a_incident_by_feeder_FY26[feeder], ROWS($H$9:H18)),"")</f>
        <v>TAU BLOCK</v>
      </c>
      <c r="I18" s="89" cm="1">
        <f t="array" ref="I18">IFERROR(INDEX([1]!v_s10a_incident_by_feeder_FY26[Start_Date], ROWS($I$9:I18)),"")</f>
        <v>45757.381249999999</v>
      </c>
      <c r="J18" s="90" cm="1">
        <f t="array" ref="J18">IFERROR(INDEX([1]!v_s10a_incident_by_feeder_FY26[Start_Time], ROWS($J$9:J18)),"")</f>
        <v>45757.381249999999</v>
      </c>
      <c r="K18" s="89" cm="1">
        <f t="array" ref="K18">IFERROR(INDEX([1]!v_s10a_incident_by_feeder_FY26[End_Date], ROWS($K$9:K18)),"")</f>
        <v>45757.598611111112</v>
      </c>
      <c r="L18" s="90" cm="1">
        <f t="array" ref="L18">IFERROR(INDEX([1]!v_s10a_incident_by_feeder_FY26[End_Time], ROWS($L$9:L18)),"")</f>
        <v>45757.598611111112</v>
      </c>
      <c r="M18" s="97" cm="1">
        <f t="array" ref="M18">IFERROR(INDEX([1]!v_s10a_incident_by_feeder_FY26[SAIDI_Value], ROWS($M$9:M18)),"")</f>
        <v>2.6008198537887058E-2</v>
      </c>
      <c r="N18" s="94" cm="1">
        <f t="array" ref="N18">IFERROR(INDEX([1]!v_s10a_incident_by_feeder_FY26[SAIFI_Value], ROWS($N$9:N18)),"")</f>
        <v>8.3093286062486157E-5</v>
      </c>
      <c r="O18" s="91" cm="1">
        <f t="array" ref="O18">IFERROR(INDEX([1]!v_s10a_incident_by_feeder_FY26[ICPs], ROWS($N$9:N18)),"")</f>
        <v>3</v>
      </c>
      <c r="P18" s="118" cm="1">
        <f t="array" ref="P18">IFERROR(INDEX([1]!v_s10a_incident_by_feeder_FY26[CML], ROWS($P$9:P18)),"")</f>
        <v>939.00000001187436</v>
      </c>
      <c r="Q18" s="88" t="str" cm="1">
        <f t="array" ref="Q18">IFERROR(INDEX([1]!v_s10a_incident_by_feeder_FY26[Planned or Unplanned], ROWS($Q$9:Q18)),"")</f>
        <v>Planned</v>
      </c>
      <c r="R18" s="88" t="str" cm="1">
        <f t="array" ref="R18">IFERROR(INDEX([1]!v_s10a_incident_by_feeder_FY26[Cause], ROWS($R$9:R18)),"")</f>
        <v>Planned Outage</v>
      </c>
      <c r="S18" s="88" t="str" cm="1">
        <f t="array" ref="S18">IFERROR(INDEX([1]!v_s10a_incident_by_feeder_FY26[Details], ROWS($S$9:S18)),"")</f>
        <v># Replace Multiple Poles 424992 to 424978, McIntyre Rd, Moerewa</v>
      </c>
      <c r="T18" s="18"/>
    </row>
    <row r="19" spans="1:20" ht="15.75" x14ac:dyDescent="0.25">
      <c r="A19" s="10">
        <v>19</v>
      </c>
      <c r="B19" s="11"/>
      <c r="C19" s="115"/>
      <c r="D19" s="116"/>
      <c r="E19" s="85" t="str" cm="1">
        <f t="array" ref="E19">IFERROR(INDEX([1]!v_s10a_incident_by_feeder_FY26[Interruptions Identifier], ROWS($E$9:E19)),"")</f>
        <v>INCD-30164-F-TE KAO</v>
      </c>
      <c r="F19" s="85" t="str" cm="1">
        <f t="array" ref="F19">IFERROR(INDEX([1]!v_s10a_incident_by_feeder_FY26[Circuit Location], ROWS($F$9:F19)),"")</f>
        <v>Pukenui 131142 - Te Kao</v>
      </c>
      <c r="G19" s="88" t="str" cm="1">
        <f t="array" ref="G19">IFERROR(INDEX(#REF!, ROWS($G$9:G19)),"")</f>
        <v/>
      </c>
      <c r="H19" s="88" t="str" cm="1">
        <f t="array" ref="H19">IFERROR(INDEX([1]!v_s10a_incident_by_feeder_FY26[feeder], ROWS($H$9:H19)),"")</f>
        <v>TE KAO</v>
      </c>
      <c r="I19" s="89" cm="1">
        <f t="array" ref="I19">IFERROR(INDEX([1]!v_s10a_incident_by_feeder_FY26[Start_Date], ROWS($I$9:I19)),"")</f>
        <v>45755.4</v>
      </c>
      <c r="J19" s="90" cm="1">
        <f t="array" ref="J19">IFERROR(INDEX([1]!v_s10a_incident_by_feeder_FY26[Start_Time], ROWS($J$9:J19)),"")</f>
        <v>45755.4</v>
      </c>
      <c r="K19" s="89" cm="1">
        <f t="array" ref="K19">IFERROR(INDEX([1]!v_s10a_incident_by_feeder_FY26[End_Date], ROWS($K$9:K19)),"")</f>
        <v>45755.615972222222</v>
      </c>
      <c r="L19" s="90" cm="1">
        <f t="array" ref="L19">IFERROR(INDEX([1]!v_s10a_incident_by_feeder_FY26[End_Time], ROWS($L$9:L19)),"")</f>
        <v>45755.615972222222</v>
      </c>
      <c r="M19" s="97" cm="1">
        <f t="array" ref="M19">IFERROR(INDEX([1]!v_s10a_incident_by_feeder_FY26[SAIDI_Value], ROWS($M$9:M19)),"")</f>
        <v>0.31159982273577408</v>
      </c>
      <c r="N19" s="94" cm="1">
        <f t="array" ref="N19">IFERROR(INDEX([1]!v_s10a_incident_by_feeder_FY26[SAIFI_Value], ROWS($N$9:N19)),"")</f>
        <v>1.1079104808331486E-3</v>
      </c>
      <c r="O19" s="91" cm="1">
        <f t="array" ref="O19">IFERROR(INDEX([1]!v_s10a_incident_by_feeder_FY26[ICPs], ROWS($N$9:N19)),"")</f>
        <v>40</v>
      </c>
      <c r="P19" s="118" cm="1">
        <f t="array" ref="P19">IFERROR(INDEX([1]!v_s10a_incident_by_feeder_FY26[CML], ROWS($P$9:P19)),"")</f>
        <v>11250.000000052387</v>
      </c>
      <c r="Q19" s="88" t="str" cm="1">
        <f t="array" ref="Q19">IFERROR(INDEX([1]!v_s10a_incident_by_feeder_FY26[Planned or Unplanned], ROWS($Q$9:Q19)),"")</f>
        <v>Planned</v>
      </c>
      <c r="R19" s="88" t="str" cm="1">
        <f t="array" ref="R19">IFERROR(INDEX([1]!v_s10a_incident_by_feeder_FY26[Cause], ROWS($R$9:R19)),"")</f>
        <v>Planned Outage</v>
      </c>
      <c r="S19" s="88" t="str" cm="1">
        <f t="array" ref="S19">IFERROR(INDEX([1]!v_s10a_incident_by_feeder_FY26[Details], ROWS($S$9:S19)),"")</f>
        <v># Replace Burnt Crossarm, at Pole 435893, Otaipango Rd, Pukenui</v>
      </c>
      <c r="T19" s="18"/>
    </row>
    <row r="20" spans="1:20" ht="15.75" x14ac:dyDescent="0.25">
      <c r="A20" s="10">
        <v>20</v>
      </c>
      <c r="B20" s="11"/>
      <c r="C20" s="115"/>
      <c r="D20" s="116"/>
      <c r="E20" s="85" t="str" cm="1">
        <f t="array" ref="E20">IFERROR(INDEX([1]!v_s10a_incident_by_feeder_FY26[Interruptions Identifier], ROWS($E$9:E20)),"")</f>
        <v>INCD-30173-F-BROADWOOD</v>
      </c>
      <c r="F20" s="85" t="str" cm="1">
        <f t="array" ref="F20">IFERROR(INDEX([1]!v_s10a_incident_by_feeder_FY26[Circuit Location], ROWS($F$9:F20)),"")</f>
        <v>Kaitaia Transmission 151922 - Broadwood</v>
      </c>
      <c r="G20" s="88" t="str" cm="1">
        <f t="array" ref="G20">IFERROR(INDEX(#REF!, ROWS($G$9:G20)),"")</f>
        <v/>
      </c>
      <c r="H20" s="88" t="str" cm="1">
        <f t="array" ref="H20">IFERROR(INDEX([1]!v_s10a_incident_by_feeder_FY26[feeder], ROWS($H$9:H20)),"")</f>
        <v>BROADWOOD</v>
      </c>
      <c r="I20" s="89" cm="1">
        <f t="array" ref="I20">IFERROR(INDEX([1]!v_s10a_incident_by_feeder_FY26[Start_Date], ROWS($I$9:I20)),"")</f>
        <v>45757.43472222222</v>
      </c>
      <c r="J20" s="90" cm="1">
        <f t="array" ref="J20">IFERROR(INDEX([1]!v_s10a_incident_by_feeder_FY26[Start_Time], ROWS($J$9:J20)),"")</f>
        <v>45757.43472222222</v>
      </c>
      <c r="K20" s="89" cm="1">
        <f t="array" ref="K20">IFERROR(INDEX([1]!v_s10a_incident_by_feeder_FY26[End_Date], ROWS($K$9:K20)),"")</f>
        <v>45757.618055555555</v>
      </c>
      <c r="L20" s="90" cm="1">
        <f t="array" ref="L20">IFERROR(INDEX([1]!v_s10a_incident_by_feeder_FY26[End_Time], ROWS($L$9:L20)),"")</f>
        <v>45757.618055555555</v>
      </c>
      <c r="M20" s="97" cm="1">
        <f t="array" ref="M20">IFERROR(INDEX([1]!v_s10a_incident_by_feeder_FY26[SAIDI_Value], ROWS($M$9:M20)),"")</f>
        <v>0.22269000664901062</v>
      </c>
      <c r="N20" s="94" cm="1">
        <f t="array" ref="N20">IFERROR(INDEX([1]!v_s10a_incident_by_feeder_FY26[SAIFI_Value], ROWS($N$9:N20)),"")</f>
        <v>9.1402614668734767E-4</v>
      </c>
      <c r="O20" s="91" cm="1">
        <f t="array" ref="O20">IFERROR(INDEX([1]!v_s10a_incident_by_feeder_FY26[ICPs], ROWS($N$9:N20)),"")</f>
        <v>33</v>
      </c>
      <c r="P20" s="118" cm="1">
        <f t="array" ref="P20">IFERROR(INDEX([1]!v_s10a_incident_by_feeder_FY26[CML], ROWS($P$9:P20)),"")</f>
        <v>8040.0000000558794</v>
      </c>
      <c r="Q20" s="88" t="str" cm="1">
        <f t="array" ref="Q20">IFERROR(INDEX([1]!v_s10a_incident_by_feeder_FY26[Planned or Unplanned], ROWS($Q$9:Q20)),"")</f>
        <v>Planned</v>
      </c>
      <c r="R20" s="88" t="str" cm="1">
        <f t="array" ref="R20">IFERROR(INDEX([1]!v_s10a_incident_by_feeder_FY26[Cause], ROWS($R$9:R20)),"")</f>
        <v>Planned Outage</v>
      </c>
      <c r="S20" s="88" t="str" cm="1">
        <f t="array" ref="S20">IFERROR(INDEX([1]!v_s10a_incident_by_feeder_FY26[Details], ROWS($S$9:S20)),"")</f>
        <v># Replace Transformer T02934, Motuti Rd, Panguru</v>
      </c>
      <c r="T20" s="18"/>
    </row>
    <row r="21" spans="1:20" ht="15.75" x14ac:dyDescent="0.25">
      <c r="A21" s="10">
        <v>21</v>
      </c>
      <c r="B21" s="11"/>
      <c r="C21" s="115"/>
      <c r="D21" s="116"/>
      <c r="E21" s="85" t="str" cm="1">
        <f t="array" ref="E21">IFERROR(INDEX([1]!v_s10a_incident_by_feeder_FY26[Interruptions Identifier], ROWS($E$9:E21)),"")</f>
        <v>INCD-30215-F-OPUA</v>
      </c>
      <c r="F21" s="85" t="str" cm="1">
        <f t="array" ref="F21">IFERROR(INDEX([1]!v_s10a_incident_by_feeder_FY26[Circuit Location], ROWS($F$9:F21)),"")</f>
        <v>Kawakawa CB0208 - Opua</v>
      </c>
      <c r="G21" s="88" t="str" cm="1">
        <f t="array" ref="G21">IFERROR(INDEX(#REF!, ROWS($G$9:G21)),"")</f>
        <v/>
      </c>
      <c r="H21" s="88" t="str" cm="1">
        <f t="array" ref="H21">IFERROR(INDEX([1]!v_s10a_incident_by_feeder_FY26[feeder], ROWS($H$9:H21)),"")</f>
        <v>OPUA</v>
      </c>
      <c r="I21" s="89" cm="1">
        <f t="array" ref="I21">IFERROR(INDEX([1]!v_s10a_incident_by_feeder_FY26[Start_Date], ROWS($I$9:I21)),"")</f>
        <v>45761.392361111109</v>
      </c>
      <c r="J21" s="90" cm="1">
        <f t="array" ref="J21">IFERROR(INDEX([1]!v_s10a_incident_by_feeder_FY26[Start_Time], ROWS($J$9:J21)),"")</f>
        <v>45761.392361111109</v>
      </c>
      <c r="K21" s="89" cm="1">
        <f t="array" ref="K21">IFERROR(INDEX([1]!v_s10a_incident_by_feeder_FY26[End_Date], ROWS($K$9:K21)),"")</f>
        <v>45761.591666666667</v>
      </c>
      <c r="L21" s="90" cm="1">
        <f t="array" ref="L21">IFERROR(INDEX([1]!v_s10a_incident_by_feeder_FY26[End_Time], ROWS($L$9:L21)),"")</f>
        <v>45761.591666666667</v>
      </c>
      <c r="M21" s="97" cm="1">
        <f t="array" ref="M21">IFERROR(INDEX([1]!v_s10a_incident_by_feeder_FY26[SAIDI_Value], ROWS($M$9:M21)),"")</f>
        <v>0.3100210503024054</v>
      </c>
      <c r="N21" s="94" cm="1">
        <f t="array" ref="N21">IFERROR(INDEX([1]!v_s10a_incident_by_feeder_FY26[SAIFI_Value], ROWS($N$9:N21)),"")</f>
        <v>1.0802127188123199E-3</v>
      </c>
      <c r="O21" s="91" cm="1">
        <f t="array" ref="O21">IFERROR(INDEX([1]!v_s10a_incident_by_feeder_FY26[ICPs], ROWS($N$9:N21)),"")</f>
        <v>39</v>
      </c>
      <c r="P21" s="118" cm="1">
        <f t="array" ref="P21">IFERROR(INDEX([1]!v_s10a_incident_by_feeder_FY26[CML], ROWS($P$9:P21)),"")</f>
        <v>11193.000000118045</v>
      </c>
      <c r="Q21" s="88" t="str" cm="1">
        <f t="array" ref="Q21">IFERROR(INDEX([1]!v_s10a_incident_by_feeder_FY26[Planned or Unplanned], ROWS($Q$9:Q21)),"")</f>
        <v>Planned</v>
      </c>
      <c r="R21" s="88" t="str" cm="1">
        <f t="array" ref="R21">IFERROR(INDEX([1]!v_s10a_incident_by_feeder_FY26[Cause], ROWS($R$9:R21)),"")</f>
        <v>Planned Outage</v>
      </c>
      <c r="S21" s="88" t="str" cm="1">
        <f t="array" ref="S21">IFERROR(INDEX([1]!v_s10a_incident_by_feeder_FY26[Details], ROWS($S$9:S21)),"")</f>
        <v># New Connection, Replace Pole 403030, Scoresby Street, Opua</v>
      </c>
      <c r="T21" s="18"/>
    </row>
    <row r="22" spans="1:20" ht="15.75" x14ac:dyDescent="0.25">
      <c r="A22" s="10">
        <v>22</v>
      </c>
      <c r="B22" s="11"/>
      <c r="C22" s="115"/>
      <c r="D22" s="116"/>
      <c r="E22" s="85" t="str" cm="1">
        <f t="array" ref="E22">IFERROR(INDEX([1]!v_s10a_incident_by_feeder_FY26[Interruptions Identifier], ROWS($E$9:E22)),"")</f>
        <v>INCD-30269-F-OPONONI</v>
      </c>
      <c r="F22" s="85" t="str" cm="1">
        <f t="array" ref="F22">IFERROR(INDEX([1]!v_s10a_incident_by_feeder_FY26[Circuit Location], ROWS($F$9:F22)),"")</f>
        <v>Omanaia 051762 - Opononi</v>
      </c>
      <c r="G22" s="88" t="str" cm="1">
        <f t="array" ref="G22">IFERROR(INDEX(#REF!, ROWS($G$9:G22)),"")</f>
        <v/>
      </c>
      <c r="H22" s="88" t="str" cm="1">
        <f t="array" ref="H22">IFERROR(INDEX([1]!v_s10a_incident_by_feeder_FY26[feeder], ROWS($H$9:H22)),"")</f>
        <v>OPONONI</v>
      </c>
      <c r="I22" s="89" cm="1">
        <f t="array" ref="I22">IFERROR(INDEX([1]!v_s10a_incident_by_feeder_FY26[Start_Date], ROWS($I$9:I22)),"")</f>
        <v>45749.629166666666</v>
      </c>
      <c r="J22" s="90" cm="1">
        <f t="array" ref="J22">IFERROR(INDEX([1]!v_s10a_incident_by_feeder_FY26[Start_Time], ROWS($J$9:J22)),"")</f>
        <v>45749.629166666666</v>
      </c>
      <c r="K22" s="89" cm="1">
        <f t="array" ref="K22">IFERROR(INDEX([1]!v_s10a_incident_by_feeder_FY26[End_Date], ROWS($K$9:K22)),"")</f>
        <v>45749.677777777775</v>
      </c>
      <c r="L22" s="90" cm="1">
        <f t="array" ref="L22">IFERROR(INDEX([1]!v_s10a_incident_by_feeder_FY26[End_Time], ROWS($L$9:L22)),"")</f>
        <v>45749.677777777775</v>
      </c>
      <c r="M22" s="97" cm="1">
        <f t="array" ref="M22">IFERROR(INDEX([1]!v_s10a_incident_by_feeder_FY26[SAIDI_Value], ROWS($M$9:M22)),"")</f>
        <v>0.21521161089468085</v>
      </c>
      <c r="N22" s="94" cm="1">
        <f t="array" ref="N22">IFERROR(INDEX([1]!v_s10a_incident_by_feeder_FY26[SAIFI_Value], ROWS($N$9:N22)),"")</f>
        <v>3.0744515843119874E-3</v>
      </c>
      <c r="O22" s="91" cm="1">
        <f t="array" ref="O22">IFERROR(INDEX([1]!v_s10a_incident_by_feeder_FY26[ICPs], ROWS($N$9:N22)),"")</f>
        <v>111</v>
      </c>
      <c r="P22" s="118" cm="1">
        <f t="array" ref="P22">IFERROR(INDEX([1]!v_s10a_incident_by_feeder_FY26[CML], ROWS($P$9:P22)),"")</f>
        <v>7769.999999741558</v>
      </c>
      <c r="Q22" s="88" t="str" cm="1">
        <f t="array" ref="Q22">IFERROR(INDEX([1]!v_s10a_incident_by_feeder_FY26[Planned or Unplanned], ROWS($Q$9:Q22)),"")</f>
        <v>Unplanned</v>
      </c>
      <c r="R22" s="88" t="str" cm="1">
        <f t="array" ref="R22">IFERROR(INDEX([1]!v_s10a_incident_by_feeder_FY26[Cause], ROWS($R$9:R22)),"")</f>
        <v>Defective Equipment</v>
      </c>
      <c r="S22" s="88" t="str" cm="1">
        <f t="array" ref="S22">IFERROR(INDEX([1]!v_s10a_incident_by_feeder_FY26[Details], ROWS($S$9:S22)),"")</f>
        <v># Broken Lead at Link L1043, SH12, Pakanae</v>
      </c>
      <c r="T22" s="18"/>
    </row>
    <row r="23" spans="1:20" ht="15.75" x14ac:dyDescent="0.25">
      <c r="A23" s="10">
        <v>23</v>
      </c>
      <c r="B23" s="11"/>
      <c r="C23" s="115"/>
      <c r="D23" s="116"/>
      <c r="E23" s="85" t="str" cm="1">
        <f t="array" ref="E23">IFERROR(INDEX([1]!v_s10a_incident_by_feeder_FY26[Interruptions Identifier], ROWS($E$9:E23)),"")</f>
        <v>INCD-30272-F-INLET ROAD</v>
      </c>
      <c r="F23" s="85" t="str" cm="1">
        <f t="array" ref="F23">IFERROR(INDEX([1]!v_s10a_incident_by_feeder_FY26[Circuit Location], ROWS($F$9:F23)),"")</f>
        <v>Kerikeri 181142 - Inlet Road</v>
      </c>
      <c r="G23" s="88" t="str" cm="1">
        <f t="array" ref="G23">IFERROR(INDEX(#REF!, ROWS($G$9:G23)),"")</f>
        <v/>
      </c>
      <c r="H23" s="88" t="str" cm="1">
        <f t="array" ref="H23">IFERROR(INDEX([1]!v_s10a_incident_by_feeder_FY26[feeder], ROWS($H$9:H23)),"")</f>
        <v>INLET ROAD</v>
      </c>
      <c r="I23" s="89" cm="1">
        <f t="array" ref="I23">IFERROR(INDEX([1]!v_s10a_incident_by_feeder_FY26[Start_Date], ROWS($I$9:I23)),"")</f>
        <v>45750.266041666669</v>
      </c>
      <c r="J23" s="90" cm="1">
        <f t="array" ref="J23">IFERROR(INDEX([1]!v_s10a_incident_by_feeder_FY26[Start_Time], ROWS($J$9:J23)),"")</f>
        <v>45750.266041666669</v>
      </c>
      <c r="K23" s="89" cm="1">
        <f t="array" ref="K23">IFERROR(INDEX([1]!v_s10a_incident_by_feeder_FY26[End_Date], ROWS($K$9:K23)),"")</f>
        <v>45750.34375</v>
      </c>
      <c r="L23" s="90" cm="1">
        <f t="array" ref="L23">IFERROR(INDEX([1]!v_s10a_incident_by_feeder_FY26[End_Time], ROWS($L$9:L23)),"")</f>
        <v>45750.34375</v>
      </c>
      <c r="M23" s="97" cm="1">
        <f t="array" ref="M23">IFERROR(INDEX([1]!v_s10a_incident_by_feeder_FY26[SAIDI_Value], ROWS($M$9:M23)),"")</f>
        <v>0.59532000146078268</v>
      </c>
      <c r="N23" s="94" cm="1">
        <f t="array" ref="N23">IFERROR(INDEX([1]!v_s10a_incident_by_feeder_FY26[SAIFI_Value], ROWS($N$9:N23)),"")</f>
        <v>7.062929315311323E-3</v>
      </c>
      <c r="O23" s="91" cm="1">
        <f t="array" ref="O23">IFERROR(INDEX([1]!v_s10a_incident_by_feeder_FY26[ICPs], ROWS($N$9:N23)),"")</f>
        <v>255</v>
      </c>
      <c r="P23" s="118" cm="1">
        <f t="array" ref="P23">IFERROR(INDEX([1]!v_s10a_incident_by_feeder_FY26[CML], ROWS($P$9:P23)),"")</f>
        <v>21493.433332740096</v>
      </c>
      <c r="Q23" s="88" t="str" cm="1">
        <f t="array" ref="Q23">IFERROR(INDEX([1]!v_s10a_incident_by_feeder_FY26[Planned or Unplanned], ROWS($Q$9:Q23)),"")</f>
        <v>Unplanned</v>
      </c>
      <c r="R23" s="88" t="str" cm="1">
        <f t="array" ref="R23">IFERROR(INDEX([1]!v_s10a_incident_by_feeder_FY26[Cause], ROWS($R$9:R23)),"")</f>
        <v>Vegetation</v>
      </c>
      <c r="S23" s="88" t="str" cm="1">
        <f t="array" ref="S23">IFERROR(INDEX([1]!v_s10a_incident_by_feeder_FY26[Details], ROWS($S$9:S23)),"")</f>
        <v># Tree Contact Tripped Sectionaliser S1007, Kerikeri Inlet Rd, Kerikeri</v>
      </c>
      <c r="T23" s="18"/>
    </row>
    <row r="24" spans="1:20" ht="15.75" x14ac:dyDescent="0.25">
      <c r="A24" s="10">
        <v>24</v>
      </c>
      <c r="B24" s="11"/>
      <c r="C24" s="115"/>
      <c r="D24" s="116"/>
      <c r="E24" s="85" t="str" cm="1">
        <f t="array" ref="E24">IFERROR(INDEX([1]!v_s10a_incident_by_feeder_FY26[Interruptions Identifier], ROWS($E$9:E24)),"")</f>
        <v>INCD-30281-F-TE KAO</v>
      </c>
      <c r="F24" s="85" t="str" cm="1">
        <f t="array" ref="F24">IFERROR(INDEX([1]!v_s10a_incident_by_feeder_FY26[Circuit Location], ROWS($F$9:F24)),"")</f>
        <v>Pukenui 131142 - Te Kao</v>
      </c>
      <c r="G24" s="88" t="str" cm="1">
        <f t="array" ref="G24">IFERROR(INDEX(#REF!, ROWS($G$9:G24)),"")</f>
        <v/>
      </c>
      <c r="H24" s="88" t="str" cm="1">
        <f t="array" ref="H24">IFERROR(INDEX([1]!v_s10a_incident_by_feeder_FY26[feeder], ROWS($H$9:H24)),"")</f>
        <v>TE KAO</v>
      </c>
      <c r="I24" s="89" cm="1">
        <f t="array" ref="I24">IFERROR(INDEX([1]!v_s10a_incident_by_feeder_FY26[Start_Date], ROWS($I$9:I24)),"")</f>
        <v>45750.350173611114</v>
      </c>
      <c r="J24" s="90" cm="1">
        <f t="array" ref="J24">IFERROR(INDEX([1]!v_s10a_incident_by_feeder_FY26[Start_Time], ROWS($J$9:J24)),"")</f>
        <v>45750.350173611114</v>
      </c>
      <c r="K24" s="89" cm="1">
        <f t="array" ref="K24">IFERROR(INDEX([1]!v_s10a_incident_by_feeder_FY26[End_Date], ROWS($K$9:K24)),"")</f>
        <v>45750.384421296294</v>
      </c>
      <c r="L24" s="90" cm="1">
        <f t="array" ref="L24">IFERROR(INDEX([1]!v_s10a_incident_by_feeder_FY26[End_Time], ROWS($L$9:L24)),"")</f>
        <v>45750.384421296294</v>
      </c>
      <c r="M24" s="97" cm="1">
        <f t="array" ref="M24">IFERROR(INDEX([1]!v_s10a_incident_by_feeder_FY26[SAIDI_Value], ROWS($M$9:M24)),"")</f>
        <v>0.47125664739376583</v>
      </c>
      <c r="N24" s="94" cm="1">
        <f t="array" ref="N24">IFERROR(INDEX([1]!v_s10a_incident_by_feeder_FY26[SAIFI_Value], ROWS($N$9:N24)),"")</f>
        <v>9.5557278971859071E-3</v>
      </c>
      <c r="O24" s="91" cm="1">
        <f t="array" ref="O24">IFERROR(INDEX([1]!v_s10a_incident_by_feeder_FY26[ICPs], ROWS($N$9:N24)),"")</f>
        <v>345</v>
      </c>
      <c r="P24" s="118" cm="1">
        <f t="array" ref="P24">IFERROR(INDEX([1]!v_s10a_incident_by_feeder_FY26[CML], ROWS($P$9:P24)),"")</f>
        <v>17014.249997504521</v>
      </c>
      <c r="Q24" s="88" t="str" cm="1">
        <f t="array" ref="Q24">IFERROR(INDEX([1]!v_s10a_incident_by_feeder_FY26[Planned or Unplanned], ROWS($Q$9:Q24)),"")</f>
        <v>Unplanned</v>
      </c>
      <c r="R24" s="88" t="str" cm="1">
        <f t="array" ref="R24">IFERROR(INDEX([1]!v_s10a_incident_by_feeder_FY26[Cause], ROWS($R$9:R24)),"")</f>
        <v>Vegetation</v>
      </c>
      <c r="S24" s="88" t="str" cm="1">
        <f t="array" ref="S24">IFERROR(INDEX([1]!v_s10a_incident_by_feeder_FY26[Details], ROWS($S$9:S24)),"")</f>
        <v># Tree Branch Fell on Line, at Pole 435643, Far North Rd, Ngataki</v>
      </c>
      <c r="T24" s="18"/>
    </row>
    <row r="25" spans="1:20" ht="15.75" x14ac:dyDescent="0.25">
      <c r="A25" s="10">
        <v>25</v>
      </c>
      <c r="B25" s="11"/>
      <c r="C25" s="115"/>
      <c r="D25" s="116"/>
      <c r="E25" s="85" t="str" cm="1">
        <f t="array" ref="E25">IFERROR(INDEX([1]!v_s10a_incident_by_feeder_FY26[Interruptions Identifier], ROWS($E$9:E25)),"")</f>
        <v>INCD-30299-F-WAIMA</v>
      </c>
      <c r="F25" s="85" t="str" cm="1">
        <f t="array" ref="F25">IFERROR(INDEX([1]!v_s10a_incident_by_feeder_FY26[Circuit Location], ROWS($F$9:F25)),"")</f>
        <v>Omanaia 051772 - Waima</v>
      </c>
      <c r="G25" s="88" t="str" cm="1">
        <f t="array" ref="G25">IFERROR(INDEX(#REF!, ROWS($G$9:G25)),"")</f>
        <v/>
      </c>
      <c r="H25" s="88" t="str" cm="1">
        <f t="array" ref="H25">IFERROR(INDEX([1]!v_s10a_incident_by_feeder_FY26[feeder], ROWS($H$9:H25)),"")</f>
        <v>WAIMA</v>
      </c>
      <c r="I25" s="89" cm="1">
        <f t="array" ref="I25">IFERROR(INDEX([1]!v_s10a_incident_by_feeder_FY26[Start_Date], ROWS($I$9:I25)),"")</f>
        <v>45750.728472222225</v>
      </c>
      <c r="J25" s="90" cm="1">
        <f t="array" ref="J25">IFERROR(INDEX([1]!v_s10a_incident_by_feeder_FY26[Start_Time], ROWS($J$9:J25)),"")</f>
        <v>45750.728472222225</v>
      </c>
      <c r="K25" s="89" cm="1">
        <f t="array" ref="K25">IFERROR(INDEX([1]!v_s10a_incident_by_feeder_FY26[End_Date], ROWS($K$9:K25)),"")</f>
        <v>45750.836805555555</v>
      </c>
      <c r="L25" s="90" cm="1">
        <f t="array" ref="L25">IFERROR(INDEX([1]!v_s10a_incident_by_feeder_FY26[End_Time], ROWS($L$9:L25)),"")</f>
        <v>45750.836805555555</v>
      </c>
      <c r="M25" s="97" cm="1">
        <f t="array" ref="M25">IFERROR(INDEX([1]!v_s10a_incident_by_feeder_FY26[SAIDI_Value], ROWS($M$9:M25)),"")</f>
        <v>8.6417017502277066E-2</v>
      </c>
      <c r="N25" s="94" cm="1">
        <f t="array" ref="N25">IFERROR(INDEX([1]!v_s10a_incident_by_feeder_FY26[SAIFI_Value], ROWS($N$9:N25)),"")</f>
        <v>5.5395524041657431E-4</v>
      </c>
      <c r="O25" s="91" cm="1">
        <f t="array" ref="O25">IFERROR(INDEX([1]!v_s10a_incident_by_feeder_FY26[ICPs], ROWS($N$9:N25)),"")</f>
        <v>20</v>
      </c>
      <c r="P25" s="118" cm="1">
        <f t="array" ref="P25">IFERROR(INDEX([1]!v_s10a_incident_by_feeder_FY26[CML], ROWS($P$9:P25)),"")</f>
        <v>3119.9999999022111</v>
      </c>
      <c r="Q25" s="88" t="str" cm="1">
        <f t="array" ref="Q25">IFERROR(INDEX([1]!v_s10a_incident_by_feeder_FY26[Planned or Unplanned], ROWS($Q$9:Q25)),"")</f>
        <v>Unplanned</v>
      </c>
      <c r="R25" s="88" t="str" cm="1">
        <f t="array" ref="R25">IFERROR(INDEX([1]!v_s10a_incident_by_feeder_FY26[Cause], ROWS($R$9:R25)),"")</f>
        <v>Vegetation</v>
      </c>
      <c r="S25" s="88" t="str" cm="1">
        <f t="array" ref="S25">IFERROR(INDEX([1]!v_s10a_incident_by_feeder_FY26[Details], ROWS($S$9:S25)),"")</f>
        <v># Branch Contacted Line, at Pole 413258, Renwick Road, Omanaia</v>
      </c>
      <c r="T25" s="18"/>
    </row>
    <row r="26" spans="1:20" ht="15.75" x14ac:dyDescent="0.25">
      <c r="A26" s="10">
        <v>26</v>
      </c>
      <c r="B26" s="11"/>
      <c r="C26" s="116"/>
      <c r="D26" s="116"/>
      <c r="E26" s="85" t="str" cm="1">
        <f t="array" ref="E26">IFERROR(INDEX([1]!v_s10a_incident_by_feeder_FY26[Interruptions Identifier], ROWS($E$9:E26)),"")</f>
        <v>INCD-30302-F-AWANUI</v>
      </c>
      <c r="F26" s="85" t="str" cm="1">
        <f t="array" ref="F26">IFERROR(INDEX([1]!v_s10a_incident_by_feeder_FY26[Circuit Location], ROWS($F$9:F26)),"")</f>
        <v>NPL CB1406 - Awanui</v>
      </c>
      <c r="G26" s="88" t="str" cm="1">
        <f t="array" ref="G26">IFERROR(INDEX(#REF!, ROWS($G$9:G26)),"")</f>
        <v/>
      </c>
      <c r="H26" s="88" t="str" cm="1">
        <f t="array" ref="H26">IFERROR(INDEX([1]!v_s10a_incident_by_feeder_FY26[feeder], ROWS($H$9:H26)),"")</f>
        <v>AWANUI</v>
      </c>
      <c r="I26" s="89" cm="1">
        <f t="array" ref="I26">IFERROR(INDEX([1]!v_s10a_incident_by_feeder_FY26[Start_Date], ROWS($I$9:I26)),"")</f>
        <v>45750.805555555555</v>
      </c>
      <c r="J26" s="90" cm="1">
        <f t="array" ref="J26">IFERROR(INDEX([1]!v_s10a_incident_by_feeder_FY26[Start_Time], ROWS($J$9:J26)),"")</f>
        <v>45750.805555555555</v>
      </c>
      <c r="K26" s="89" cm="1">
        <f t="array" ref="K26">IFERROR(INDEX([1]!v_s10a_incident_by_feeder_FY26[End_Date], ROWS($K$9:K26)),"")</f>
        <v>45750.979861111111</v>
      </c>
      <c r="L26" s="90" cm="1">
        <f t="array" ref="L26">IFERROR(INDEX([1]!v_s10a_incident_by_feeder_FY26[End_Time], ROWS($L$9:L26)),"")</f>
        <v>45750.979861111111</v>
      </c>
      <c r="M26" s="97" cm="1">
        <f t="array" ref="M26">IFERROR(INDEX([1]!v_s10a_incident_by_feeder_FY26[SAIDI_Value], ROWS($M$9:M26)),"")</f>
        <v>0.29198980722465973</v>
      </c>
      <c r="N26" s="94" cm="1">
        <f t="array" ref="N26">IFERROR(INDEX([1]!v_s10a_incident_by_feeder_FY26[SAIFI_Value], ROWS($N$9:N26)),"")</f>
        <v>1.1633060048748061E-3</v>
      </c>
      <c r="O26" s="91" cm="1">
        <f t="array" ref="O26">IFERROR(INDEX([1]!v_s10a_incident_by_feeder_FY26[ICPs], ROWS($N$9:N26)),"")</f>
        <v>42</v>
      </c>
      <c r="P26" s="118" cm="1">
        <f t="array" ref="P26">IFERROR(INDEX([1]!v_s10a_incident_by_feeder_FY26[CML], ROWS($P$9:P26)),"")</f>
        <v>10542.000000039116</v>
      </c>
      <c r="Q26" s="88" t="str" cm="1">
        <f t="array" ref="Q26">IFERROR(INDEX([1]!v_s10a_incident_by_feeder_FY26[Planned or Unplanned], ROWS($Q$9:Q26)),"")</f>
        <v>Unplanned</v>
      </c>
      <c r="R26" s="88" t="str" cm="1">
        <f t="array" ref="R26">IFERROR(INDEX([1]!v_s10a_incident_by_feeder_FY26[Cause], ROWS($R$9:R26)),"")</f>
        <v>Defective Equipment</v>
      </c>
      <c r="S26" s="88" t="str" cm="1">
        <f t="array" ref="S26">IFERROR(INDEX([1]!v_s10a_incident_by_feeder_FY26[Details], ROWS($S$9:S26)),"")</f>
        <v># Flipped Crossarm, at Pole 428696, Poko Pohaia Rd, Awanui</v>
      </c>
      <c r="T26" s="18"/>
    </row>
    <row r="27" spans="1:20" ht="15.75" x14ac:dyDescent="0.25">
      <c r="A27" s="10">
        <v>27</v>
      </c>
      <c r="B27" s="11"/>
      <c r="C27" s="116"/>
      <c r="D27" s="116"/>
      <c r="E27" s="85" t="str" cm="1">
        <f t="array" ref="E27">IFERROR(INDEX([1]!v_s10a_incident_by_feeder_FY26[Interruptions Identifier], ROWS($E$9:E27)),"")</f>
        <v>INCD-30305-F-AWARUA</v>
      </c>
      <c r="F27" s="85" t="str" cm="1">
        <f t="array" ref="F27">IFERROR(INDEX([1]!v_s10a_incident_by_feeder_FY26[Circuit Location], ROWS($F$9:F27)),"")</f>
        <v>Kaikohe CB0108 - Awanui</v>
      </c>
      <c r="G27" s="88" t="str" cm="1">
        <f t="array" ref="G27">IFERROR(INDEX(#REF!, ROWS($G$9:G27)),"")</f>
        <v/>
      </c>
      <c r="H27" s="88" t="str" cm="1">
        <f t="array" ref="H27">IFERROR(INDEX([1]!v_s10a_incident_by_feeder_FY26[feeder], ROWS($H$9:H27)),"")</f>
        <v>AWARUA</v>
      </c>
      <c r="I27" s="89" cm="1">
        <f t="array" ref="I27">IFERROR(INDEX([1]!v_s10a_incident_by_feeder_FY26[Start_Date], ROWS($I$9:I27)),"")</f>
        <v>45751.062349537038</v>
      </c>
      <c r="J27" s="90" cm="1">
        <f t="array" ref="J27">IFERROR(INDEX([1]!v_s10a_incident_by_feeder_FY26[Start_Time], ROWS($J$9:J27)),"")</f>
        <v>45751.062349537038</v>
      </c>
      <c r="K27" s="89" cm="1">
        <f t="array" ref="K27">IFERROR(INDEX([1]!v_s10a_incident_by_feeder_FY26[End_Date], ROWS($K$9:K27)),"")</f>
        <v>45751.386805555558</v>
      </c>
      <c r="L27" s="90" cm="1">
        <f t="array" ref="L27">IFERROR(INDEX([1]!v_s10a_incident_by_feeder_FY26[End_Time], ROWS($L$9:L27)),"")</f>
        <v>45751.386805555558</v>
      </c>
      <c r="M27" s="97" cm="1">
        <f t="array" ref="M27">IFERROR(INDEX([1]!v_s10a_incident_by_feeder_FY26[SAIDI_Value], ROWS($M$9:M27)),"")</f>
        <v>3.1505142550696874</v>
      </c>
      <c r="N27" s="94" cm="1">
        <f t="array" ref="N27">IFERROR(INDEX([1]!v_s10a_incident_by_feeder_FY26[SAIFI_Value], ROWS($N$9:N27)),"")</f>
        <v>9.3341458010192772E-3</v>
      </c>
      <c r="O27" s="91" cm="1">
        <f t="array" ref="O27">IFERROR(INDEX([1]!v_s10a_incident_by_feeder_FY26[ICPs], ROWS($N$9:N27)),"")</f>
        <v>337</v>
      </c>
      <c r="P27" s="118" cm="1">
        <f t="array" ref="P27">IFERROR(INDEX([1]!v_s10a_incident_by_feeder_FY26[CML], ROWS($P$9:P27)),"")</f>
        <v>113746.166665036</v>
      </c>
      <c r="Q27" s="88" t="str" cm="1">
        <f t="array" ref="Q27">IFERROR(INDEX([1]!v_s10a_incident_by_feeder_FY26[Planned or Unplanned], ROWS($Q$9:Q27)),"")</f>
        <v>Unplanned</v>
      </c>
      <c r="R27" s="88" t="str" cm="1">
        <f t="array" ref="R27">IFERROR(INDEX([1]!v_s10a_incident_by_feeder_FY26[Cause], ROWS($R$9:R27)),"")</f>
        <v>Vegetation</v>
      </c>
      <c r="S27" s="88" t="str" cm="1">
        <f t="array" ref="S27">IFERROR(INDEX([1]!v_s10a_incident_by_feeder_FY26[Details], ROWS($S$9:S27)),"")</f>
        <v># Tree through Lines, at Pole 416309, Mangakahia Rd, Kaikohe</v>
      </c>
      <c r="T27" s="18"/>
    </row>
    <row r="28" spans="1:20" ht="15.75" x14ac:dyDescent="0.25">
      <c r="A28" s="10">
        <v>28</v>
      </c>
      <c r="B28" s="11"/>
      <c r="C28" s="116"/>
      <c r="D28" s="116"/>
      <c r="E28" s="85" t="str" cm="1">
        <f t="array" ref="E28">IFERROR(INDEX([1]!v_s10a_incident_by_feeder_FY26[Interruptions Identifier], ROWS($E$9:E28)),"")</f>
        <v>INCD-30308-F-AWARUA</v>
      </c>
      <c r="F28" s="85" t="str" cm="1">
        <f t="array" ref="F28">IFERROR(INDEX([1]!v_s10a_incident_by_feeder_FY26[Circuit Location], ROWS($F$9:F28)),"")</f>
        <v>Kaikohe CB0108 - Awanui</v>
      </c>
      <c r="G28" s="88" t="str" cm="1">
        <f t="array" ref="G28">IFERROR(INDEX(#REF!, ROWS($G$9:G28)),"")</f>
        <v/>
      </c>
      <c r="H28" s="88" t="str" cm="1">
        <f t="array" ref="H28">IFERROR(INDEX([1]!v_s10a_incident_by_feeder_FY26[feeder], ROWS($H$9:H28)),"")</f>
        <v>AWARUA</v>
      </c>
      <c r="I28" s="89" cm="1">
        <f t="array" ref="I28">IFERROR(INDEX([1]!v_s10a_incident_by_feeder_FY26[Start_Date], ROWS($I$9:I28)),"")</f>
        <v>45751.076388888891</v>
      </c>
      <c r="J28" s="90" cm="1">
        <f t="array" ref="J28">IFERROR(INDEX([1]!v_s10a_incident_by_feeder_FY26[Start_Time], ROWS($J$9:J28)),"")</f>
        <v>45751.076388888891</v>
      </c>
      <c r="K28" s="89" cm="1">
        <f t="array" ref="K28">IFERROR(INDEX([1]!v_s10a_incident_by_feeder_FY26[End_Date], ROWS($K$9:K28)),"")</f>
        <v>45751.256944444445</v>
      </c>
      <c r="L28" s="90" cm="1">
        <f t="array" ref="L28">IFERROR(INDEX([1]!v_s10a_incident_by_feeder_FY26[End_Time], ROWS($L$9:L28)),"")</f>
        <v>45751.256944444445</v>
      </c>
      <c r="M28" s="97" cm="1">
        <f t="array" ref="M28">IFERROR(INDEX([1]!v_s10a_incident_by_feeder_FY26[SAIDI_Value], ROWS($M$9:M28)),"")</f>
        <v>1.3466651894466626</v>
      </c>
      <c r="N28" s="94" cm="1">
        <f t="array" ref="N28">IFERROR(INDEX([1]!v_s10a_incident_by_feeder_FY26[SAIFI_Value], ROWS($N$9:N28)),"")</f>
        <v>5.1794814978949697E-3</v>
      </c>
      <c r="O28" s="91" cm="1">
        <f t="array" ref="O28">IFERROR(INDEX([1]!v_s10a_incident_by_feeder_FY26[ICPs], ROWS($N$9:N28)),"")</f>
        <v>187</v>
      </c>
      <c r="P28" s="118" cm="1">
        <f t="array" ref="P28">IFERROR(INDEX([1]!v_s10a_incident_by_feeder_FY26[CML], ROWS($P$9:P28)),"")</f>
        <v>48619.999999782303</v>
      </c>
      <c r="Q28" s="88" t="str" cm="1">
        <f t="array" ref="Q28">IFERROR(INDEX([1]!v_s10a_incident_by_feeder_FY26[Planned or Unplanned], ROWS($Q$9:Q28)),"")</f>
        <v>Unplanned</v>
      </c>
      <c r="R28" s="88" t="str" cm="1">
        <f t="array" ref="R28">IFERROR(INDEX([1]!v_s10a_incident_by_feeder_FY26[Cause], ROWS($R$9:R28)),"")</f>
        <v>Defective Equipment</v>
      </c>
      <c r="S28" s="88" t="str" cm="1">
        <f t="array" ref="S28">IFERROR(INDEX([1]!v_s10a_incident_by_feeder_FY26[Details], ROWS($S$9:S28)),"")</f>
        <v># Failed Joint, Pole 416023, Mangakahia Rd, Kaikohe</v>
      </c>
      <c r="T28" s="18"/>
    </row>
    <row r="29" spans="1:20" ht="15.75" x14ac:dyDescent="0.25">
      <c r="A29" s="10">
        <v>29</v>
      </c>
      <c r="B29" s="11"/>
      <c r="C29" s="116"/>
      <c r="D29" s="116"/>
      <c r="E29" s="85" t="str" cm="1">
        <f t="array" ref="E29">IFERROR(INDEX([1]!v_s10a_incident_by_feeder_FY26[Interruptions Identifier], ROWS($E$9:E29)),"")</f>
        <v>INCD-30311-F-BULLS GORGE</v>
      </c>
      <c r="F29" s="85" t="str" cm="1">
        <f t="array" ref="F29">IFERROR(INDEX([1]!v_s10a_incident_by_feeder_FY26[Circuit Location], ROWS($F$9:F29)),"")</f>
        <v>Mt Pokaka 171112 - Bulls Gorge</v>
      </c>
      <c r="G29" s="88" t="str" cm="1">
        <f t="array" ref="G29">IFERROR(INDEX(#REF!, ROWS($G$9:G29)),"")</f>
        <v/>
      </c>
      <c r="H29" s="88" t="str" cm="1">
        <f t="array" ref="H29">IFERROR(INDEX([1]!v_s10a_incident_by_feeder_FY26[feeder], ROWS($H$9:H29)),"")</f>
        <v>BULLS GORGE</v>
      </c>
      <c r="I29" s="89" cm="1">
        <f t="array" ref="I29">IFERROR(INDEX([1]!v_s10a_incident_by_feeder_FY26[Start_Date], ROWS($I$9:I29)),"")</f>
        <v>45751.182453703703</v>
      </c>
      <c r="J29" s="90" cm="1">
        <f t="array" ref="J29">IFERROR(INDEX([1]!v_s10a_incident_by_feeder_FY26[Start_Time], ROWS($J$9:J29)),"")</f>
        <v>45751.182453703703</v>
      </c>
      <c r="K29" s="89" cm="1">
        <f t="array" ref="K29">IFERROR(INDEX([1]!v_s10a_incident_by_feeder_FY26[End_Date], ROWS($K$9:K29)),"")</f>
        <v>45751.368055555555</v>
      </c>
      <c r="L29" s="90" cm="1">
        <f t="array" ref="L29">IFERROR(INDEX([1]!v_s10a_incident_by_feeder_FY26[End_Time], ROWS($L$9:L29)),"")</f>
        <v>45751.368055555555</v>
      </c>
      <c r="M29" s="97" cm="1">
        <f t="array" ref="M29">IFERROR(INDEX([1]!v_s10a_incident_by_feeder_FY26[SAIDI_Value], ROWS($M$9:M29)),"")</f>
        <v>0.84238773173633608</v>
      </c>
      <c r="N29" s="94" cm="1">
        <f t="array" ref="N29">IFERROR(INDEX([1]!v_s10a_incident_by_feeder_FY26[SAIFI_Value], ROWS($N$9:N29)),"")</f>
        <v>5.5118546421449146E-3</v>
      </c>
      <c r="O29" s="91" cm="1">
        <f t="array" ref="O29">IFERROR(INDEX([1]!v_s10a_incident_by_feeder_FY26[ICPs], ROWS($N$9:N29)),"")</f>
        <v>199</v>
      </c>
      <c r="P29" s="118" cm="1">
        <f t="array" ref="P29">IFERROR(INDEX([1]!v_s10a_incident_by_feeder_FY26[CML], ROWS($P$9:P29)),"")</f>
        <v>30413.566666608676</v>
      </c>
      <c r="Q29" s="88" t="str" cm="1">
        <f t="array" ref="Q29">IFERROR(INDEX([1]!v_s10a_incident_by_feeder_FY26[Planned or Unplanned], ROWS($Q$9:Q29)),"")</f>
        <v>Unplanned</v>
      </c>
      <c r="R29" s="88" t="str" cm="1">
        <f t="array" ref="R29">IFERROR(INDEX([1]!v_s10a_incident_by_feeder_FY26[Cause], ROWS($R$9:R29)),"")</f>
        <v>Vegetation</v>
      </c>
      <c r="S29" s="88" t="str" cm="1">
        <f t="array" ref="S29">IFERROR(INDEX([1]!v_s10a_incident_by_feeder_FY26[Details], ROWS($S$9:S29)),"")</f>
        <v># Broken Crossarm, Pole 440721, Wakelin Rd, Puketona</v>
      </c>
      <c r="T29" s="18"/>
    </row>
    <row r="30" spans="1:20" ht="15.75" x14ac:dyDescent="0.25">
      <c r="A30" s="10">
        <v>30</v>
      </c>
      <c r="B30" s="11"/>
      <c r="C30" s="116"/>
      <c r="D30" s="116"/>
      <c r="E30" s="85" t="str" cm="1">
        <f t="array" ref="E30">IFERROR(INDEX([1]!v_s10a_incident_by_feeder_FY26[Interruptions Identifier], ROWS($E$9:E30)),"")</f>
        <v>INCD-30317-F-OPONONI</v>
      </c>
      <c r="F30" s="85" t="str" cm="1">
        <f t="array" ref="F30">IFERROR(INDEX([1]!v_s10a_incident_by_feeder_FY26[Circuit Location], ROWS($F$9:F30)),"")</f>
        <v>Omanaia 051762 - Opononi</v>
      </c>
      <c r="G30" s="88" t="str" cm="1">
        <f t="array" ref="G30">IFERROR(INDEX(#REF!, ROWS($G$9:G30)),"")</f>
        <v/>
      </c>
      <c r="H30" s="88" t="str" cm="1">
        <f t="array" ref="H30">IFERROR(INDEX([1]!v_s10a_incident_by_feeder_FY26[feeder], ROWS($H$9:H30)),"")</f>
        <v>OPONONI</v>
      </c>
      <c r="I30" s="89" cm="1">
        <f t="array" ref="I30">IFERROR(INDEX([1]!v_s10a_incident_by_feeder_FY26[Start_Date], ROWS($I$9:I30)),"")</f>
        <v>45751.195833333331</v>
      </c>
      <c r="J30" s="90" cm="1">
        <f t="array" ref="J30">IFERROR(INDEX([1]!v_s10a_incident_by_feeder_FY26[Start_Time], ROWS($J$9:J30)),"")</f>
        <v>45751.195833333331</v>
      </c>
      <c r="K30" s="89" cm="1">
        <f t="array" ref="K30">IFERROR(INDEX([1]!v_s10a_incident_by_feeder_FY26[End_Date], ROWS($K$9:K30)),"")</f>
        <v>45751.78125</v>
      </c>
      <c r="L30" s="90" cm="1">
        <f t="array" ref="L30">IFERROR(INDEX([1]!v_s10a_incident_by_feeder_FY26[End_Time], ROWS($L$9:L30)),"")</f>
        <v>45751.78125</v>
      </c>
      <c r="M30" s="97" cm="1">
        <f t="array" ref="M30">IFERROR(INDEX([1]!v_s10a_incident_by_feeder_FY26[SAIDI_Value], ROWS($M$9:M30)),"")</f>
        <v>0.84001772656548135</v>
      </c>
      <c r="N30" s="94" cm="1">
        <f t="array" ref="N30">IFERROR(INDEX([1]!v_s10a_incident_by_feeder_FY26[SAIFI_Value], ROWS($N$9:N30)),"")</f>
        <v>2.9082650121870154E-3</v>
      </c>
      <c r="O30" s="91" cm="1">
        <f t="array" ref="O30">IFERROR(INDEX([1]!v_s10a_incident_by_feeder_FY26[ICPs], ROWS($N$9:N30)),"")</f>
        <v>70</v>
      </c>
      <c r="P30" s="118" cm="1">
        <f t="array" ref="P30">IFERROR(INDEX([1]!v_s10a_incident_by_feeder_FY26[CML], ROWS($P$9:P30)),"")</f>
        <v>30327.999999920139</v>
      </c>
      <c r="Q30" s="88" t="str" cm="1">
        <f t="array" ref="Q30">IFERROR(INDEX([1]!v_s10a_incident_by_feeder_FY26[Planned or Unplanned], ROWS($Q$9:Q30)),"")</f>
        <v>Unplanned</v>
      </c>
      <c r="R30" s="88" t="str" cm="1">
        <f t="array" ref="R30">IFERROR(INDEX([1]!v_s10a_incident_by_feeder_FY26[Cause], ROWS($R$9:R30)),"")</f>
        <v>Defective Equipment</v>
      </c>
      <c r="S30" s="88" t="str" cm="1">
        <f t="array" ref="S30">IFERROR(INDEX([1]!v_s10a_incident_by_feeder_FY26[Details], ROWS($S$9:S30)),"")</f>
        <v># Broken Binder on SWER at Pole 406036, Taita Rd, Waimamaku</v>
      </c>
      <c r="T30" s="18"/>
    </row>
    <row r="31" spans="1:20" ht="15.75" x14ac:dyDescent="0.25">
      <c r="A31" s="10">
        <v>31</v>
      </c>
      <c r="B31" s="11"/>
      <c r="C31" s="116"/>
      <c r="D31" s="116"/>
      <c r="E31" s="85" t="str" cm="1">
        <f t="array" ref="E31">IFERROR(INDEX([1]!v_s10a_incident_by_feeder_FY26[Interruptions Identifier], ROWS($E$9:E31)),"")</f>
        <v>INCD-30326-F-ORURU</v>
      </c>
      <c r="F31" s="85" t="str" cm="1">
        <f t="array" ref="F31">IFERROR(INDEX([1]!v_s10a_incident_by_feeder_FY26[Circuit Location], ROWS($F$9:F31)),"")</f>
        <v>Taipa CB1206 - Oruru</v>
      </c>
      <c r="G31" s="88" t="str" cm="1">
        <f t="array" ref="G31">IFERROR(INDEX(#REF!, ROWS($G$9:G31)),"")</f>
        <v/>
      </c>
      <c r="H31" s="88" t="str" cm="1">
        <f t="array" ref="H31">IFERROR(INDEX([1]!v_s10a_incident_by_feeder_FY26[feeder], ROWS($H$9:H31)),"")</f>
        <v>ORURU</v>
      </c>
      <c r="I31" s="89" cm="1">
        <f t="array" ref="I31">IFERROR(INDEX([1]!v_s10a_incident_by_feeder_FY26[Start_Date], ROWS($I$9:I31)),"")</f>
        <v>45751.425092592595</v>
      </c>
      <c r="J31" s="90" cm="1">
        <f t="array" ref="J31">IFERROR(INDEX([1]!v_s10a_incident_by_feeder_FY26[Start_Time], ROWS($J$9:J31)),"")</f>
        <v>45751.425092592595</v>
      </c>
      <c r="K31" s="89" cm="1">
        <f t="array" ref="K31">IFERROR(INDEX([1]!v_s10a_incident_by_feeder_FY26[End_Date], ROWS($K$9:K31)),"")</f>
        <v>45751.46875</v>
      </c>
      <c r="L31" s="90" cm="1">
        <f t="array" ref="L31">IFERROR(INDEX([1]!v_s10a_incident_by_feeder_FY26[End_Time], ROWS($L$9:L31)),"")</f>
        <v>45751.46875</v>
      </c>
      <c r="M31" s="97" cm="1">
        <f t="array" ref="M31">IFERROR(INDEX([1]!v_s10a_incident_by_feeder_FY26[SAIDI_Value], ROWS($M$9:M31)),"")</f>
        <v>0.40571497153828728</v>
      </c>
      <c r="N31" s="94" cm="1">
        <f t="array" ref="N31">IFERROR(INDEX([1]!v_s10a_incident_by_feeder_FY26[SAIFI_Value], ROWS($N$9:N31)),"")</f>
        <v>6.4535785508530912E-3</v>
      </c>
      <c r="O31" s="91" cm="1">
        <f t="array" ref="O31">IFERROR(INDEX([1]!v_s10a_incident_by_feeder_FY26[ICPs], ROWS($N$9:N31)),"")</f>
        <v>233</v>
      </c>
      <c r="P31" s="118" cm="1">
        <f t="array" ref="P31">IFERROR(INDEX([1]!v_s10a_incident_by_feeder_FY26[CML], ROWS($P$9:P31)),"")</f>
        <v>14647.933332418324</v>
      </c>
      <c r="Q31" s="88" t="str" cm="1">
        <f t="array" ref="Q31">IFERROR(INDEX([1]!v_s10a_incident_by_feeder_FY26[Planned or Unplanned], ROWS($Q$9:Q31)),"")</f>
        <v>Unplanned</v>
      </c>
      <c r="R31" s="88" t="str" cm="1">
        <f t="array" ref="R31">IFERROR(INDEX([1]!v_s10a_incident_by_feeder_FY26[Cause], ROWS($R$9:R31)),"")</f>
        <v>Vegetation</v>
      </c>
      <c r="S31" s="88" t="str" cm="1">
        <f t="array" ref="S31">IFERROR(INDEX([1]!v_s10a_incident_by_feeder_FY26[Details], ROWS($S$9:S31)),"")</f>
        <v># Tree on Line at Pole 423970, Taupo Bay Road, Taipa</v>
      </c>
      <c r="T31" s="18"/>
    </row>
    <row r="32" spans="1:20" ht="15.75" x14ac:dyDescent="0.25">
      <c r="A32" s="10">
        <v>32</v>
      </c>
      <c r="B32" s="11"/>
      <c r="C32" s="116"/>
      <c r="D32" s="116"/>
      <c r="E32" s="85" t="str" cm="1">
        <f t="array" ref="E32">IFERROR(INDEX([1]!v_s10a_incident_by_feeder_FY26[Interruptions Identifier], ROWS($E$9:E32)),"")</f>
        <v>INCD-30329-F-MATAURI BAY</v>
      </c>
      <c r="F32" s="85" t="str" cm="1">
        <f t="array" ref="F32">IFERROR(INDEX([1]!v_s10a_incident_by_feeder_FY26[Circuit Location], ROWS($F$9:F32)),"")</f>
        <v>Kaeo 191732 - Matauri Bay</v>
      </c>
      <c r="G32" s="88" t="str" cm="1">
        <f t="array" ref="G32">IFERROR(INDEX(#REF!, ROWS($G$9:G32)),"")</f>
        <v/>
      </c>
      <c r="H32" s="88" t="str" cm="1">
        <f t="array" ref="H32">IFERROR(INDEX([1]!v_s10a_incident_by_feeder_FY26[feeder], ROWS($H$9:H32)),"")</f>
        <v>MATAURI BAY</v>
      </c>
      <c r="I32" s="89" cm="1">
        <f t="array" ref="I32">IFERROR(INDEX([1]!v_s10a_incident_by_feeder_FY26[Start_Date], ROWS($I$9:I32)),"")</f>
        <v>45751.496493055558</v>
      </c>
      <c r="J32" s="90" cm="1">
        <f t="array" ref="J32">IFERROR(INDEX([1]!v_s10a_incident_by_feeder_FY26[Start_Time], ROWS($J$9:J32)),"")</f>
        <v>45751.496493055558</v>
      </c>
      <c r="K32" s="89" cm="1">
        <f t="array" ref="K32">IFERROR(INDEX([1]!v_s10a_incident_by_feeder_FY26[End_Date], ROWS($K$9:K32)),"")</f>
        <v>45752.553472222222</v>
      </c>
      <c r="L32" s="90" cm="1">
        <f t="array" ref="L32">IFERROR(INDEX([1]!v_s10a_incident_by_feeder_FY26[End_Time], ROWS($L$9:L32)),"")</f>
        <v>45752.553472222222</v>
      </c>
      <c r="M32" s="97" cm="1">
        <f t="array" ref="M32">IFERROR(INDEX([1]!v_s10a_incident_by_feeder_FY26[SAIDI_Value], ROWS($M$9:M32)),"")</f>
        <v>2.2584630511889352</v>
      </c>
      <c r="N32" s="94" cm="1">
        <f t="array" ref="N32">IFERROR(INDEX([1]!v_s10a_incident_by_feeder_FY26[SAIFI_Value], ROWS($N$9:N32)),"")</f>
        <v>2.0634832705517393E-2</v>
      </c>
      <c r="O32" s="91" cm="1">
        <f t="array" ref="O32">IFERROR(INDEX([1]!v_s10a_incident_by_feeder_FY26[ICPs], ROWS($N$9:N32)),"")</f>
        <v>389</v>
      </c>
      <c r="P32" s="118" cm="1">
        <f t="array" ref="P32">IFERROR(INDEX([1]!v_s10a_incident_by_feeder_FY26[CML], ROWS($P$9:P32)),"")</f>
        <v>81539.550000125309</v>
      </c>
      <c r="Q32" s="88" t="str" cm="1">
        <f t="array" ref="Q32">IFERROR(INDEX([1]!v_s10a_incident_by_feeder_FY26[Planned or Unplanned], ROWS($Q$9:Q32)),"")</f>
        <v>Unplanned</v>
      </c>
      <c r="R32" s="88" t="str" cm="1">
        <f t="array" ref="R32">IFERROR(INDEX([1]!v_s10a_incident_by_feeder_FY26[Cause], ROWS($R$9:R32)),"")</f>
        <v>Defective Equipment</v>
      </c>
      <c r="S32" s="88" t="str" cm="1">
        <f t="array" ref="S32">IFERROR(INDEX([1]!v_s10a_incident_by_feeder_FY26[Details], ROWS($S$9:S32)),"")</f>
        <v># Faulty Switch 1031, RMU 119, Matauri Bay</v>
      </c>
      <c r="T32" s="18"/>
    </row>
    <row r="33" spans="1:28" ht="15.75" x14ac:dyDescent="0.25">
      <c r="A33" s="10">
        <v>33</v>
      </c>
      <c r="B33" s="11"/>
      <c r="C33" s="116"/>
      <c r="D33" s="116"/>
      <c r="E33" s="85" t="str" cm="1">
        <f t="array" ref="E33">IFERROR(INDEX([1]!v_s10a_incident_by_feeder_FY26[Interruptions Identifier], ROWS($E$9:E33)),"")</f>
        <v>INCD-30395-F-OHAEAWAI</v>
      </c>
      <c r="F33" s="85" t="str" cm="1">
        <f t="array" ref="F33">IFERROR(INDEX([1]!v_s10a_incident_by_feeder_FY26[Circuit Location], ROWS($F$9:F33)),"")</f>
        <v>Kaikohe  CB0110 - Ohaeawai</v>
      </c>
      <c r="G33" s="88" t="str" cm="1">
        <f t="array" ref="G33">IFERROR(INDEX(#REF!, ROWS($G$9:G33)),"")</f>
        <v/>
      </c>
      <c r="H33" s="88" t="str" cm="1">
        <f t="array" ref="H33">IFERROR(INDEX([1]!v_s10a_incident_by_feeder_FY26[feeder], ROWS($H$9:H33)),"")</f>
        <v>OHAEAWAI</v>
      </c>
      <c r="I33" s="89" cm="1">
        <f t="array" ref="I33">IFERROR(INDEX([1]!v_s10a_incident_by_feeder_FY26[Start_Date], ROWS($I$9:I33)),"")</f>
        <v>45779.385416666664</v>
      </c>
      <c r="J33" s="90" cm="1">
        <f t="array" ref="J33">IFERROR(INDEX([1]!v_s10a_incident_by_feeder_FY26[Start_Time], ROWS($J$9:J33)),"")</f>
        <v>45779.385416666664</v>
      </c>
      <c r="K33" s="89" cm="1">
        <f t="array" ref="K33">IFERROR(INDEX([1]!v_s10a_incident_by_feeder_FY26[End_Date], ROWS($K$9:K33)),"")</f>
        <v>45779.529166666667</v>
      </c>
      <c r="L33" s="90" cm="1">
        <f t="array" ref="L33">IFERROR(INDEX([1]!v_s10a_incident_by_feeder_FY26[End_Time], ROWS($L$9:L33)),"")</f>
        <v>45779.529166666667</v>
      </c>
      <c r="M33" s="97" cm="1">
        <f t="array" ref="M33">IFERROR(INDEX([1]!v_s10a_incident_by_feeder_FY26[SAIDI_Value], ROWS($M$9:M33)),"")</f>
        <v>0.24396188787866613</v>
      </c>
      <c r="N33" s="94" cm="1">
        <f t="array" ref="N33">IFERROR(INDEX([1]!v_s10a_incident_by_feeder_FY26[SAIFI_Value], ROWS($N$9:N33)),"")</f>
        <v>1.3294925769997785E-3</v>
      </c>
      <c r="O33" s="91" cm="1">
        <f t="array" ref="O33">IFERROR(INDEX([1]!v_s10a_incident_by_feeder_FY26[ICPs], ROWS($N$9:N33)),"")</f>
        <v>48</v>
      </c>
      <c r="P33" s="118" cm="1">
        <f t="array" ref="P33">IFERROR(INDEX([1]!v_s10a_incident_by_feeder_FY26[CML], ROWS($P$9:P33)),"")</f>
        <v>8807.9999999713618</v>
      </c>
      <c r="Q33" s="88" t="str" cm="1">
        <f t="array" ref="Q33">IFERROR(INDEX([1]!v_s10a_incident_by_feeder_FY26[Planned or Unplanned], ROWS($Q$9:Q33)),"")</f>
        <v>Planned</v>
      </c>
      <c r="R33" s="88" t="str" cm="1">
        <f t="array" ref="R33">IFERROR(INDEX([1]!v_s10a_incident_by_feeder_FY26[Cause], ROWS($R$9:R33)),"")</f>
        <v>Planned Outage</v>
      </c>
      <c r="S33" s="88" t="str" cm="1">
        <f t="array" ref="S33">IFERROR(INDEX([1]!v_s10a_incident_by_feeder_FY26[Details], ROWS($S$9:S33)),"")</f>
        <v># Upgrade Pole 431923, Te Ahu Ahu Rd, Waimate North, Kaikohe</v>
      </c>
      <c r="T33" s="18"/>
      <c r="U33" s="80"/>
      <c r="V33"/>
      <c r="W33"/>
      <c r="X33" s="81"/>
      <c r="Y33" s="81"/>
      <c r="Z33"/>
      <c r="AA33"/>
      <c r="AB33"/>
    </row>
    <row r="34" spans="1:28" ht="15.75" x14ac:dyDescent="0.25">
      <c r="A34" s="10">
        <v>34</v>
      </c>
      <c r="B34" s="11"/>
      <c r="C34" s="116"/>
      <c r="D34" s="116"/>
      <c r="E34" s="85" t="str" cm="1">
        <f t="array" ref="E34">IFERROR(INDEX([1]!v_s10a_incident_by_feeder_FY26[Interruptions Identifier], ROWS($E$9:E34)),"")</f>
        <v>INCD-30407-F-HEREKINO</v>
      </c>
      <c r="F34" s="85" t="str" cm="1">
        <f t="array" ref="F34">IFERROR(INDEX([1]!v_s10a_incident_by_feeder_FY26[Circuit Location], ROWS($F$9:F34)),"")</f>
        <v>Okahu CB1109 - Herekino</v>
      </c>
      <c r="G34" s="88" t="str" cm="1">
        <f t="array" ref="G34">IFERROR(INDEX(#REF!, ROWS($G$9:G34)),"")</f>
        <v/>
      </c>
      <c r="H34" s="88" t="str" cm="1">
        <f t="array" ref="H34">IFERROR(INDEX([1]!v_s10a_incident_by_feeder_FY26[feeder], ROWS($H$9:H34)),"")</f>
        <v>HEREKINO</v>
      </c>
      <c r="I34" s="89" cm="1">
        <f t="array" ref="I34">IFERROR(INDEX([1]!v_s10a_incident_by_feeder_FY26[Start_Date], ROWS($I$9:I34)),"")</f>
        <v>45777.402083333334</v>
      </c>
      <c r="J34" s="90" cm="1">
        <f t="array" ref="J34">IFERROR(INDEX([1]!v_s10a_incident_by_feeder_FY26[Start_Time], ROWS($J$9:J34)),"")</f>
        <v>45777.402083333334</v>
      </c>
      <c r="K34" s="89" cm="1">
        <f t="array" ref="K34">IFERROR(INDEX([1]!v_s10a_incident_by_feeder_FY26[End_Date], ROWS($K$9:K34)),"")</f>
        <v>45777.554166666669</v>
      </c>
      <c r="L34" s="90" cm="1">
        <f t="array" ref="L34">IFERROR(INDEX([1]!v_s10a_incident_by_feeder_FY26[End_Time], ROWS($L$9:L34)),"")</f>
        <v>45777.554166666669</v>
      </c>
      <c r="M34" s="97" cm="1">
        <f t="array" ref="M34">IFERROR(INDEX([1]!v_s10a_incident_by_feeder_FY26[SAIDI_Value], ROWS($M$9:M34)),"")</f>
        <v>0.35181697319081057</v>
      </c>
      <c r="N34" s="94" cm="1">
        <f t="array" ref="N34">IFERROR(INDEX([1]!v_s10a_incident_by_feeder_FY26[SAIFI_Value], ROWS($N$9:N34)),"")</f>
        <v>1.6064701972080657E-3</v>
      </c>
      <c r="O34" s="91" cm="1">
        <f t="array" ref="O34">IFERROR(INDEX([1]!v_s10a_incident_by_feeder_FY26[ICPs], ROWS($N$9:N34)),"")</f>
        <v>58</v>
      </c>
      <c r="P34" s="118" cm="1">
        <f t="array" ref="P34">IFERROR(INDEX([1]!v_s10a_incident_by_feeder_FY26[CML], ROWS($P$9:P34)),"")</f>
        <v>12702.000000081025</v>
      </c>
      <c r="Q34" s="88" t="str" cm="1">
        <f t="array" ref="Q34">IFERROR(INDEX([1]!v_s10a_incident_by_feeder_FY26[Planned or Unplanned], ROWS($Q$9:Q34)),"")</f>
        <v>Planned</v>
      </c>
      <c r="R34" s="88" t="str" cm="1">
        <f t="array" ref="R34">IFERROR(INDEX([1]!v_s10a_incident_by_feeder_FY26[Cause], ROWS($R$9:R34)),"")</f>
        <v>Planned Outage</v>
      </c>
      <c r="S34" s="88" t="str" cm="1">
        <f t="array" ref="S34">IFERROR(INDEX([1]!v_s10a_incident_by_feeder_FY26[Details], ROWS($S$9:S34)),"")</f>
        <v># Install Sectionaliser S1071, Links, at Pole 48348</v>
      </c>
      <c r="T34" s="18"/>
    </row>
    <row r="35" spans="1:28" ht="15.75" x14ac:dyDescent="0.25">
      <c r="A35" s="10">
        <v>35</v>
      </c>
      <c r="B35" s="11"/>
      <c r="C35" s="116"/>
      <c r="D35" s="116"/>
      <c r="E35" s="85" t="str" cm="1">
        <f t="array" ref="E35">IFERROR(INDEX([1]!v_s10a_incident_by_feeder_FY26[Interruptions Identifier], ROWS($E$9:E35)),"")</f>
        <v>INCD-30416-F-ORURU</v>
      </c>
      <c r="F35" s="85" t="str" cm="1">
        <f t="array" ref="F35">IFERROR(INDEX([1]!v_s10a_incident_by_feeder_FY26[Circuit Location], ROWS($F$9:F35)),"")</f>
        <v>Taipa CB1206 - Oruru</v>
      </c>
      <c r="G35" s="88" t="str" cm="1">
        <f t="array" ref="G35">IFERROR(INDEX(#REF!, ROWS($G$9:G35)),"")</f>
        <v/>
      </c>
      <c r="H35" s="88" t="str" cm="1">
        <f t="array" ref="H35">IFERROR(INDEX([1]!v_s10a_incident_by_feeder_FY26[feeder], ROWS($H$9:H35)),"")</f>
        <v>ORURU</v>
      </c>
      <c r="I35" s="89" cm="1">
        <f t="array" ref="I35">IFERROR(INDEX([1]!v_s10a_incident_by_feeder_FY26[Start_Date], ROWS($I$9:I35)),"")</f>
        <v>45754.615787037037</v>
      </c>
      <c r="J35" s="90" cm="1">
        <f t="array" ref="J35">IFERROR(INDEX([1]!v_s10a_incident_by_feeder_FY26[Start_Time], ROWS($J$9:J35)),"")</f>
        <v>45754.615787037037</v>
      </c>
      <c r="K35" s="89" cm="1">
        <f t="array" ref="K35">IFERROR(INDEX([1]!v_s10a_incident_by_feeder_FY26[End_Date], ROWS($K$9:K35)),"")</f>
        <v>45754.661458333336</v>
      </c>
      <c r="L35" s="90" cm="1">
        <f t="array" ref="L35">IFERROR(INDEX([1]!v_s10a_incident_by_feeder_FY26[End_Time], ROWS($L$9:L35)),"")</f>
        <v>45754.661458333336</v>
      </c>
      <c r="M35" s="97" cm="1">
        <f t="array" ref="M35">IFERROR(INDEX([1]!v_s10a_incident_by_feeder_FY26[SAIDI_Value], ROWS($M$9:M35)),"")</f>
        <v>0.89859757002556528</v>
      </c>
      <c r="N35" s="94" cm="1">
        <f t="array" ref="N35">IFERROR(INDEX([1]!v_s10a_incident_by_feeder_FY26[SAIFI_Value], ROWS($N$9:N35)),"")</f>
        <v>2.0994903611788168E-2</v>
      </c>
      <c r="O35" s="91" cm="1">
        <f t="array" ref="O35">IFERROR(INDEX([1]!v_s10a_incident_by_feeder_FY26[ICPs], ROWS($N$9:N35)),"")</f>
        <v>758</v>
      </c>
      <c r="P35" s="118" cm="1">
        <f t="array" ref="P35">IFERROR(INDEX([1]!v_s10a_incident_by_feeder_FY26[CML], ROWS($P$9:P35)),"")</f>
        <v>32442.966668203007</v>
      </c>
      <c r="Q35" s="88" t="str" cm="1">
        <f t="array" ref="Q35">IFERROR(INDEX([1]!v_s10a_incident_by_feeder_FY26[Planned or Unplanned], ROWS($Q$9:Q35)),"")</f>
        <v>Unplanned</v>
      </c>
      <c r="R35" s="88" t="str" cm="1">
        <f t="array" ref="R35">IFERROR(INDEX([1]!v_s10a_incident_by_feeder_FY26[Cause], ROWS($R$9:R35)),"")</f>
        <v>Other Cause</v>
      </c>
      <c r="S35" s="88" t="str" cm="1">
        <f t="array" ref="S35">IFERROR(INDEX([1]!v_s10a_incident_by_feeder_FY26[Details], ROWS($S$9:S35)),"")</f>
        <v># Fire in Vegetation under 11kV Lines, SH10, Mangonui</v>
      </c>
      <c r="T35" s="18"/>
    </row>
    <row r="36" spans="1:28" ht="15.75" x14ac:dyDescent="0.25">
      <c r="A36" s="10">
        <v>36</v>
      </c>
      <c r="B36" s="11"/>
      <c r="C36" s="116"/>
      <c r="D36" s="116"/>
      <c r="E36" s="85" t="str" cm="1">
        <f t="array" ref="E36">IFERROR(INDEX([1]!v_s10a_incident_by_feeder_FY26[Interruptions Identifier], ROWS($E$9:E36)),"")</f>
        <v>INCD-30425-F-ORURU</v>
      </c>
      <c r="F36" s="85" t="str" cm="1">
        <f t="array" ref="F36">IFERROR(INDEX([1]!v_s10a_incident_by_feeder_FY26[Circuit Location], ROWS($F$9:F36)),"")</f>
        <v>Taipa CB1206 - Oruru</v>
      </c>
      <c r="G36" s="88" t="str" cm="1">
        <f t="array" ref="G36">IFERROR(INDEX(#REF!, ROWS($G$9:G36)),"")</f>
        <v/>
      </c>
      <c r="H36" s="88" t="str" cm="1">
        <f t="array" ref="H36">IFERROR(INDEX([1]!v_s10a_incident_by_feeder_FY26[feeder], ROWS($H$9:H36)),"")</f>
        <v>ORURU</v>
      </c>
      <c r="I36" s="89" cm="1">
        <f t="array" ref="I36">IFERROR(INDEX([1]!v_s10a_incident_by_feeder_FY26[Start_Date], ROWS($I$9:I36)),"")</f>
        <v>45755.365277777775</v>
      </c>
      <c r="J36" s="90" cm="1">
        <f t="array" ref="J36">IFERROR(INDEX([1]!v_s10a_incident_by_feeder_FY26[Start_Time], ROWS($J$9:J36)),"")</f>
        <v>45755.365277777775</v>
      </c>
      <c r="K36" s="89" cm="1">
        <f t="array" ref="K36">IFERROR(INDEX([1]!v_s10a_incident_by_feeder_FY26[End_Date], ROWS($K$9:K36)),"")</f>
        <v>45755.467361111114</v>
      </c>
      <c r="L36" s="90" cm="1">
        <f t="array" ref="L36">IFERROR(INDEX([1]!v_s10a_incident_by_feeder_FY26[End_Time], ROWS($L$9:L36)),"")</f>
        <v>45755.467361111114</v>
      </c>
      <c r="M36" s="97" cm="1">
        <f t="array" ref="M36">IFERROR(INDEX([1]!v_s10a_incident_by_feeder_FY26[SAIDI_Value], ROWS($M$9:M36)),"")</f>
        <v>0.14250498560461222</v>
      </c>
      <c r="N36" s="94" cm="1">
        <f t="array" ref="N36">IFERROR(INDEX([1]!v_s10a_incident_by_feeder_FY26[SAIFI_Value], ROWS($N$9:N36)),"")</f>
        <v>9.6942167072900515E-4</v>
      </c>
      <c r="O36" s="91" cm="1">
        <f t="array" ref="O36">IFERROR(INDEX([1]!v_s10a_incident_by_feeder_FY26[ICPs], ROWS($N$9:N36)),"")</f>
        <v>35</v>
      </c>
      <c r="P36" s="118" cm="1">
        <f t="array" ref="P36">IFERROR(INDEX([1]!v_s10a_incident_by_feeder_FY26[CML], ROWS($P$9:P36)),"")</f>
        <v>5145.0000002689194</v>
      </c>
      <c r="Q36" s="88" t="str" cm="1">
        <f t="array" ref="Q36">IFERROR(INDEX([1]!v_s10a_incident_by_feeder_FY26[Planned or Unplanned], ROWS($Q$9:Q36)),"")</f>
        <v>Unplanned</v>
      </c>
      <c r="R36" s="88" t="str" cm="1">
        <f t="array" ref="R36">IFERROR(INDEX([1]!v_s10a_incident_by_feeder_FY26[Cause], ROWS($R$9:R36)),"")</f>
        <v>Wildlife</v>
      </c>
      <c r="S36" s="88" t="str" cm="1">
        <f t="array" ref="S36">IFERROR(INDEX([1]!v_s10a_incident_by_feeder_FY26[Details], ROWS($S$9:S36)),"")</f>
        <v># Bird Strike, Pole 419311, Dutton Rd, Peria</v>
      </c>
      <c r="T36" s="18"/>
    </row>
    <row r="37" spans="1:28" ht="15.75" x14ac:dyDescent="0.25">
      <c r="A37" s="10">
        <v>37</v>
      </c>
      <c r="B37" s="11"/>
      <c r="C37" s="116"/>
      <c r="D37" s="116"/>
      <c r="E37" s="85" t="str" cm="1">
        <f t="array" ref="E37">IFERROR(INDEX([1]!v_s10a_incident_by_feeder_FY26[Interruptions Identifier], ROWS($E$9:E37)),"")</f>
        <v>INCD-30440-F-TAU BLOCK</v>
      </c>
      <c r="F37" s="85" t="str" cm="1">
        <f t="array" ref="F37">IFERROR(INDEX([1]!v_s10a_incident_by_feeder_FY26[Circuit Location], ROWS($F$9:F37)),"")</f>
        <v>Moerewa 031372 - Tau Block</v>
      </c>
      <c r="G37" s="88" t="str" cm="1">
        <f t="array" ref="G37">IFERROR(INDEX(#REF!, ROWS($G$9:G37)),"")</f>
        <v/>
      </c>
      <c r="H37" s="88" t="str" cm="1">
        <f t="array" ref="H37">IFERROR(INDEX([1]!v_s10a_incident_by_feeder_FY26[feeder], ROWS($H$9:H37)),"")</f>
        <v>TAU BLOCK</v>
      </c>
      <c r="I37" s="89" cm="1">
        <f t="array" ref="I37">IFERROR(INDEX([1]!v_s10a_incident_by_feeder_FY26[Start_Date], ROWS($I$9:I37)),"")</f>
        <v>45777.378472222219</v>
      </c>
      <c r="J37" s="90" cm="1">
        <f t="array" ref="J37">IFERROR(INDEX([1]!v_s10a_incident_by_feeder_FY26[Start_Time], ROWS($J$9:J37)),"")</f>
        <v>45777.378472222219</v>
      </c>
      <c r="K37" s="89" cm="1">
        <f t="array" ref="K37">IFERROR(INDEX([1]!v_s10a_incident_by_feeder_FY26[End_Date], ROWS($K$9:K37)),"")</f>
        <v>45777.574305555558</v>
      </c>
      <c r="L37" s="90" cm="1">
        <f t="array" ref="L37">IFERROR(INDEX([1]!v_s10a_incident_by_feeder_FY26[End_Time], ROWS($L$9:L37)),"")</f>
        <v>45777.574305555558</v>
      </c>
      <c r="M37" s="97" cm="1">
        <f t="array" ref="M37">IFERROR(INDEX([1]!v_s10a_incident_by_feeder_FY26[SAIDI_Value], ROWS($M$9:M37)),"")</f>
        <v>6.2486151120692092E-2</v>
      </c>
      <c r="N37" s="94" cm="1">
        <f t="array" ref="N37">IFERROR(INDEX([1]!v_s10a_incident_by_feeder_FY26[SAIFI_Value], ROWS($N$9:N37)),"")</f>
        <v>2.2158209616662973E-4</v>
      </c>
      <c r="O37" s="91" cm="1">
        <f t="array" ref="O37">IFERROR(INDEX([1]!v_s10a_incident_by_feeder_FY26[ICPs], ROWS($N$9:N37)),"")</f>
        <v>8</v>
      </c>
      <c r="P37" s="118" cm="1">
        <f t="array" ref="P37">IFERROR(INDEX([1]!v_s10a_incident_by_feeder_FY26[CML], ROWS($P$9:P37)),"")</f>
        <v>2256.0000000614673</v>
      </c>
      <c r="Q37" s="88" t="str" cm="1">
        <f t="array" ref="Q37">IFERROR(INDEX([1]!v_s10a_incident_by_feeder_FY26[Planned or Unplanned], ROWS($Q$9:Q37)),"")</f>
        <v>Planned</v>
      </c>
      <c r="R37" s="88" t="str" cm="1">
        <f t="array" ref="R37">IFERROR(INDEX([1]!v_s10a_incident_by_feeder_FY26[Cause], ROWS($R$9:R37)),"")</f>
        <v>Planned Outage</v>
      </c>
      <c r="S37" s="88" t="str" cm="1">
        <f t="array" ref="S37">IFERROR(INDEX([1]!v_s10a_incident_by_feeder_FY26[Details], ROWS($S$9:S37)),"")</f>
        <v># Replace Poles, Clear Vegetation, Between Poles 424979 - 424993, McIntyre Rd, Moerewa</v>
      </c>
      <c r="T37" s="18"/>
    </row>
    <row r="38" spans="1:28" ht="15.75" x14ac:dyDescent="0.25">
      <c r="A38" s="10">
        <v>38</v>
      </c>
      <c r="B38" s="11"/>
      <c r="C38" s="116"/>
      <c r="D38" s="116"/>
      <c r="E38" s="85" t="str" cm="1">
        <f t="array" ref="E38">IFERROR(INDEX([1]!v_s10a_incident_by_feeder_FY26[Interruptions Identifier], ROWS($E$9:E38)),"")</f>
        <v>INCD-30455-F-TAU BLOCK</v>
      </c>
      <c r="F38" s="85" t="str" cm="1">
        <f t="array" ref="F38">IFERROR(INDEX([1]!v_s10a_incident_by_feeder_FY26[Circuit Location], ROWS($F$9:F38)),"")</f>
        <v>Moerewa 031372 - Tau Block</v>
      </c>
      <c r="G38" s="88" t="str" cm="1">
        <f t="array" ref="G38">IFERROR(INDEX(#REF!, ROWS($G$9:G38)),"")</f>
        <v/>
      </c>
      <c r="H38" s="88" t="str" cm="1">
        <f t="array" ref="H38">IFERROR(INDEX([1]!v_s10a_incident_by_feeder_FY26[feeder], ROWS($H$9:H38)),"")</f>
        <v>TAU BLOCK</v>
      </c>
      <c r="I38" s="89" cm="1">
        <f t="array" ref="I38">IFERROR(INDEX([1]!v_s10a_incident_by_feeder_FY26[Start_Date], ROWS($I$9:I38)),"")</f>
        <v>45758.862037037034</v>
      </c>
      <c r="J38" s="90" cm="1">
        <f t="array" ref="J38">IFERROR(INDEX([1]!v_s10a_incident_by_feeder_FY26[Start_Time], ROWS($J$9:J38)),"")</f>
        <v>45758.862037037034</v>
      </c>
      <c r="K38" s="89" cm="1">
        <f t="array" ref="K38">IFERROR(INDEX([1]!v_s10a_incident_by_feeder_FY26[End_Date], ROWS($K$9:K38)),"")</f>
        <v>45759.082638888889</v>
      </c>
      <c r="L38" s="90" cm="1">
        <f t="array" ref="L38">IFERROR(INDEX([1]!v_s10a_incident_by_feeder_FY26[End_Time], ROWS($L$9:L38)),"")</f>
        <v>45759.082638888889</v>
      </c>
      <c r="M38" s="97" cm="1">
        <f t="array" ref="M38">IFERROR(INDEX([1]!v_s10a_incident_by_feeder_FY26[SAIDI_Value], ROWS($M$9:M38)),"")</f>
        <v>0.33322069578869185</v>
      </c>
      <c r="N38" s="94" cm="1">
        <f t="array" ref="N38">IFERROR(INDEX([1]!v_s10a_incident_by_feeder_FY26[SAIFI_Value], ROWS($N$9:N38)),"")</f>
        <v>2.742078440062043E-3</v>
      </c>
      <c r="O38" s="91" cm="1">
        <f t="array" ref="O38">IFERROR(INDEX([1]!v_s10a_incident_by_feeder_FY26[ICPs], ROWS($N$9:N38)),"")</f>
        <v>99</v>
      </c>
      <c r="P38" s="118" cm="1">
        <f t="array" ref="P38">IFERROR(INDEX([1]!v_s10a_incident_by_feeder_FY26[CML], ROWS($P$9:P38)),"")</f>
        <v>12030.60000075493</v>
      </c>
      <c r="Q38" s="88" t="str" cm="1">
        <f t="array" ref="Q38">IFERROR(INDEX([1]!v_s10a_incident_by_feeder_FY26[Planned or Unplanned], ROWS($Q$9:Q38)),"")</f>
        <v>Unplanned</v>
      </c>
      <c r="R38" s="88" t="str" cm="1">
        <f t="array" ref="R38">IFERROR(INDEX([1]!v_s10a_incident_by_feeder_FY26[Cause], ROWS($R$9:R38)),"")</f>
        <v>Third Party</v>
      </c>
      <c r="S38" s="88" t="str" cm="1">
        <f t="array" ref="S38">IFERROR(INDEX([1]!v_s10a_incident_by_feeder_FY26[Details], ROWS($S$9:S38)),"")</f>
        <v># Car vs Pole, Pole 340718, SH1, Moerewa</v>
      </c>
      <c r="T38" s="18"/>
    </row>
    <row r="39" spans="1:28" ht="15.75" x14ac:dyDescent="0.25">
      <c r="A39" s="10">
        <v>39</v>
      </c>
      <c r="B39" s="11"/>
      <c r="C39" s="116"/>
      <c r="D39" s="116"/>
      <c r="E39" s="85" t="str" cm="1">
        <f t="array" ref="E39">IFERROR(INDEX([1]!v_s10a_incident_by_feeder_FY26[Interruptions Identifier], ROWS($E$9:E39)),"")</f>
        <v>INCD-30476-F-PUKEPOTO</v>
      </c>
      <c r="F39" s="85" t="str" cm="1">
        <f t="array" ref="F39">IFERROR(INDEX([1]!v_s10a_incident_by_feeder_FY26[Circuit Location], ROWS($F$9:F39)),"")</f>
        <v>Okahu CB1110 - Pukepoto</v>
      </c>
      <c r="G39" s="88" t="str" cm="1">
        <f t="array" ref="G39">IFERROR(INDEX(#REF!, ROWS($G$9:G39)),"")</f>
        <v/>
      </c>
      <c r="H39" s="88" t="str" cm="1">
        <f t="array" ref="H39">IFERROR(INDEX([1]!v_s10a_incident_by_feeder_FY26[feeder], ROWS($H$9:H39)),"")</f>
        <v>PUKEPOTO</v>
      </c>
      <c r="I39" s="89" cm="1">
        <f t="array" ref="I39">IFERROR(INDEX([1]!v_s10a_incident_by_feeder_FY26[Start_Date], ROWS($I$9:I39)),"")</f>
        <v>45760.497060185182</v>
      </c>
      <c r="J39" s="90" cm="1">
        <f t="array" ref="J39">IFERROR(INDEX([1]!v_s10a_incident_by_feeder_FY26[Start_Time], ROWS($J$9:J39)),"")</f>
        <v>45760.497060185182</v>
      </c>
      <c r="K39" s="89" cm="1">
        <f t="array" ref="K39">IFERROR(INDEX([1]!v_s10a_incident_by_feeder_FY26[End_Date], ROWS($K$9:K39)),"")</f>
        <v>45760.58965277778</v>
      </c>
      <c r="L39" s="90" cm="1">
        <f t="array" ref="L39">IFERROR(INDEX([1]!v_s10a_incident_by_feeder_FY26[End_Time], ROWS($L$9:L39)),"")</f>
        <v>45760.58965277778</v>
      </c>
      <c r="M39" s="97" cm="1">
        <f t="array" ref="M39">IFERROR(INDEX([1]!v_s10a_incident_by_feeder_FY26[SAIDI_Value], ROWS($M$9:M39)),"")</f>
        <v>0.15080877465803894</v>
      </c>
      <c r="N39" s="94" cm="1">
        <f t="array" ref="N39">IFERROR(INDEX([1]!v_s10a_incident_by_feeder_FY26[SAIFI_Value], ROWS($N$9:N39)),"")</f>
        <v>1.1356082428539732E-3</v>
      </c>
      <c r="O39" s="91" cm="1">
        <f t="array" ref="O39">IFERROR(INDEX([1]!v_s10a_incident_by_feeder_FY26[ICPs], ROWS($N$9:N39)),"")</f>
        <v>40.999999999999844</v>
      </c>
      <c r="P39" s="118" cm="1">
        <f t="array" ref="P39">IFERROR(INDEX([1]!v_s10a_incident_by_feeder_FY26[CML], ROWS($P$9:P39)),"")</f>
        <v>5444.8000002538374</v>
      </c>
      <c r="Q39" s="88" t="str" cm="1">
        <f t="array" ref="Q39">IFERROR(INDEX([1]!v_s10a_incident_by_feeder_FY26[Planned or Unplanned], ROWS($Q$9:Q39)),"")</f>
        <v>Unplanned</v>
      </c>
      <c r="R39" s="88" t="str" cm="1">
        <f t="array" ref="R39">IFERROR(INDEX([1]!v_s10a_incident_by_feeder_FY26[Cause], ROWS($R$9:R39)),"")</f>
        <v>Defective Equipment</v>
      </c>
      <c r="S39" s="88" t="str" cm="1">
        <f t="array" ref="S39">IFERROR(INDEX([1]!v_s10a_incident_by_feeder_FY26[Details], ROWS($S$9:S39)),"")</f>
        <v># Replace Crossarm, Pole 413338, Okahu Rd, Kaitaia</v>
      </c>
      <c r="T39" s="18"/>
    </row>
    <row r="40" spans="1:28" ht="15.75" x14ac:dyDescent="0.25">
      <c r="A40" s="10">
        <v>40</v>
      </c>
      <c r="B40" s="11"/>
      <c r="C40" s="116"/>
      <c r="D40" s="116"/>
      <c r="E40" s="85" t="str" cm="1">
        <f t="array" ref="E40">IFERROR(INDEX([1]!v_s10a_incident_by_feeder_FY26[Interruptions Identifier], ROWS($E$9:E40)),"")</f>
        <v>INCD-30476-F-REDAN ROAD</v>
      </c>
      <c r="F40" s="85" t="str" cm="1">
        <f t="array" ref="F40">IFERROR(INDEX([1]!v_s10a_incident_by_feeder_FY26[Circuit Location], ROWS($F$9:F40)),"")</f>
        <v>Okahu CB1107 - Redan Road</v>
      </c>
      <c r="G40" s="88" t="str" cm="1">
        <f t="array" ref="G40">IFERROR(INDEX(#REF!, ROWS($G$9:G40)),"")</f>
        <v/>
      </c>
      <c r="H40" s="88" t="str" cm="1">
        <f t="array" ref="H40">IFERROR(INDEX([1]!v_s10a_incident_by_feeder_FY26[feeder], ROWS($H$9:H40)),"")</f>
        <v>REDAN ROAD</v>
      </c>
      <c r="I40" s="89" cm="1">
        <f t="array" ref="I40">IFERROR(INDEX([1]!v_s10a_incident_by_feeder_FY26[Start_Date], ROWS($I$9:I40)),"")</f>
        <v>45760.497060185182</v>
      </c>
      <c r="J40" s="90" cm="1">
        <f t="array" ref="J40">IFERROR(INDEX([1]!v_s10a_incident_by_feeder_FY26[Start_Time], ROWS($J$9:J40)),"")</f>
        <v>45760.497060185182</v>
      </c>
      <c r="K40" s="89" cm="1">
        <f t="array" ref="K40">IFERROR(INDEX([1]!v_s10a_incident_by_feeder_FY26[End_Date], ROWS($K$9:K40)),"")</f>
        <v>45760.58965277778</v>
      </c>
      <c r="L40" s="90" cm="1">
        <f t="array" ref="L40">IFERROR(INDEX([1]!v_s10a_incident_by_feeder_FY26[End_Time], ROWS($L$9:L40)),"")</f>
        <v>45760.58965277778</v>
      </c>
      <c r="M40" s="97" cm="1">
        <f t="array" ref="M40">IFERROR(INDEX([1]!v_s10a_incident_by_feeder_FY26[SAIDI_Value], ROWS($M$9:M40)),"")</f>
        <v>0.4616293670353333</v>
      </c>
      <c r="N40" s="94" cm="1">
        <f t="array" ref="N40">IFERROR(INDEX([1]!v_s10a_incident_by_feeder_FY26[SAIFI_Value], ROWS($N$9:N40)),"")</f>
        <v>3.4622202526035893E-3</v>
      </c>
      <c r="O40" s="91" cm="1">
        <f t="array" ref="O40">IFERROR(INDEX([1]!v_s10a_incident_by_feeder_FY26[ICPs], ROWS($N$9:N40)),"")</f>
        <v>124.99999999999999</v>
      </c>
      <c r="P40" s="118" cm="1">
        <f t="array" ref="P40">IFERROR(INDEX([1]!v_s10a_incident_by_feeder_FY26[CML], ROWS($P$9:P40)),"")</f>
        <v>16666.666667443675</v>
      </c>
      <c r="Q40" s="88" t="str" cm="1">
        <f t="array" ref="Q40">IFERROR(INDEX([1]!v_s10a_incident_by_feeder_FY26[Planned or Unplanned], ROWS($Q$9:Q40)),"")</f>
        <v>Unplanned</v>
      </c>
      <c r="R40" s="88" t="str" cm="1">
        <f t="array" ref="R40">IFERROR(INDEX([1]!v_s10a_incident_by_feeder_FY26[Cause], ROWS($R$9:R40)),"")</f>
        <v>Defective Equipment</v>
      </c>
      <c r="S40" s="88" t="str" cm="1">
        <f t="array" ref="S40">IFERROR(INDEX([1]!v_s10a_incident_by_feeder_FY26[Details], ROWS($S$9:S40)),"")</f>
        <v># Replace Crossarm, Pole 413338, Okahu Rd, Kaitaia</v>
      </c>
      <c r="T40" s="18"/>
    </row>
    <row r="41" spans="1:28" ht="15.75" x14ac:dyDescent="0.25">
      <c r="A41" s="10">
        <v>41</v>
      </c>
      <c r="B41" s="11"/>
      <c r="C41" s="116"/>
      <c r="D41" s="116"/>
      <c r="E41" s="85" t="str" cm="1">
        <f t="array" ref="E41">IFERROR(INDEX([1]!v_s10a_incident_by_feeder_FY26[Interruptions Identifier], ROWS($E$9:E41)),"")</f>
        <v>INCD-30479-F-WHANGAROA</v>
      </c>
      <c r="F41" s="85" t="str" cm="1">
        <f t="array" ref="F41">IFERROR(INDEX([1]!v_s10a_incident_by_feeder_FY26[Circuit Location], ROWS($F$9:F41)),"")</f>
        <v>Kaeo 191722 - Whangaroa</v>
      </c>
      <c r="G41" s="88" t="str" cm="1">
        <f t="array" ref="G41">IFERROR(INDEX(#REF!, ROWS($G$9:G41)),"")</f>
        <v/>
      </c>
      <c r="H41" s="88" t="str" cm="1">
        <f t="array" ref="H41">IFERROR(INDEX([1]!v_s10a_incident_by_feeder_FY26[feeder], ROWS($H$9:H41)),"")</f>
        <v>WHANGAROA</v>
      </c>
      <c r="I41" s="89" cm="1">
        <f t="array" ref="I41">IFERROR(INDEX([1]!v_s10a_incident_by_feeder_FY26[Start_Date], ROWS($I$9:I41)),"")</f>
        <v>45790.399305555555</v>
      </c>
      <c r="J41" s="90" cm="1">
        <f t="array" ref="J41">IFERROR(INDEX([1]!v_s10a_incident_by_feeder_FY26[Start_Time], ROWS($J$9:J41)),"")</f>
        <v>45790.399305555555</v>
      </c>
      <c r="K41" s="89" cm="1">
        <f t="array" ref="K41">IFERROR(INDEX([1]!v_s10a_incident_by_feeder_FY26[End_Date], ROWS($K$9:K41)),"")</f>
        <v>45790.654166666667</v>
      </c>
      <c r="L41" s="90" cm="1">
        <f t="array" ref="L41">IFERROR(INDEX([1]!v_s10a_incident_by_feeder_FY26[End_Time], ROWS($L$9:L41)),"")</f>
        <v>45790.654166666667</v>
      </c>
      <c r="M41" s="97" cm="1">
        <f t="array" ref="M41">IFERROR(INDEX([1]!v_s10a_incident_by_feeder_FY26[SAIDI_Value], ROWS($M$9:M41)),"")</f>
        <v>0.33364724129148177</v>
      </c>
      <c r="N41" s="94" cm="1">
        <f t="array" ref="N41">IFERROR(INDEX([1]!v_s10a_incident_by_feeder_FY26[SAIFI_Value], ROWS($N$9:N41)),"")</f>
        <v>3.1298471083536449E-3</v>
      </c>
      <c r="O41" s="91" cm="1">
        <f t="array" ref="O41">IFERROR(INDEX([1]!v_s10a_incident_by_feeder_FY26[ICPs], ROWS($N$9:N41)),"")</f>
        <v>113</v>
      </c>
      <c r="P41" s="118" cm="1">
        <f t="array" ref="P41">IFERROR(INDEX([1]!v_s10a_incident_by_feeder_FY26[CML], ROWS($P$9:P41)),"")</f>
        <v>12045.999999587657</v>
      </c>
      <c r="Q41" s="88" t="str" cm="1">
        <f t="array" ref="Q41">IFERROR(INDEX([1]!v_s10a_incident_by_feeder_FY26[Planned or Unplanned], ROWS($Q$9:Q41)),"")</f>
        <v>Planned</v>
      </c>
      <c r="R41" s="88" t="str" cm="1">
        <f t="array" ref="R41">IFERROR(INDEX([1]!v_s10a_incident_by_feeder_FY26[Cause], ROWS($R$9:R41)),"")</f>
        <v>Planned Outage</v>
      </c>
      <c r="S41" s="88" t="str" cm="1">
        <f t="array" ref="S41">IFERROR(INDEX([1]!v_s10a_incident_by_feeder_FY26[Details], ROWS($S$9:S41)),"")</f>
        <v># Replace Poles, Crossarms beyond Fuse F2265, Atwell Rd, Kaeo</v>
      </c>
      <c r="T41" s="18"/>
    </row>
    <row r="42" spans="1:28" ht="15.75" x14ac:dyDescent="0.25">
      <c r="A42" s="10">
        <v>42</v>
      </c>
      <c r="B42" s="11"/>
      <c r="C42" s="116"/>
      <c r="D42" s="116"/>
      <c r="E42" s="85" t="str" cm="1">
        <f t="array" ref="E42">IFERROR(INDEX([1]!v_s10a_incident_by_feeder_FY26[Interruptions Identifier], ROWS($E$9:E42)),"")</f>
        <v>INCD-30482-F-AWANUI</v>
      </c>
      <c r="F42" s="85" t="str" cm="1">
        <f t="array" ref="F42">IFERROR(INDEX([1]!v_s10a_incident_by_feeder_FY26[Circuit Location], ROWS($F$9:F42)),"")</f>
        <v>NPL CB1406 - Awanui</v>
      </c>
      <c r="G42" s="88" t="str" cm="1">
        <f t="array" ref="G42">IFERROR(INDEX(#REF!, ROWS($G$9:G42)),"")</f>
        <v/>
      </c>
      <c r="H42" s="88" t="str" cm="1">
        <f t="array" ref="H42">IFERROR(INDEX([1]!v_s10a_incident_by_feeder_FY26[feeder], ROWS($H$9:H42)),"")</f>
        <v>AWANUI</v>
      </c>
      <c r="I42" s="89" cm="1">
        <f t="array" ref="I42">IFERROR(INDEX([1]!v_s10a_incident_by_feeder_FY26[Start_Date], ROWS($I$9:I42)),"")</f>
        <v>45761.704814814817</v>
      </c>
      <c r="J42" s="90" cm="1">
        <f t="array" ref="J42">IFERROR(INDEX([1]!v_s10a_incident_by_feeder_FY26[Start_Time], ROWS($J$9:J42)),"")</f>
        <v>45761.704814814817</v>
      </c>
      <c r="K42" s="89" cm="1">
        <f t="array" ref="K42">IFERROR(INDEX([1]!v_s10a_incident_by_feeder_FY26[End_Date], ROWS($K$9:K42)),"")</f>
        <v>45761.706365740742</v>
      </c>
      <c r="L42" s="90" cm="1">
        <f t="array" ref="L42">IFERROR(INDEX([1]!v_s10a_incident_by_feeder_FY26[End_Time], ROWS($L$9:L42)),"")</f>
        <v>45761.706365740742</v>
      </c>
      <c r="M42" s="97" cm="1">
        <f t="array" ref="M42">IFERROR(INDEX([1]!v_s10a_incident_by_feeder_FY26[SAIDI_Value], ROWS($M$9:M42)),"")</f>
        <v>4.8868084752683727E-3</v>
      </c>
      <c r="N42" s="94" cm="1">
        <f t="array" ref="N42">IFERROR(INDEX([1]!v_s10a_incident_by_feeder_FY26[SAIFI_Value], ROWS($N$9:N42)),"")</f>
        <v>2.1881231996454687E-3</v>
      </c>
      <c r="O42" s="91" cm="1">
        <f t="array" ref="O42">IFERROR(INDEX([1]!v_s10a_incident_by_feeder_FY26[ICPs], ROWS($N$9:N42)),"")</f>
        <v>79</v>
      </c>
      <c r="P42" s="118" cm="1">
        <f t="array" ref="P42">IFERROR(INDEX([1]!v_s10a_incident_by_feeder_FY26[CML], ROWS($P$9:P42)),"")</f>
        <v>176.43333319108933</v>
      </c>
      <c r="Q42" s="88" t="str" cm="1">
        <f t="array" ref="Q42">IFERROR(INDEX([1]!v_s10a_incident_by_feeder_FY26[Planned or Unplanned], ROWS($Q$9:Q42)),"")</f>
        <v>Unplanned</v>
      </c>
      <c r="R42" s="88" t="str" cm="1">
        <f t="array" ref="R42">IFERROR(INDEX([1]!v_s10a_incident_by_feeder_FY26[Cause], ROWS($R$9:R42)),"")</f>
        <v>Defective Equipment</v>
      </c>
      <c r="S42" s="88" t="str" cm="1">
        <f t="array" ref="S42">IFERROR(INDEX([1]!v_s10a_incident_by_feeder_FY26[Details], ROWS($S$9:S42)),"")</f>
        <v># Recloser Tripped, R1381, Far North Rd, Kauri Flat</v>
      </c>
      <c r="T42" s="18"/>
    </row>
    <row r="43" spans="1:28" ht="15.75" x14ac:dyDescent="0.25">
      <c r="A43" s="10">
        <v>43</v>
      </c>
      <c r="B43" s="11"/>
      <c r="C43" s="116"/>
      <c r="D43" s="116"/>
      <c r="E43" s="85" t="str" cm="1">
        <f t="array" ref="E43">IFERROR(INDEX([1]!v_s10a_incident_by_feeder_FY26[Interruptions Identifier], ROWS($E$9:E43)),"")</f>
        <v>INCD-30491-F-TAU BLOCK</v>
      </c>
      <c r="F43" s="85" t="str" cm="1">
        <f t="array" ref="F43">IFERROR(INDEX([1]!v_s10a_incident_by_feeder_FY26[Circuit Location], ROWS($F$9:F43)),"")</f>
        <v>Moerewa 031372 - Tau Block</v>
      </c>
      <c r="G43" s="88" t="str" cm="1">
        <f t="array" ref="G43">IFERROR(INDEX(#REF!, ROWS($G$9:G43)),"")</f>
        <v/>
      </c>
      <c r="H43" s="88" t="str" cm="1">
        <f t="array" ref="H43">IFERROR(INDEX([1]!v_s10a_incident_by_feeder_FY26[feeder], ROWS($H$9:H43)),"")</f>
        <v>TAU BLOCK</v>
      </c>
      <c r="I43" s="89" cm="1">
        <f t="array" ref="I43">IFERROR(INDEX([1]!v_s10a_incident_by_feeder_FY26[Start_Date], ROWS($I$9:I43)),"")</f>
        <v>45793.39166666667</v>
      </c>
      <c r="J43" s="90" cm="1">
        <f t="array" ref="J43">IFERROR(INDEX([1]!v_s10a_incident_by_feeder_FY26[Start_Time], ROWS($J$9:J43)),"")</f>
        <v>45793.39166666667</v>
      </c>
      <c r="K43" s="89" cm="1">
        <f t="array" ref="K43">IFERROR(INDEX([1]!v_s10a_incident_by_feeder_FY26[End_Date], ROWS($K$9:K43)),"")</f>
        <v>45793.545138888891</v>
      </c>
      <c r="L43" s="90" cm="1">
        <f t="array" ref="L43">IFERROR(INDEX([1]!v_s10a_incident_by_feeder_FY26[End_Time], ROWS($L$9:L43)),"")</f>
        <v>45793.545138888891</v>
      </c>
      <c r="M43" s="97" cm="1">
        <f t="array" ref="M43">IFERROR(INDEX([1]!v_s10a_incident_by_feeder_FY26[SAIDI_Value], ROWS($M$9:M43)),"")</f>
        <v>1.2242410813064417E-2</v>
      </c>
      <c r="N43" s="94" cm="1">
        <f t="array" ref="N43">IFERROR(INDEX([1]!v_s10a_incident_by_feeder_FY26[SAIFI_Value], ROWS($N$9:N43)),"")</f>
        <v>5.5395524041657433E-5</v>
      </c>
      <c r="O43" s="91" cm="1">
        <f t="array" ref="O43">IFERROR(INDEX([1]!v_s10a_incident_by_feeder_FY26[ICPs], ROWS($N$9:N43)),"")</f>
        <v>2</v>
      </c>
      <c r="P43" s="118" cm="1">
        <f t="array" ref="P43">IFERROR(INDEX([1]!v_s10a_incident_by_feeder_FY26[CML], ROWS($P$9:P43)),"")</f>
        <v>441.99999999487773</v>
      </c>
      <c r="Q43" s="88" t="str" cm="1">
        <f t="array" ref="Q43">IFERROR(INDEX([1]!v_s10a_incident_by_feeder_FY26[Planned or Unplanned], ROWS($Q$9:Q43)),"")</f>
        <v>Planned</v>
      </c>
      <c r="R43" s="88" t="str" cm="1">
        <f t="array" ref="R43">IFERROR(INDEX([1]!v_s10a_incident_by_feeder_FY26[Cause], ROWS($R$9:R43)),"")</f>
        <v>Planned Outage</v>
      </c>
      <c r="S43" s="88" t="str" cm="1">
        <f t="array" ref="S43">IFERROR(INDEX([1]!v_s10a_incident_by_feeder_FY26[Details], ROWS($S$9:S43)),"")</f>
        <v># Relocate Pole 425001, SH1, Moerewa</v>
      </c>
      <c r="T43" s="18"/>
    </row>
    <row r="44" spans="1:28" ht="15.75" x14ac:dyDescent="0.25">
      <c r="A44" s="10">
        <v>44</v>
      </c>
      <c r="B44" s="11"/>
      <c r="C44" s="116"/>
      <c r="D44" s="116"/>
      <c r="E44" s="85" t="str" cm="1">
        <f t="array" ref="E44">IFERROR(INDEX([1]!v_s10a_incident_by_feeder_FY26[Interruptions Identifier], ROWS($E$9:E44)),"")</f>
        <v>INCD-30494-F-AWANUI</v>
      </c>
      <c r="F44" s="85" t="str" cm="1">
        <f t="array" ref="F44">IFERROR(INDEX([1]!v_s10a_incident_by_feeder_FY26[Circuit Location], ROWS($F$9:F44)),"")</f>
        <v>NPL CB1406 - Awanui</v>
      </c>
      <c r="G44" s="88" t="str" cm="1">
        <f t="array" ref="G44">IFERROR(INDEX(#REF!, ROWS($G$9:G44)),"")</f>
        <v/>
      </c>
      <c r="H44" s="88" t="str" cm="1">
        <f t="array" ref="H44">IFERROR(INDEX([1]!v_s10a_incident_by_feeder_FY26[feeder], ROWS($H$9:H44)),"")</f>
        <v>AWANUI</v>
      </c>
      <c r="I44" s="89" cm="1">
        <f t="array" ref="I44">IFERROR(INDEX([1]!v_s10a_incident_by_feeder_FY26[Start_Date], ROWS($I$9:I44)),"")</f>
        <v>45798.402777777781</v>
      </c>
      <c r="J44" s="90" cm="1">
        <f t="array" ref="J44">IFERROR(INDEX([1]!v_s10a_incident_by_feeder_FY26[Start_Time], ROWS($J$9:J44)),"")</f>
        <v>45798.402777777781</v>
      </c>
      <c r="K44" s="89" cm="1">
        <f t="array" ref="K44">IFERROR(INDEX([1]!v_s10a_incident_by_feeder_FY26[End_Date], ROWS($K$9:K44)),"")</f>
        <v>45798.584722222222</v>
      </c>
      <c r="L44" s="90" cm="1">
        <f t="array" ref="L44">IFERROR(INDEX([1]!v_s10a_incident_by_feeder_FY26[End_Time], ROWS($L$9:L44)),"")</f>
        <v>45798.584722222222</v>
      </c>
      <c r="M44" s="97" cm="1">
        <f t="array" ref="M44">IFERROR(INDEX([1]!v_s10a_incident_by_feeder_FY26[SAIDI_Value], ROWS($M$9:M44)),"")</f>
        <v>0.30478617327124041</v>
      </c>
      <c r="N44" s="94" cm="1">
        <f t="array" ref="N44">IFERROR(INDEX([1]!v_s10a_incident_by_feeder_FY26[SAIFI_Value], ROWS($N$9:N44)),"")</f>
        <v>1.1633060048748061E-3</v>
      </c>
      <c r="O44" s="91" cm="1">
        <f t="array" ref="O44">IFERROR(INDEX([1]!v_s10a_incident_by_feeder_FY26[ICPs], ROWS($N$9:N44)),"")</f>
        <v>42</v>
      </c>
      <c r="P44" s="118" cm="1">
        <f t="array" ref="P44">IFERROR(INDEX([1]!v_s10a_incident_by_feeder_FY26[CML], ROWS($P$9:P44)),"")</f>
        <v>11003.999999784864</v>
      </c>
      <c r="Q44" s="88" t="str" cm="1">
        <f t="array" ref="Q44">IFERROR(INDEX([1]!v_s10a_incident_by_feeder_FY26[Planned or Unplanned], ROWS($Q$9:Q44)),"")</f>
        <v>Planned</v>
      </c>
      <c r="R44" s="88" t="str" cm="1">
        <f t="array" ref="R44">IFERROR(INDEX([1]!v_s10a_incident_by_feeder_FY26[Cause], ROWS($R$9:R44)),"")</f>
        <v>Planned Outage</v>
      </c>
      <c r="S44" s="88" t="str" cm="1">
        <f t="array" ref="S44">IFERROR(INDEX([1]!v_s10a_incident_by_feeder_FY26[Details], ROWS($S$9:S44)),"")</f>
        <v># Replace Pole at Transformer T01257, Poko Pohaia Rd, Kaitaia</v>
      </c>
      <c r="T44" s="18"/>
    </row>
    <row r="45" spans="1:28" ht="15.75" x14ac:dyDescent="0.25">
      <c r="A45" s="10">
        <v>45</v>
      </c>
      <c r="B45" s="11"/>
      <c r="C45" s="116"/>
      <c r="D45" s="116"/>
      <c r="E45" s="85" t="str" cm="1">
        <f t="array" ref="E45">IFERROR(INDEX([1]!v_s10a_incident_by_feeder_FY26[Interruptions Identifier], ROWS($E$9:E45)),"")</f>
        <v>INCD-30500-F-AWANUI</v>
      </c>
      <c r="F45" s="85" t="str" cm="1">
        <f t="array" ref="F45">IFERROR(INDEX([1]!v_s10a_incident_by_feeder_FY26[Circuit Location], ROWS($F$9:F45)),"")</f>
        <v>NPL CB1406 - Awanui</v>
      </c>
      <c r="G45" s="88" t="str" cm="1">
        <f t="array" ref="G45">IFERROR(INDEX(#REF!, ROWS($G$9:G45)),"")</f>
        <v/>
      </c>
      <c r="H45" s="88" t="str" cm="1">
        <f t="array" ref="H45">IFERROR(INDEX([1]!v_s10a_incident_by_feeder_FY26[feeder], ROWS($H$9:H45)),"")</f>
        <v>AWANUI</v>
      </c>
      <c r="I45" s="89" cm="1">
        <f t="array" ref="I45">IFERROR(INDEX([1]!v_s10a_incident_by_feeder_FY26[Start_Date], ROWS($I$9:I45)),"")</f>
        <v>45762.395821759259</v>
      </c>
      <c r="J45" s="90" cm="1">
        <f t="array" ref="J45">IFERROR(INDEX([1]!v_s10a_incident_by_feeder_FY26[Start_Time], ROWS($J$9:J45)),"")</f>
        <v>45762.395821759259</v>
      </c>
      <c r="K45" s="89" cm="1">
        <f t="array" ref="K45">IFERROR(INDEX([1]!v_s10a_incident_by_feeder_FY26[End_Date], ROWS($K$9:K45)),"")</f>
        <v>45762.583333333336</v>
      </c>
      <c r="L45" s="90" cm="1">
        <f t="array" ref="L45">IFERROR(INDEX([1]!v_s10a_incident_by_feeder_FY26[End_Time], ROWS($L$9:L45)),"")</f>
        <v>45762.583333333336</v>
      </c>
      <c r="M45" s="97" cm="1">
        <f t="array" ref="M45">IFERROR(INDEX([1]!v_s10a_incident_by_feeder_FY26[SAIDI_Value], ROWS($M$9:M45)),"")</f>
        <v>0.45080369674524745</v>
      </c>
      <c r="N45" s="94" cm="1">
        <f t="array" ref="N45">IFERROR(INDEX([1]!v_s10a_incident_by_feeder_FY26[SAIFI_Value], ROWS($N$9:N45)),"")</f>
        <v>3.3791269665410669E-3</v>
      </c>
      <c r="O45" s="91" cm="1">
        <f t="array" ref="O45">IFERROR(INDEX([1]!v_s10a_incident_by_feeder_FY26[ICPs], ROWS($N$9:N45)),"")</f>
        <v>121.99999999999868</v>
      </c>
      <c r="P45" s="118" cm="1">
        <f t="array" ref="P45">IFERROR(INDEX([1]!v_s10a_incident_by_feeder_FY26[CML], ROWS($P$9:P45)),"")</f>
        <v>16275.816667290412</v>
      </c>
      <c r="Q45" s="88" t="str" cm="1">
        <f t="array" ref="Q45">IFERROR(INDEX([1]!v_s10a_incident_by_feeder_FY26[Planned or Unplanned], ROWS($Q$9:Q45)),"")</f>
        <v>Planned</v>
      </c>
      <c r="R45" s="88" t="str" cm="1">
        <f t="array" ref="R45">IFERROR(INDEX([1]!v_s10a_incident_by_feeder_FY26[Cause], ROWS($R$9:R45)),"")</f>
        <v>Planned Outage</v>
      </c>
      <c r="S45" s="88" t="str" cm="1">
        <f t="array" ref="S45">IFERROR(INDEX([1]!v_s10a_incident_by_feeder_FY26[Details], ROWS($S$9:S45)),"")</f>
        <v>#  Planned Maintenance, Herekino Feeder, Okahu Rd, Kaitaia</v>
      </c>
      <c r="T45" s="18"/>
    </row>
    <row r="46" spans="1:28" ht="15.75" x14ac:dyDescent="0.25">
      <c r="A46" s="10">
        <v>46</v>
      </c>
      <c r="B46" s="11"/>
      <c r="C46" s="116"/>
      <c r="D46" s="116"/>
      <c r="E46" s="85" t="str" cm="1">
        <f t="array" ref="E46">IFERROR(INDEX([1]!v_s10a_incident_by_feeder_FY26[Interruptions Identifier], ROWS($E$9:E46)),"")</f>
        <v>INCD-30500-F-HEREKINO</v>
      </c>
      <c r="F46" s="85" t="str" cm="1">
        <f t="array" ref="F46">IFERROR(INDEX([1]!v_s10a_incident_by_feeder_FY26[Circuit Location], ROWS($F$9:F46)),"")</f>
        <v>Okahu CB1109 - Herekino</v>
      </c>
      <c r="G46" s="88" t="str" cm="1">
        <f t="array" ref="G46">IFERROR(INDEX(#REF!, ROWS($G$9:G46)),"")</f>
        <v/>
      </c>
      <c r="H46" s="88" t="str" cm="1">
        <f t="array" ref="H46">IFERROR(INDEX([1]!v_s10a_incident_by_feeder_FY26[feeder], ROWS($H$9:H46)),"")</f>
        <v>HEREKINO</v>
      </c>
      <c r="I46" s="89" cm="1">
        <f t="array" ref="I46">IFERROR(INDEX([1]!v_s10a_incident_by_feeder_FY26[Start_Date], ROWS($I$9:I46)),"")</f>
        <v>45762.395821759259</v>
      </c>
      <c r="J46" s="90" cm="1">
        <f t="array" ref="J46">IFERROR(INDEX([1]!v_s10a_incident_by_feeder_FY26[Start_Time], ROWS($J$9:J46)),"")</f>
        <v>45762.395821759259</v>
      </c>
      <c r="K46" s="89" cm="1">
        <f t="array" ref="K46">IFERROR(INDEX([1]!v_s10a_incident_by_feeder_FY26[End_Date], ROWS($K$9:K46)),"")</f>
        <v>45762.583333333336</v>
      </c>
      <c r="L46" s="90" cm="1">
        <f t="array" ref="L46">IFERROR(INDEX([1]!v_s10a_incident_by_feeder_FY26[End_Time], ROWS($L$9:L46)),"")</f>
        <v>45762.583333333336</v>
      </c>
      <c r="M46" s="97" cm="1">
        <f t="array" ref="M46">IFERROR(INDEX([1]!v_s10a_incident_by_feeder_FY26[SAIDI_Value], ROWS($M$9:M46)),"")</f>
        <v>8.1965262393274276</v>
      </c>
      <c r="N46" s="94" cm="1">
        <f t="array" ref="N46">IFERROR(INDEX([1]!v_s10a_incident_by_feeder_FY26[SAIFI_Value], ROWS($N$9:N46)),"")</f>
        <v>6.1516729448260546E-2</v>
      </c>
      <c r="O46" s="91" cm="1">
        <f t="array" ref="O46">IFERROR(INDEX([1]!v_s10a_incident_by_feeder_FY26[ICPs], ROWS($N$9:N46)),"")</f>
        <v>2220.9999999999991</v>
      </c>
      <c r="P46" s="118" cm="1">
        <f t="array" ref="P46">IFERROR(INDEX([1]!v_s10a_incident_by_feeder_FY26[CML], ROWS($P$9:P46)),"")</f>
        <v>295927.38334467745</v>
      </c>
      <c r="Q46" s="88" t="str" cm="1">
        <f t="array" ref="Q46">IFERROR(INDEX([1]!v_s10a_incident_by_feeder_FY26[Planned or Unplanned], ROWS($Q$9:Q46)),"")</f>
        <v>Planned</v>
      </c>
      <c r="R46" s="88" t="str" cm="1">
        <f t="array" ref="R46">IFERROR(INDEX([1]!v_s10a_incident_by_feeder_FY26[Cause], ROWS($R$9:R46)),"")</f>
        <v>Planned Outage</v>
      </c>
      <c r="S46" s="88" t="str" cm="1">
        <f t="array" ref="S46">IFERROR(INDEX([1]!v_s10a_incident_by_feeder_FY26[Details], ROWS($S$9:S46)),"")</f>
        <v>#  Planned Maintenance, Herekino Feeder, Okahu Rd, Kaitaia</v>
      </c>
      <c r="T46" s="18"/>
    </row>
    <row r="47" spans="1:28" ht="15.75" x14ac:dyDescent="0.25">
      <c r="A47" s="10">
        <v>47</v>
      </c>
      <c r="B47" s="11"/>
      <c r="C47" s="116"/>
      <c r="D47" s="116"/>
      <c r="E47" s="85" t="str" cm="1">
        <f t="array" ref="E47">IFERROR(INDEX([1]!v_s10a_incident_by_feeder_FY26[Interruptions Identifier], ROWS($E$9:E47)),"")</f>
        <v>INCD-30503-F-PURERUA</v>
      </c>
      <c r="F47" s="85" t="str" cm="1">
        <f t="array" ref="F47">IFERROR(INDEX([1]!v_s10a_incident_by_feeder_FY26[Circuit Location], ROWS($F$9:F47)),"")</f>
        <v>Waipapa 041632 - Purerua</v>
      </c>
      <c r="G47" s="88" t="str" cm="1">
        <f t="array" ref="G47">IFERROR(INDEX(#REF!, ROWS($G$9:G47)),"")</f>
        <v/>
      </c>
      <c r="H47" s="88" t="str" cm="1">
        <f t="array" ref="H47">IFERROR(INDEX([1]!v_s10a_incident_by_feeder_FY26[feeder], ROWS($H$9:H47)),"")</f>
        <v>PURERUA</v>
      </c>
      <c r="I47" s="89" cm="1">
        <f t="array" ref="I47">IFERROR(INDEX([1]!v_s10a_incident_by_feeder_FY26[Start_Date], ROWS($I$9:I47)),"")</f>
        <v>45762.417384259257</v>
      </c>
      <c r="J47" s="90" cm="1">
        <f t="array" ref="J47">IFERROR(INDEX([1]!v_s10a_incident_by_feeder_FY26[Start_Time], ROWS($J$9:J47)),"")</f>
        <v>45762.417384259257</v>
      </c>
      <c r="K47" s="89" cm="1">
        <f t="array" ref="K47">IFERROR(INDEX([1]!v_s10a_incident_by_feeder_FY26[End_Date], ROWS($K$9:K47)),"")</f>
        <v>45762.605439814812</v>
      </c>
      <c r="L47" s="90" cm="1">
        <f t="array" ref="L47">IFERROR(INDEX([1]!v_s10a_incident_by_feeder_FY26[End_Time], ROWS($L$9:L47)),"")</f>
        <v>45762.605439814812</v>
      </c>
      <c r="M47" s="97" cm="1">
        <f t="array" ref="M47">IFERROR(INDEX([1]!v_s10a_incident_by_feeder_FY26[SAIDI_Value], ROWS($M$9:M47)),"")</f>
        <v>0.68255040992288729</v>
      </c>
      <c r="N47" s="94" cm="1">
        <f t="array" ref="N47">IFERROR(INDEX([1]!v_s10a_incident_by_feeder_FY26[SAIFI_Value], ROWS($N$9:N47)),"")</f>
        <v>2.5204963438954131E-3</v>
      </c>
      <c r="O47" s="91" cm="1">
        <f t="array" ref="O47">IFERROR(INDEX([1]!v_s10a_incident_by_feeder_FY26[ICPs], ROWS($N$9:N47)),"")</f>
        <v>91</v>
      </c>
      <c r="P47" s="118" cm="1">
        <f t="array" ref="P47">IFERROR(INDEX([1]!v_s10a_incident_by_feeder_FY26[CML], ROWS($P$9:P47)),"")</f>
        <v>24642.799999855924</v>
      </c>
      <c r="Q47" s="88" t="str" cm="1">
        <f t="array" ref="Q47">IFERROR(INDEX([1]!v_s10a_incident_by_feeder_FY26[Planned or Unplanned], ROWS($Q$9:Q47)),"")</f>
        <v>Planned</v>
      </c>
      <c r="R47" s="88" t="str" cm="1">
        <f t="array" ref="R47">IFERROR(INDEX([1]!v_s10a_incident_by_feeder_FY26[Cause], ROWS($R$9:R47)),"")</f>
        <v>Planned Outage</v>
      </c>
      <c r="S47" s="88" t="str" cm="1">
        <f t="array" ref="S47">IFERROR(INDEX([1]!v_s10a_incident_by_feeder_FY26[Details], ROWS($S$9:S47)),"")</f>
        <v># Remove Redundant Equipment near Voltage Regulator VR13, Purerua Rd, Kerikeri</v>
      </c>
      <c r="T47" s="18"/>
    </row>
    <row r="48" spans="1:28" ht="15.75" x14ac:dyDescent="0.25">
      <c r="A48" s="10">
        <v>48</v>
      </c>
      <c r="B48" s="11"/>
      <c r="C48" s="116"/>
      <c r="D48" s="116"/>
      <c r="E48" s="85" t="str" cm="1">
        <f t="array" ref="E48">IFERROR(INDEX([1]!v_s10a_incident_by_feeder_FY26[Interruptions Identifier], ROWS($E$9:E48)),"")</f>
        <v>INCD-30509-F-OPONONI</v>
      </c>
      <c r="F48" s="85" t="str" cm="1">
        <f t="array" ref="F48">IFERROR(INDEX([1]!v_s10a_incident_by_feeder_FY26[Circuit Location], ROWS($F$9:F48)),"")</f>
        <v>Omanaia 051762 - Opononi</v>
      </c>
      <c r="G48" s="88" t="str" cm="1">
        <f t="array" ref="G48">IFERROR(INDEX(#REF!, ROWS($G$9:G48)),"")</f>
        <v/>
      </c>
      <c r="H48" s="88" t="str" cm="1">
        <f t="array" ref="H48">IFERROR(INDEX([1]!v_s10a_incident_by_feeder_FY26[feeder], ROWS($H$9:H48)),"")</f>
        <v>OPONONI</v>
      </c>
      <c r="I48" s="89" cm="1">
        <f t="array" ref="I48">IFERROR(INDEX([1]!v_s10a_incident_by_feeder_FY26[Start_Date], ROWS($I$9:I48)),"")</f>
        <v>45813.396157407406</v>
      </c>
      <c r="J48" s="90" cm="1">
        <f t="array" ref="J48">IFERROR(INDEX([1]!v_s10a_incident_by_feeder_FY26[Start_Time], ROWS($J$9:J48)),"")</f>
        <v>45813.396157407406</v>
      </c>
      <c r="K48" s="89" cm="1">
        <f t="array" ref="K48">IFERROR(INDEX([1]!v_s10a_incident_by_feeder_FY26[End_Date], ROWS($K$9:K48)),"")</f>
        <v>45814.729166666664</v>
      </c>
      <c r="L48" s="90" cm="1">
        <f t="array" ref="L48">IFERROR(INDEX([1]!v_s10a_incident_by_feeder_FY26[End_Time], ROWS($L$9:L48)),"")</f>
        <v>45814.729166666664</v>
      </c>
      <c r="M48" s="97" cm="1">
        <f t="array" ref="M48">IFERROR(INDEX([1]!v_s10a_incident_by_feeder_FY26[SAIDI_Value], ROWS($M$9:M48)),"")</f>
        <v>1.0806189526630008</v>
      </c>
      <c r="N48" s="94" cm="1">
        <f t="array" ref="N48">IFERROR(INDEX([1]!v_s10a_incident_by_feeder_FY26[SAIFI_Value], ROWS($N$9:N48)),"")</f>
        <v>2.9636605362286729E-3</v>
      </c>
      <c r="O48" s="91" cm="1">
        <f t="array" ref="O48">IFERROR(INDEX([1]!v_s10a_incident_by_feeder_FY26[ICPs], ROWS($N$9:N48)),"")</f>
        <v>107</v>
      </c>
      <c r="P48" s="118" cm="1">
        <f t="array" ref="P48">IFERROR(INDEX([1]!v_s10a_incident_by_feeder_FY26[CML], ROWS($P$9:P48)),"")</f>
        <v>39014.666666944977</v>
      </c>
      <c r="Q48" s="88" t="str" cm="1">
        <f t="array" ref="Q48">IFERROR(INDEX([1]!v_s10a_incident_by_feeder_FY26[Planned or Unplanned], ROWS($Q$9:Q48)),"")</f>
        <v>Planned</v>
      </c>
      <c r="R48" s="88" t="str" cm="1">
        <f t="array" ref="R48">IFERROR(INDEX([1]!v_s10a_incident_by_feeder_FY26[Cause], ROWS($R$9:R48)),"")</f>
        <v>Planned Outage</v>
      </c>
      <c r="S48" s="88" t="str" cm="1">
        <f t="array" ref="S48">IFERROR(INDEX([1]!v_s10a_incident_by_feeder_FY26[Details], ROWS($S$9:S48)),"")</f>
        <v># Replace Recloser R460, SH12, Omapere</v>
      </c>
      <c r="T48" s="18"/>
    </row>
    <row r="49" spans="1:20" ht="15.75" x14ac:dyDescent="0.25">
      <c r="A49" s="10">
        <v>49</v>
      </c>
      <c r="B49" s="11"/>
      <c r="C49" s="116"/>
      <c r="D49" s="116"/>
      <c r="E49" s="85" t="str" cm="1">
        <f t="array" ref="E49">IFERROR(INDEX([1]!v_s10a_incident_by_feeder_FY26[Interruptions Identifier], ROWS($E$9:E49)),"")</f>
        <v>INCD-30518-F-OXFORD STREET</v>
      </c>
      <c r="F49" s="85" t="str" cm="1">
        <f t="array" ref="F49">IFERROR(INDEX([1]!v_s10a_incident_by_feeder_FY26[Circuit Location], ROWS($F$9:F49)),"")</f>
        <v>Okahu CB1108 - Oxford Street</v>
      </c>
      <c r="G49" s="88" t="str" cm="1">
        <f t="array" ref="G49">IFERROR(INDEX(#REF!, ROWS($G$9:G49)),"")</f>
        <v/>
      </c>
      <c r="H49" s="88" t="str" cm="1">
        <f t="array" ref="H49">IFERROR(INDEX([1]!v_s10a_incident_by_feeder_FY26[feeder], ROWS($H$9:H49)),"")</f>
        <v>OXFORD STREET</v>
      </c>
      <c r="I49" s="89" cm="1">
        <f t="array" ref="I49">IFERROR(INDEX([1]!v_s10a_incident_by_feeder_FY26[Start_Date], ROWS($I$9:I49)),"")</f>
        <v>45793.395833333336</v>
      </c>
      <c r="J49" s="90" cm="1">
        <f t="array" ref="J49">IFERROR(INDEX([1]!v_s10a_incident_by_feeder_FY26[Start_Time], ROWS($J$9:J49)),"")</f>
        <v>45793.395833333336</v>
      </c>
      <c r="K49" s="89" cm="1">
        <f t="array" ref="K49">IFERROR(INDEX([1]!v_s10a_incident_by_feeder_FY26[End_Date], ROWS($K$9:K49)),"")</f>
        <v>45793.570833333331</v>
      </c>
      <c r="L49" s="90" cm="1">
        <f t="array" ref="L49">IFERROR(INDEX([1]!v_s10a_incident_by_feeder_FY26[End_Time], ROWS($L$9:L49)),"")</f>
        <v>45793.570833333331</v>
      </c>
      <c r="M49" s="97" cm="1">
        <f t="array" ref="M49">IFERROR(INDEX([1]!v_s10a_incident_by_feeder_FY26[SAIDI_Value], ROWS($M$9:M49)),"")</f>
        <v>1.163919384375613</v>
      </c>
      <c r="N49" s="94" cm="1">
        <f t="array" ref="N49">IFERROR(INDEX([1]!v_s10a_incident_by_feeder_FY26[SAIFI_Value], ROWS($N$9:N49)),"")</f>
        <v>4.6187277158914611E-3</v>
      </c>
      <c r="O49" s="91" cm="1">
        <f t="array" ref="O49">IFERROR(INDEX([1]!v_s10a_incident_by_feeder_FY26[ICPs], ROWS($N$9:N49)),"")</f>
        <v>166.75454545454534</v>
      </c>
      <c r="P49" s="118" cm="1">
        <f t="array" ref="P49">IFERROR(INDEX([1]!v_s10a_incident_by_feeder_FY26[CML], ROWS($P$9:P49)),"")</f>
        <v>42022.145453497134</v>
      </c>
      <c r="Q49" s="88" t="str" cm="1">
        <f t="array" ref="Q49">IFERROR(INDEX([1]!v_s10a_incident_by_feeder_FY26[Planned or Unplanned], ROWS($Q$9:Q49)),"")</f>
        <v>Planned</v>
      </c>
      <c r="R49" s="88" t="str" cm="1">
        <f t="array" ref="R49">IFERROR(INDEX([1]!v_s10a_incident_by_feeder_FY26[Cause], ROWS($R$9:R49)),"")</f>
        <v>Planned Outage</v>
      </c>
      <c r="S49" s="88" t="str" cm="1">
        <f t="array" ref="S49">IFERROR(INDEX([1]!v_s10a_incident_by_feeder_FY26[Details], ROWS($S$9:S49)),"")</f>
        <v># Maintenance, Beyond Switch 007, Church Rd, Kaitaia</v>
      </c>
      <c r="T49" s="18"/>
    </row>
    <row r="50" spans="1:20" ht="15.75" x14ac:dyDescent="0.25">
      <c r="A50" s="10">
        <v>50</v>
      </c>
      <c r="B50" s="11"/>
      <c r="C50" s="116"/>
      <c r="D50" s="116"/>
      <c r="E50" s="85" t="str" cm="1">
        <f t="array" ref="E50">IFERROR(INDEX([1]!v_s10a_incident_by_feeder_FY26[Interruptions Identifier], ROWS($E$9:E50)),"")</f>
        <v>INCD-30518-F-CLOUGH ROAD</v>
      </c>
      <c r="F50" s="85" t="str" cm="1">
        <f t="array" ref="F50">IFERROR(INDEX([1]!v_s10a_incident_by_feeder_FY26[Circuit Location], ROWS($F$9:F50)),"")</f>
        <v>Kaitaia Transmission 151822 - Clough Road</v>
      </c>
      <c r="G50" s="88" t="str" cm="1">
        <f t="array" ref="G50">IFERROR(INDEX(#REF!, ROWS($G$9:G50)),"")</f>
        <v/>
      </c>
      <c r="H50" s="88" t="str" cm="1">
        <f t="array" ref="H50">IFERROR(INDEX([1]!v_s10a_incident_by_feeder_FY26[feeder], ROWS($H$9:H50)),"")</f>
        <v>CLOUGH ROAD</v>
      </c>
      <c r="I50" s="89" cm="1">
        <f t="array" ref="I50">IFERROR(INDEX([1]!v_s10a_incident_by_feeder_FY26[Start_Date], ROWS($I$9:I50)),"")</f>
        <v>45793.395833333336</v>
      </c>
      <c r="J50" s="90" cm="1">
        <f t="array" ref="J50">IFERROR(INDEX([1]!v_s10a_incident_by_feeder_FY26[Start_Time], ROWS($J$9:J50)),"")</f>
        <v>45793.395833333336</v>
      </c>
      <c r="K50" s="89" cm="1">
        <f t="array" ref="K50">IFERROR(INDEX([1]!v_s10a_incident_by_feeder_FY26[End_Date], ROWS($K$9:K50)),"")</f>
        <v>45793.570833333331</v>
      </c>
      <c r="L50" s="90" cm="1">
        <f t="array" ref="L50">IFERROR(INDEX([1]!v_s10a_incident_by_feeder_FY26[End_Time], ROWS($L$9:L50)),"")</f>
        <v>45793.570833333331</v>
      </c>
      <c r="M50" s="97" cm="1">
        <f t="array" ref="M50">IFERROR(INDEX([1]!v_s10a_incident_by_feeder_FY26[SAIDI_Value], ROWS($M$9:M50)),"")</f>
        <v>0.37862437804989785</v>
      </c>
      <c r="N50" s="94" cm="1">
        <f t="array" ref="N50">IFERROR(INDEX([1]!v_s10a_incident_by_feeder_FY26[SAIFI_Value], ROWS($N$9:N50)),"")</f>
        <v>1.5024776907116787E-3</v>
      </c>
      <c r="O50" s="91" cm="1">
        <f t="array" ref="O50">IFERROR(INDEX([1]!v_s10a_incident_by_feeder_FY26[ICPs], ROWS($N$9:N50)),"")</f>
        <v>54.24545454545445</v>
      </c>
      <c r="P50" s="118" cm="1">
        <f t="array" ref="P50">IFERROR(INDEX([1]!v_s10a_incident_by_feeder_FY26[CML], ROWS($P$9:P50)),"")</f>
        <v>13669.854545113511</v>
      </c>
      <c r="Q50" s="88" t="str" cm="1">
        <f t="array" ref="Q50">IFERROR(INDEX([1]!v_s10a_incident_by_feeder_FY26[Planned or Unplanned], ROWS($Q$9:Q50)),"")</f>
        <v>Planned</v>
      </c>
      <c r="R50" s="88" t="str" cm="1">
        <f t="array" ref="R50">IFERROR(INDEX([1]!v_s10a_incident_by_feeder_FY26[Cause], ROWS($R$9:R50)),"")</f>
        <v>Planned Outage</v>
      </c>
      <c r="S50" s="88" t="str" cm="1">
        <f t="array" ref="S50">IFERROR(INDEX([1]!v_s10a_incident_by_feeder_FY26[Details], ROWS($S$9:S50)),"")</f>
        <v># Maintenance, Beyond Switch 007, Church Rd, Kaitaia</v>
      </c>
      <c r="T50" s="18"/>
    </row>
    <row r="51" spans="1:20" ht="15.75" x14ac:dyDescent="0.25">
      <c r="A51" s="10">
        <v>51</v>
      </c>
      <c r="B51" s="11"/>
      <c r="C51" s="116"/>
      <c r="D51" s="116"/>
      <c r="E51" s="85" t="str" cm="1">
        <f t="array" ref="E51">IFERROR(INDEX([1]!v_s10a_incident_by_feeder_FY26[Interruptions Identifier], ROWS($E$9:E51)),"")</f>
        <v>INCD-30524-F-BROADWOOD</v>
      </c>
      <c r="F51" s="85" t="str" cm="1">
        <f t="array" ref="F51">IFERROR(INDEX([1]!v_s10a_incident_by_feeder_FY26[Circuit Location], ROWS($F$9:F51)),"")</f>
        <v>Kaitaia Transmission 151922 - Broadwood</v>
      </c>
      <c r="G51" s="88" t="str" cm="1">
        <f t="array" ref="G51">IFERROR(INDEX(#REF!, ROWS($G$9:G51)),"")</f>
        <v/>
      </c>
      <c r="H51" s="88" t="str" cm="1">
        <f t="array" ref="H51">IFERROR(INDEX([1]!v_s10a_incident_by_feeder_FY26[feeder], ROWS($H$9:H51)),"")</f>
        <v>BROADWOOD</v>
      </c>
      <c r="I51" s="89" cm="1">
        <f t="array" ref="I51">IFERROR(INDEX([1]!v_s10a_incident_by_feeder_FY26[Start_Date], ROWS($I$9:I51)),"")</f>
        <v>45805.395833333336</v>
      </c>
      <c r="J51" s="90" cm="1">
        <f t="array" ref="J51">IFERROR(INDEX([1]!v_s10a_incident_by_feeder_FY26[Start_Time], ROWS($J$9:J51)),"")</f>
        <v>45805.395833333336</v>
      </c>
      <c r="K51" s="89" cm="1">
        <f t="array" ref="K51">IFERROR(INDEX([1]!v_s10a_incident_by_feeder_FY26[End_Date], ROWS($K$9:K51)),"")</f>
        <v>45805.568749999999</v>
      </c>
      <c r="L51" s="90" cm="1">
        <f t="array" ref="L51">IFERROR(INDEX([1]!v_s10a_incident_by_feeder_FY26[End_Time], ROWS($L$9:L51)),"")</f>
        <v>45805.568749999999</v>
      </c>
      <c r="M51" s="97" cm="1">
        <f t="array" ref="M51">IFERROR(INDEX([1]!v_s10a_incident_by_feeder_FY26[SAIDI_Value], ROWS($M$9:M51)),"")</f>
        <v>1.3793485486063154E-2</v>
      </c>
      <c r="N51" s="94" cm="1">
        <f t="array" ref="N51">IFERROR(INDEX([1]!v_s10a_incident_by_feeder_FY26[SAIFI_Value], ROWS($N$9:N51)),"")</f>
        <v>5.5395524041657433E-5</v>
      </c>
      <c r="O51" s="91" cm="1">
        <f t="array" ref="O51">IFERROR(INDEX([1]!v_s10a_incident_by_feeder_FY26[ICPs], ROWS($N$9:N51)),"")</f>
        <v>2</v>
      </c>
      <c r="P51" s="118" cm="1">
        <f t="array" ref="P51">IFERROR(INDEX([1]!v_s10a_incident_by_feeder_FY26[CML], ROWS($P$9:P51)),"")</f>
        <v>497.99999998882413</v>
      </c>
      <c r="Q51" s="88" t="str" cm="1">
        <f t="array" ref="Q51">IFERROR(INDEX([1]!v_s10a_incident_by_feeder_FY26[Planned or Unplanned], ROWS($Q$9:Q51)),"")</f>
        <v>Planned</v>
      </c>
      <c r="R51" s="88" t="str" cm="1">
        <f t="array" ref="R51">IFERROR(INDEX([1]!v_s10a_incident_by_feeder_FY26[Cause], ROWS($R$9:R51)),"")</f>
        <v>Planned Outage</v>
      </c>
      <c r="S51" s="88" t="str" cm="1">
        <f t="array" ref="S51">IFERROR(INDEX([1]!v_s10a_incident_by_feeder_FY26[Details], ROWS($S$9:S51)),"")</f>
        <v># Remove Pole 417254, Matawera Rd, Kaitaia</v>
      </c>
      <c r="T51" s="18"/>
    </row>
    <row r="52" spans="1:20" ht="15.75" x14ac:dyDescent="0.25">
      <c r="A52" s="10">
        <v>52</v>
      </c>
      <c r="B52" s="11"/>
      <c r="C52" s="116"/>
      <c r="D52" s="116"/>
      <c r="E52" s="85" t="str" cm="1">
        <f t="array" ref="E52">IFERROR(INDEX([1]!v_s10a_incident_by_feeder_FY26[Interruptions Identifier], ROWS($E$9:E52)),"")</f>
        <v>INCD-30542-F-TAU BLOCK</v>
      </c>
      <c r="F52" s="85" t="str" cm="1">
        <f t="array" ref="F52">IFERROR(INDEX([1]!v_s10a_incident_by_feeder_FY26[Circuit Location], ROWS($F$9:F52)),"")</f>
        <v>Moerewa 031372 - Tau Block</v>
      </c>
      <c r="G52" s="88" t="str" cm="1">
        <f t="array" ref="G52">IFERROR(INDEX(#REF!, ROWS($G$9:G52)),"")</f>
        <v/>
      </c>
      <c r="H52" s="88" t="str" cm="1">
        <f t="array" ref="H52">IFERROR(INDEX([1]!v_s10a_incident_by_feeder_FY26[feeder], ROWS($H$9:H52)),"")</f>
        <v>TAU BLOCK</v>
      </c>
      <c r="I52" s="89" cm="1">
        <f t="array" ref="I52">IFERROR(INDEX([1]!v_s10a_incident_by_feeder_FY26[Start_Date], ROWS($I$9:I52)),"")</f>
        <v>45784.44027777778</v>
      </c>
      <c r="J52" s="90" cm="1">
        <f t="array" ref="J52">IFERROR(INDEX([1]!v_s10a_incident_by_feeder_FY26[Start_Time], ROWS($J$9:J52)),"")</f>
        <v>45784.44027777778</v>
      </c>
      <c r="K52" s="89" cm="1">
        <f t="array" ref="K52">IFERROR(INDEX([1]!v_s10a_incident_by_feeder_FY26[End_Date], ROWS($K$9:K52)),"")</f>
        <v>45784.602777777778</v>
      </c>
      <c r="L52" s="90" cm="1">
        <f t="array" ref="L52">IFERROR(INDEX([1]!v_s10a_incident_by_feeder_FY26[End_Time], ROWS($L$9:L52)),"")</f>
        <v>45784.602777777778</v>
      </c>
      <c r="M52" s="97" cm="1">
        <f t="array" ref="M52">IFERROR(INDEX([1]!v_s10a_incident_by_feeder_FY26[SAIDI_Value], ROWS($M$9:M52)),"")</f>
        <v>0.11666297363068584</v>
      </c>
      <c r="N52" s="94" cm="1">
        <f t="array" ref="N52">IFERROR(INDEX([1]!v_s10a_incident_by_feeder_FY26[SAIFI_Value], ROWS($N$9:N52)),"")</f>
        <v>4.9855971637491694E-4</v>
      </c>
      <c r="O52" s="91" cm="1">
        <f t="array" ref="O52">IFERROR(INDEX([1]!v_s10a_incident_by_feeder_FY26[ICPs], ROWS($N$9:N52)),"")</f>
        <v>18</v>
      </c>
      <c r="P52" s="118" cm="1">
        <f t="array" ref="P52">IFERROR(INDEX([1]!v_s10a_incident_by_feeder_FY26[CML], ROWS($P$9:P52)),"")</f>
        <v>4211.9999999622814</v>
      </c>
      <c r="Q52" s="88" t="str" cm="1">
        <f t="array" ref="Q52">IFERROR(INDEX([1]!v_s10a_incident_by_feeder_FY26[Planned or Unplanned], ROWS($Q$9:Q52)),"")</f>
        <v>Planned</v>
      </c>
      <c r="R52" s="88" t="str" cm="1">
        <f t="array" ref="R52">IFERROR(INDEX([1]!v_s10a_incident_by_feeder_FY26[Cause], ROWS($R$9:R52)),"")</f>
        <v>Planned Outage</v>
      </c>
      <c r="S52" s="88" t="str" cm="1">
        <f t="array" ref="S52">IFERROR(INDEX([1]!v_s10a_incident_by_feeder_FY26[Details], ROWS($S$9:S52)),"")</f>
        <v># Replace Pole 340718, SH1, Moerewa</v>
      </c>
      <c r="T52" s="18"/>
    </row>
    <row r="53" spans="1:20" ht="15.75" x14ac:dyDescent="0.25">
      <c r="A53" s="10">
        <v>53</v>
      </c>
      <c r="B53" s="11"/>
      <c r="C53" s="116"/>
      <c r="D53" s="116"/>
      <c r="E53" s="85" t="str" cm="1">
        <f t="array" ref="E53">IFERROR(INDEX([1]!v_s10a_incident_by_feeder_FY26[Interruptions Identifier], ROWS($E$9:E53)),"")</f>
        <v>INCD-30548-F-AWANUI</v>
      </c>
      <c r="F53" s="85" t="str" cm="1">
        <f t="array" ref="F53">IFERROR(INDEX([1]!v_s10a_incident_by_feeder_FY26[Circuit Location], ROWS($F$9:F53)),"")</f>
        <v>NPL CB1406 - Awanui</v>
      </c>
      <c r="G53" s="88" t="str" cm="1">
        <f t="array" ref="G53">IFERROR(INDEX(#REF!, ROWS($G$9:G53)),"")</f>
        <v/>
      </c>
      <c r="H53" s="88" t="str" cm="1">
        <f t="array" ref="H53">IFERROR(INDEX([1]!v_s10a_incident_by_feeder_FY26[feeder], ROWS($H$9:H53)),"")</f>
        <v>AWANUI</v>
      </c>
      <c r="I53" s="89" cm="1">
        <f t="array" ref="I53">IFERROR(INDEX([1]!v_s10a_incident_by_feeder_FY26[Start_Date], ROWS($I$9:I53)),"")</f>
        <v>45763.488807870373</v>
      </c>
      <c r="J53" s="90" cm="1">
        <f t="array" ref="J53">IFERROR(INDEX([1]!v_s10a_incident_by_feeder_FY26[Start_Time], ROWS($J$9:J53)),"")</f>
        <v>45763.488807870373</v>
      </c>
      <c r="K53" s="89" cm="1">
        <f t="array" ref="K53">IFERROR(INDEX([1]!v_s10a_incident_by_feeder_FY26[End_Date], ROWS($K$9:K53)),"")</f>
        <v>45765.568749999999</v>
      </c>
      <c r="L53" s="90" cm="1">
        <f t="array" ref="L53">IFERROR(INDEX([1]!v_s10a_incident_by_feeder_FY26[End_Time], ROWS($L$9:L53)),"")</f>
        <v>45765.568749999999</v>
      </c>
      <c r="M53" s="97" cm="1">
        <f t="array" ref="M53">IFERROR(INDEX([1]!v_s10a_incident_by_feeder_FY26[SAIDI_Value], ROWS($M$9:M53)),"")</f>
        <v>16.439463309724996</v>
      </c>
      <c r="N53" s="94" cm="1">
        <f t="array" ref="N53">IFERROR(INDEX([1]!v_s10a_incident_by_feeder_FY26[SAIFI_Value], ROWS($N$9:N53)),"")</f>
        <v>3.7835142920452029E-2</v>
      </c>
      <c r="O53" s="91" cm="1">
        <f t="array" ref="O53">IFERROR(INDEX([1]!v_s10a_incident_by_feeder_FY26[ICPs], ROWS($N$9:N53)),"")</f>
        <v>757</v>
      </c>
      <c r="P53" s="118" cm="1">
        <f t="array" ref="P53">IFERROR(INDEX([1]!v_s10a_incident_by_feeder_FY26[CML], ROWS($P$9:P53)),"")</f>
        <v>593530.38333431119</v>
      </c>
      <c r="Q53" s="88" t="str" cm="1">
        <f t="array" ref="Q53">IFERROR(INDEX([1]!v_s10a_incident_by_feeder_FY26[Planned or Unplanned], ROWS($Q$9:Q53)),"")</f>
        <v>Unplanned</v>
      </c>
      <c r="R53" s="88" t="str" cm="1">
        <f t="array" ref="R53">IFERROR(INDEX([1]!v_s10a_incident_by_feeder_FY26[Cause], ROWS($R$9:R53)),"")</f>
        <v>Defective Equipment</v>
      </c>
      <c r="S53" s="88" t="str" cm="1">
        <f t="array" ref="S53">IFERROR(INDEX([1]!v_s10a_incident_by_feeder_FY26[Details], ROWS($S$9:S53)),"")</f>
        <v># Cyclone Tam, Replace Insulator, King Bolt, Poles 428612, 410556, Far North Rd, Waimanoni</v>
      </c>
      <c r="T53" s="18"/>
    </row>
    <row r="54" spans="1:20" ht="15.75" x14ac:dyDescent="0.25">
      <c r="A54" s="10">
        <v>54</v>
      </c>
      <c r="B54" s="11"/>
      <c r="C54" s="116"/>
      <c r="D54" s="116"/>
      <c r="E54" s="85" t="str" cm="1">
        <f t="array" ref="E54">IFERROR(INDEX([1]!v_s10a_incident_by_feeder_FY26[Interruptions Identifier], ROWS($E$9:E54)),"")</f>
        <v>INCD-30560-F-POKAPU</v>
      </c>
      <c r="F54" s="85" t="str" cm="1">
        <f t="array" ref="F54">IFERROR(INDEX([1]!v_s10a_incident_by_feeder_FY26[Circuit Location], ROWS($F$9:F54)),"")</f>
        <v>Moerewa 031312 - Pokapu</v>
      </c>
      <c r="G54" s="88" t="str" cm="1">
        <f t="array" ref="G54">IFERROR(INDEX(#REF!, ROWS($G$9:G54)),"")</f>
        <v/>
      </c>
      <c r="H54" s="88" t="str" cm="1">
        <f t="array" ref="H54">IFERROR(INDEX([1]!v_s10a_incident_by_feeder_FY26[feeder], ROWS($H$9:H54)),"")</f>
        <v>POKAPU</v>
      </c>
      <c r="I54" s="89" cm="1">
        <f t="array" ref="I54">IFERROR(INDEX([1]!v_s10a_incident_by_feeder_FY26[Start_Date], ROWS($I$9:I54)),"")</f>
        <v>45763.504988425928</v>
      </c>
      <c r="J54" s="90" cm="1">
        <f t="array" ref="J54">IFERROR(INDEX([1]!v_s10a_incident_by_feeder_FY26[Start_Time], ROWS($J$9:J54)),"")</f>
        <v>45763.504988425928</v>
      </c>
      <c r="K54" s="89" cm="1">
        <f t="array" ref="K54">IFERROR(INDEX([1]!v_s10a_incident_by_feeder_FY26[End_Date], ROWS($K$9:K54)),"")</f>
        <v>45763.700694444444</v>
      </c>
      <c r="L54" s="90" cm="1">
        <f t="array" ref="L54">IFERROR(INDEX([1]!v_s10a_incident_by_feeder_FY26[End_Time], ROWS($L$9:L54)),"")</f>
        <v>45763.700694444444</v>
      </c>
      <c r="M54" s="97" cm="1">
        <f t="array" ref="M54">IFERROR(INDEX([1]!v_s10a_incident_by_feeder_FY26[SAIDI_Value], ROWS($M$9:M54)),"")</f>
        <v>0.46333647239386422</v>
      </c>
      <c r="N54" s="94" cm="1">
        <f t="array" ref="N54">IFERROR(INDEX([1]!v_s10a_incident_by_feeder_FY26[SAIFI_Value], ROWS($N$9:N54)),"")</f>
        <v>3.9330822069576776E-3</v>
      </c>
      <c r="O54" s="91" cm="1">
        <f t="array" ref="O54">IFERROR(INDEX([1]!v_s10a_incident_by_feeder_FY26[ICPs], ROWS($N$9:N54)),"")</f>
        <v>142</v>
      </c>
      <c r="P54" s="118" cm="1">
        <f t="array" ref="P54">IFERROR(INDEX([1]!v_s10a_incident_by_feeder_FY26[CML], ROWS($P$9:P54)),"")</f>
        <v>16728.299999308074</v>
      </c>
      <c r="Q54" s="88" t="str" cm="1">
        <f t="array" ref="Q54">IFERROR(INDEX([1]!v_s10a_incident_by_feeder_FY26[Planned or Unplanned], ROWS($Q$9:Q54)),"")</f>
        <v>Unplanned</v>
      </c>
      <c r="R54" s="88" t="str" cm="1">
        <f t="array" ref="R54">IFERROR(INDEX([1]!v_s10a_incident_by_feeder_FY26[Cause], ROWS($R$9:R54)),"")</f>
        <v>Defective Equipment</v>
      </c>
      <c r="S54" s="88" t="str" cm="1">
        <f t="array" ref="S54">IFERROR(INDEX([1]!v_s10a_incident_by_feeder_FY26[Details], ROWS($S$9:S54)),"")</f>
        <v># Cyclone Tam, Broken Insulator Clamp, Pole 425255, Pokapu Rd, Matawaia</v>
      </c>
      <c r="T54" s="18"/>
    </row>
    <row r="55" spans="1:20" ht="15.75" x14ac:dyDescent="0.25">
      <c r="A55" s="10">
        <v>55</v>
      </c>
      <c r="B55" s="11"/>
      <c r="C55" s="116"/>
      <c r="D55" s="116"/>
      <c r="E55" s="85" t="str" cm="1">
        <f t="array" ref="E55">IFERROR(INDEX([1]!v_s10a_incident_by_feeder_FY26[Interruptions Identifier], ROWS($E$9:E55)),"")</f>
        <v>INCD-30584-F-RANGIAHUA</v>
      </c>
      <c r="F55" s="85" t="str" cm="1">
        <f t="array" ref="F55">IFERROR(INDEX([1]!v_s10a_incident_by_feeder_FY26[Circuit Location], ROWS($F$9:F55)),"")</f>
        <v>Kaikohe  CB0105 - Rangiahua</v>
      </c>
      <c r="G55" s="88" t="str" cm="1">
        <f t="array" ref="G55">IFERROR(INDEX(#REF!, ROWS($G$9:G55)),"")</f>
        <v/>
      </c>
      <c r="H55" s="88" t="str" cm="1">
        <f t="array" ref="H55">IFERROR(INDEX([1]!v_s10a_incident_by_feeder_FY26[feeder], ROWS($H$9:H55)),"")</f>
        <v>RANGIAHUA</v>
      </c>
      <c r="I55" s="89" cm="1">
        <f t="array" ref="I55">IFERROR(INDEX([1]!v_s10a_incident_by_feeder_FY26[Start_Date], ROWS($I$9:I55)),"")</f>
        <v>45763.572222222225</v>
      </c>
      <c r="J55" s="90" cm="1">
        <f t="array" ref="J55">IFERROR(INDEX([1]!v_s10a_incident_by_feeder_FY26[Start_Time], ROWS($J$9:J55)),"")</f>
        <v>45763.572222222225</v>
      </c>
      <c r="K55" s="89" cm="1">
        <f t="array" ref="K55">IFERROR(INDEX([1]!v_s10a_incident_by_feeder_FY26[End_Date], ROWS($K$9:K55)),"")</f>
        <v>45763.644444444442</v>
      </c>
      <c r="L55" s="90" cm="1">
        <f t="array" ref="L55">IFERROR(INDEX([1]!v_s10a_incident_by_feeder_FY26[End_Time], ROWS($L$9:L55)),"")</f>
        <v>45763.644444444442</v>
      </c>
      <c r="M55" s="97" cm="1">
        <f t="array" ref="M55">IFERROR(INDEX([1]!v_s10a_incident_by_feeder_FY26[SAIDI_Value], ROWS($M$9:M55)),"")</f>
        <v>1.6009306447116806E-2</v>
      </c>
      <c r="N55" s="94" cm="1">
        <f t="array" ref="N55">IFERROR(INDEX([1]!v_s10a_incident_by_feeder_FY26[SAIFI_Value], ROWS($N$9:N55)),"")</f>
        <v>1.9388433414580102E-4</v>
      </c>
      <c r="O55" s="91" cm="1">
        <f t="array" ref="O55">IFERROR(INDEX([1]!v_s10a_incident_by_feeder_FY26[ICPs], ROWS($N$9:N55)),"")</f>
        <v>6</v>
      </c>
      <c r="P55" s="118" cm="1">
        <f t="array" ref="P55">IFERROR(INDEX([1]!v_s10a_incident_by_feeder_FY26[CML], ROWS($P$9:P55)),"")</f>
        <v>577.99999996670522</v>
      </c>
      <c r="Q55" s="88" t="str" cm="1">
        <f t="array" ref="Q55">IFERROR(INDEX([1]!v_s10a_incident_by_feeder_FY26[Planned or Unplanned], ROWS($Q$9:Q55)),"")</f>
        <v>Unplanned</v>
      </c>
      <c r="R55" s="88" t="str" cm="1">
        <f t="array" ref="R55">IFERROR(INDEX([1]!v_s10a_incident_by_feeder_FY26[Cause], ROWS($R$9:R55)),"")</f>
        <v>Unknown</v>
      </c>
      <c r="S55" s="88" t="str" cm="1">
        <f t="array" ref="S55">IFERROR(INDEX([1]!v_s10a_incident_by_feeder_FY26[Details], ROWS($S$9:S55)),"")</f>
        <v># Cyclone Tam, Recloser R9001 Found Open, Iwitaua Rd, Mangamuka</v>
      </c>
      <c r="T55" s="18"/>
    </row>
    <row r="56" spans="1:20" ht="15.75" x14ac:dyDescent="0.25">
      <c r="A56" s="10">
        <v>56</v>
      </c>
      <c r="B56" s="11"/>
      <c r="C56" s="116"/>
      <c r="D56" s="116"/>
      <c r="E56" s="85" t="str" cm="1">
        <f t="array" ref="E56">IFERROR(INDEX([1]!v_s10a_incident_by_feeder_FY26[Interruptions Identifier], ROWS($E$9:E56)),"")</f>
        <v>INCD-30605-F-HEREKINO</v>
      </c>
      <c r="F56" s="85" t="str" cm="1">
        <f t="array" ref="F56">IFERROR(INDEX([1]!v_s10a_incident_by_feeder_FY26[Circuit Location], ROWS($F$9:F56)),"")</f>
        <v>Okahu CB1109 - Herekino</v>
      </c>
      <c r="G56" s="88" t="str" cm="1">
        <f t="array" ref="G56">IFERROR(INDEX(#REF!, ROWS($G$9:G56)),"")</f>
        <v/>
      </c>
      <c r="H56" s="88" t="str" cm="1">
        <f t="array" ref="H56">IFERROR(INDEX([1]!v_s10a_incident_by_feeder_FY26[feeder], ROWS($H$9:H56)),"")</f>
        <v>HEREKINO</v>
      </c>
      <c r="I56" s="89" cm="1">
        <f t="array" ref="I56">IFERROR(INDEX([1]!v_s10a_incident_by_feeder_FY26[Start_Date], ROWS($I$9:I56)),"")</f>
        <v>45763.614560185182</v>
      </c>
      <c r="J56" s="90" cm="1">
        <f t="array" ref="J56">IFERROR(INDEX([1]!v_s10a_incident_by_feeder_FY26[Start_Time], ROWS($J$9:J56)),"")</f>
        <v>45763.614560185182</v>
      </c>
      <c r="K56" s="89" cm="1">
        <f t="array" ref="K56">IFERROR(INDEX([1]!v_s10a_incident_by_feeder_FY26[End_Date], ROWS($K$9:K56)),"")</f>
        <v>45769.902777777781</v>
      </c>
      <c r="L56" s="90" cm="1">
        <f t="array" ref="L56">IFERROR(INDEX([1]!v_s10a_incident_by_feeder_FY26[End_Time], ROWS($L$9:L56)),"")</f>
        <v>45769.902777777781</v>
      </c>
      <c r="M56" s="97" cm="1">
        <f t="array" ref="M56">IFERROR(INDEX([1]!v_s10a_incident_by_feeder_FY26[SAIDI_Value], ROWS($M$9:M56)),"")</f>
        <v>1.7887070517831103</v>
      </c>
      <c r="N56" s="94" cm="1">
        <f t="array" ref="N56">IFERROR(INDEX([1]!v_s10a_incident_by_feeder_FY26[SAIFI_Value], ROWS($N$9:N56)),"")</f>
        <v>2.7673808925964043E-4</v>
      </c>
      <c r="O56" s="91" cm="1">
        <f t="array" ref="O56">IFERROR(INDEX([1]!v_s10a_incident_by_feeder_FY26[ICPs], ROWS($N$9:N56)),"")</f>
        <v>3.9607956183328623</v>
      </c>
      <c r="P56" s="118" cm="1">
        <f t="array" ref="P56">IFERROR(INDEX([1]!v_s10a_incident_by_feeder_FY26[CML], ROWS($P$9:P56)),"")</f>
        <v>64579.479397577416</v>
      </c>
      <c r="Q56" s="88" t="str" cm="1">
        <f t="array" ref="Q56">IFERROR(INDEX([1]!v_s10a_incident_by_feeder_FY26[Planned or Unplanned], ROWS($Q$9:Q56)),"")</f>
        <v>Unplanned</v>
      </c>
      <c r="R56" s="88" t="str" cm="1">
        <f t="array" ref="R56">IFERROR(INDEX([1]!v_s10a_incident_by_feeder_FY26[Cause], ROWS($R$9:R56)),"")</f>
        <v>Vegetation</v>
      </c>
      <c r="S56" s="88" t="str" cm="1">
        <f t="array" ref="S56">IFERROR(INDEX([1]!v_s10a_incident_by_feeder_FY26[Details], ROWS($S$9:S56)),"")</f>
        <v># Cyclone Tam, Multiple Outages, South Road Feeder, Kaitaia</v>
      </c>
      <c r="T56" s="18"/>
    </row>
    <row r="57" spans="1:20" ht="15.75" x14ac:dyDescent="0.25">
      <c r="A57" s="10">
        <v>57</v>
      </c>
      <c r="B57" s="11"/>
      <c r="C57" s="116"/>
      <c r="D57" s="116"/>
      <c r="E57" s="85" t="str" cm="1">
        <f t="array" ref="E57">IFERROR(INDEX([1]!v_s10a_incident_by_feeder_FY26[Interruptions Identifier], ROWS($E$9:E57)),"")</f>
        <v>INCD-30605-F-NORTH ROAD</v>
      </c>
      <c r="F57" s="85" t="str" cm="1">
        <f t="array" ref="F57">IFERROR(INDEX([1]!v_s10a_incident_by_feeder_FY26[Circuit Location], ROWS($F$9:F57)),"")</f>
        <v>NPL CB1408 - North Road</v>
      </c>
      <c r="G57" s="88" t="str" cm="1">
        <f t="array" ref="G57">IFERROR(INDEX(#REF!, ROWS($G$9:G57)),"")</f>
        <v/>
      </c>
      <c r="H57" s="88" t="str" cm="1">
        <f t="array" ref="H57">IFERROR(INDEX([1]!v_s10a_incident_by_feeder_FY26[feeder], ROWS($H$9:H57)),"")</f>
        <v>NORTH ROAD</v>
      </c>
      <c r="I57" s="89" cm="1">
        <f t="array" ref="I57">IFERROR(INDEX([1]!v_s10a_incident_by_feeder_FY26[Start_Date], ROWS($I$9:I57)),"")</f>
        <v>45763.614560185182</v>
      </c>
      <c r="J57" s="90" cm="1">
        <f t="array" ref="J57">IFERROR(INDEX([1]!v_s10a_incident_by_feeder_FY26[Start_Time], ROWS($J$9:J57)),"")</f>
        <v>45763.614560185182</v>
      </c>
      <c r="K57" s="89" cm="1">
        <f t="array" ref="K57">IFERROR(INDEX([1]!v_s10a_incident_by_feeder_FY26[End_Date], ROWS($K$9:K57)),"")</f>
        <v>45769.902777777781</v>
      </c>
      <c r="L57" s="90" cm="1">
        <f t="array" ref="L57">IFERROR(INDEX([1]!v_s10a_incident_by_feeder_FY26[End_Time], ROWS($L$9:L57)),"")</f>
        <v>45769.902777777781</v>
      </c>
      <c r="M57" s="97" cm="1">
        <f t="array" ref="M57">IFERROR(INDEX([1]!v_s10a_incident_by_feeder_FY26[SAIDI_Value], ROWS($M$9:M57)),"")</f>
        <v>6.3388960051097465</v>
      </c>
      <c r="N57" s="94" cm="1">
        <f t="array" ref="N57">IFERROR(INDEX([1]!v_s10a_incident_by_feeder_FY26[SAIFI_Value], ROWS($N$9:N57)),"")</f>
        <v>1.5635702043173379E-2</v>
      </c>
      <c r="O57" s="91" cm="1">
        <f t="array" ref="O57">IFERROR(INDEX([1]!v_s10a_incident_by_feeder_FY26[ICPs], ROWS($N$9:N57)),"")</f>
        <v>223.78495243585959</v>
      </c>
      <c r="P57" s="118" cm="1">
        <f t="array" ref="P57">IFERROR(INDEX([1]!v_s10a_incident_by_feeder_FY26[CML], ROWS($P$9:P57)),"")</f>
        <v>228859.50136848228</v>
      </c>
      <c r="Q57" s="88" t="str" cm="1">
        <f t="array" ref="Q57">IFERROR(INDEX([1]!v_s10a_incident_by_feeder_FY26[Planned or Unplanned], ROWS($Q$9:Q57)),"")</f>
        <v>Unplanned</v>
      </c>
      <c r="R57" s="88" t="str" cm="1">
        <f t="array" ref="R57">IFERROR(INDEX([1]!v_s10a_incident_by_feeder_FY26[Cause], ROWS($R$9:R57)),"")</f>
        <v>Vegetation</v>
      </c>
      <c r="S57" s="88" t="str" cm="1">
        <f t="array" ref="S57">IFERROR(INDEX([1]!v_s10a_incident_by_feeder_FY26[Details], ROWS($S$9:S57)),"")</f>
        <v># Cyclone Tam, Multiple Outages, South Road Feeder, Kaitaia</v>
      </c>
      <c r="T57" s="18"/>
    </row>
    <row r="58" spans="1:20" ht="15.75" x14ac:dyDescent="0.25">
      <c r="A58" s="10">
        <v>58</v>
      </c>
      <c r="B58" s="11"/>
      <c r="C58" s="116"/>
      <c r="D58" s="116"/>
      <c r="E58" s="85" t="str" cm="1">
        <f t="array" ref="E58">IFERROR(INDEX([1]!v_s10a_incident_by_feeder_FY26[Interruptions Identifier], ROWS($E$9:E58)),"")</f>
        <v>INCD-30605-F-SOUTH ROAD</v>
      </c>
      <c r="F58" s="85" t="str" cm="1">
        <f t="array" ref="F58">IFERROR(INDEX([1]!v_s10a_incident_by_feeder_FY26[Circuit Location], ROWS($F$9:F58)),"")</f>
        <v>Okahu CB1105 - South Road</v>
      </c>
      <c r="G58" s="88" t="str" cm="1">
        <f t="array" ref="G58">IFERROR(INDEX(#REF!, ROWS($G$9:G58)),"")</f>
        <v/>
      </c>
      <c r="H58" s="88" t="str" cm="1">
        <f t="array" ref="H58">IFERROR(INDEX([1]!v_s10a_incident_by_feeder_FY26[feeder], ROWS($H$9:H58)),"")</f>
        <v>SOUTH ROAD</v>
      </c>
      <c r="I58" s="89" cm="1">
        <f t="array" ref="I58">IFERROR(INDEX([1]!v_s10a_incident_by_feeder_FY26[Start_Date], ROWS($I$9:I58)),"")</f>
        <v>45763.614560185182</v>
      </c>
      <c r="J58" s="90" cm="1">
        <f t="array" ref="J58">IFERROR(INDEX([1]!v_s10a_incident_by_feeder_FY26[Start_Time], ROWS($J$9:J58)),"")</f>
        <v>45763.614560185182</v>
      </c>
      <c r="K58" s="89" cm="1">
        <f t="array" ref="K58">IFERROR(INDEX([1]!v_s10a_incident_by_feeder_FY26[End_Date], ROWS($K$9:K58)),"")</f>
        <v>45769.902777777781</v>
      </c>
      <c r="L58" s="90" cm="1">
        <f t="array" ref="L58">IFERROR(INDEX([1]!v_s10a_incident_by_feeder_FY26[End_Time], ROWS($L$9:L58)),"")</f>
        <v>45769.902777777781</v>
      </c>
      <c r="M58" s="97" cm="1">
        <f t="array" ref="M58">IFERROR(INDEX([1]!v_s10a_incident_by_feeder_FY26[SAIDI_Value], ROWS($M$9:M58)),"")</f>
        <v>0.2022809369526534</v>
      </c>
      <c r="N58" s="94" cm="1">
        <f t="array" ref="N58">IFERROR(INDEX([1]!v_s10a_incident_by_feeder_FY26[SAIFI_Value], ROWS($N$9:N58)),"")</f>
        <v>3.5422475425242227E-3</v>
      </c>
      <c r="O58" s="91" cm="1">
        <f t="array" ref="O58">IFERROR(INDEX([1]!v_s10a_incident_by_feeder_FY26[ICPs], ROWS($N$9:N58)),"")</f>
        <v>50.698183914672448</v>
      </c>
      <c r="P58" s="118" cm="1">
        <f t="array" ref="P58">IFERROR(INDEX([1]!v_s10a_incident_by_feeder_FY26[CML], ROWS($P$9:P58)),"")</f>
        <v>7303.150947738598</v>
      </c>
      <c r="Q58" s="88" t="str" cm="1">
        <f t="array" ref="Q58">IFERROR(INDEX([1]!v_s10a_incident_by_feeder_FY26[Planned or Unplanned], ROWS($Q$9:Q58)),"")</f>
        <v>Unplanned</v>
      </c>
      <c r="R58" s="88" t="str" cm="1">
        <f t="array" ref="R58">IFERROR(INDEX([1]!v_s10a_incident_by_feeder_FY26[Cause], ROWS($R$9:R58)),"")</f>
        <v>Vegetation</v>
      </c>
      <c r="S58" s="88" t="str" cm="1">
        <f t="array" ref="S58">IFERROR(INDEX([1]!v_s10a_incident_by_feeder_FY26[Details], ROWS($S$9:S58)),"")</f>
        <v># Cyclone Tam, Multiple Outages, South Road Feeder, Kaitaia</v>
      </c>
      <c r="T58" s="18"/>
    </row>
    <row r="59" spans="1:20" ht="15.75" x14ac:dyDescent="0.25">
      <c r="A59" s="10">
        <v>59</v>
      </c>
      <c r="B59" s="11"/>
      <c r="C59" s="116"/>
      <c r="D59" s="116"/>
      <c r="E59" s="85" t="str" cm="1">
        <f t="array" ref="E59">IFERROR(INDEX([1]!v_s10a_incident_by_feeder_FY26[Interruptions Identifier], ROWS($E$9:E59)),"")</f>
        <v>INCD-30605-F-FAIRBURN ROAD</v>
      </c>
      <c r="F59" s="85" t="str" cm="1">
        <f t="array" ref="F59">IFERROR(INDEX([1]!v_s10a_incident_by_feeder_FY26[Circuit Location], ROWS($F$9:F59)),"")</f>
        <v>Kaitaia Transmission 151902 - Fairburn Road</v>
      </c>
      <c r="G59" s="88" t="str" cm="1">
        <f t="array" ref="G59">IFERROR(INDEX(#REF!, ROWS($G$9:G59)),"")</f>
        <v/>
      </c>
      <c r="H59" s="88" t="str" cm="1">
        <f t="array" ref="H59">IFERROR(INDEX([1]!v_s10a_incident_by_feeder_FY26[feeder], ROWS($H$9:H59)),"")</f>
        <v>FAIRBURN ROAD</v>
      </c>
      <c r="I59" s="89" cm="1">
        <f t="array" ref="I59">IFERROR(INDEX([1]!v_s10a_incident_by_feeder_FY26[Start_Date], ROWS($I$9:I59)),"")</f>
        <v>45763.614560185182</v>
      </c>
      <c r="J59" s="90" cm="1">
        <f t="array" ref="J59">IFERROR(INDEX([1]!v_s10a_incident_by_feeder_FY26[Start_Time], ROWS($J$9:J59)),"")</f>
        <v>45763.614560185182</v>
      </c>
      <c r="K59" s="89" cm="1">
        <f t="array" ref="K59">IFERROR(INDEX([1]!v_s10a_incident_by_feeder_FY26[End_Date], ROWS($K$9:K59)),"")</f>
        <v>45769.902777777781</v>
      </c>
      <c r="L59" s="90" cm="1">
        <f t="array" ref="L59">IFERROR(INDEX([1]!v_s10a_incident_by_feeder_FY26[End_Time], ROWS($L$9:L59)),"")</f>
        <v>45769.902777777781</v>
      </c>
      <c r="M59" s="97" cm="1">
        <f t="array" ref="M59">IFERROR(INDEX([1]!v_s10a_incident_by_feeder_FY26[SAIDI_Value], ROWS($M$9:M59)),"")</f>
        <v>2.5530180872803614</v>
      </c>
      <c r="N59" s="94" cm="1">
        <f t="array" ref="N59">IFERROR(INDEX([1]!v_s10a_incident_by_feeder_FY26[SAIFI_Value], ROWS($N$9:N59)),"")</f>
        <v>8.5788807670504846E-4</v>
      </c>
      <c r="O59" s="91" cm="1">
        <f t="array" ref="O59">IFERROR(INDEX([1]!v_s10a_incident_by_feeder_FY26[ICPs], ROWS($N$9:N59)),"")</f>
        <v>12.278466416834208</v>
      </c>
      <c r="P59" s="118" cm="1">
        <f t="array" ref="P59">IFERROR(INDEX([1]!v_s10a_incident_by_feeder_FY26[CML], ROWS($P$9:P59)),"")</f>
        <v>92174.165023170164</v>
      </c>
      <c r="Q59" s="88" t="str" cm="1">
        <f t="array" ref="Q59">IFERROR(INDEX([1]!v_s10a_incident_by_feeder_FY26[Planned or Unplanned], ROWS($Q$9:Q59)),"")</f>
        <v>Unplanned</v>
      </c>
      <c r="R59" s="88" t="str" cm="1">
        <f t="array" ref="R59">IFERROR(INDEX([1]!v_s10a_incident_by_feeder_FY26[Cause], ROWS($R$9:R59)),"")</f>
        <v>Vegetation</v>
      </c>
      <c r="S59" s="88" t="str" cm="1">
        <f t="array" ref="S59">IFERROR(INDEX([1]!v_s10a_incident_by_feeder_FY26[Details], ROWS($S$9:S59)),"")</f>
        <v># Cyclone Tam, Multiple Outages, South Road Feeder, Kaitaia</v>
      </c>
      <c r="T59" s="18"/>
    </row>
    <row r="60" spans="1:20" ht="15.75" x14ac:dyDescent="0.25">
      <c r="A60" s="10">
        <v>60</v>
      </c>
      <c r="B60" s="11"/>
      <c r="C60" s="116"/>
      <c r="D60" s="116"/>
      <c r="E60" s="85" t="str" cm="1">
        <f t="array" ref="E60">IFERROR(INDEX([1]!v_s10a_incident_by_feeder_FY26[Interruptions Identifier], ROWS($E$9:E60)),"")</f>
        <v>INCD-30605-F-RANGITIHI</v>
      </c>
      <c r="F60" s="85" t="str" cm="1">
        <f t="array" ref="F60">IFERROR(INDEX([1]!v_s10a_incident_by_feeder_FY26[Circuit Location], ROWS($F$9:F60)),"")</f>
        <v>Kaitaia Transmission 151912 - Rangitihi</v>
      </c>
      <c r="G60" s="88" t="str" cm="1">
        <f t="array" ref="G60">IFERROR(INDEX(#REF!, ROWS($G$9:G60)),"")</f>
        <v/>
      </c>
      <c r="H60" s="88" t="str" cm="1">
        <f t="array" ref="H60">IFERROR(INDEX([1]!v_s10a_incident_by_feeder_FY26[feeder], ROWS($H$9:H60)),"")</f>
        <v>RANGITIHI</v>
      </c>
      <c r="I60" s="89" cm="1">
        <f t="array" ref="I60">IFERROR(INDEX([1]!v_s10a_incident_by_feeder_FY26[Start_Date], ROWS($I$9:I60)),"")</f>
        <v>45763.614560185182</v>
      </c>
      <c r="J60" s="90" cm="1">
        <f t="array" ref="J60">IFERROR(INDEX([1]!v_s10a_incident_by_feeder_FY26[Start_Time], ROWS($J$9:J60)),"")</f>
        <v>45763.614560185182</v>
      </c>
      <c r="K60" s="89" cm="1">
        <f t="array" ref="K60">IFERROR(INDEX([1]!v_s10a_incident_by_feeder_FY26[End_Date], ROWS($K$9:K60)),"")</f>
        <v>45769.902777777781</v>
      </c>
      <c r="L60" s="90" cm="1">
        <f t="array" ref="L60">IFERROR(INDEX([1]!v_s10a_incident_by_feeder_FY26[End_Time], ROWS($L$9:L60)),"")</f>
        <v>45769.902777777781</v>
      </c>
      <c r="M60" s="97" cm="1">
        <f t="array" ref="M60">IFERROR(INDEX([1]!v_s10a_incident_by_feeder_FY26[SAIDI_Value], ROWS($M$9:M60)),"")</f>
        <v>3.9134960670606032</v>
      </c>
      <c r="N60" s="94" cm="1">
        <f t="array" ref="N60">IFERROR(INDEX([1]!v_s10a_incident_by_feeder_FY26[SAIFI_Value], ROWS($N$9:N60)),"")</f>
        <v>2.4076213765594381E-3</v>
      </c>
      <c r="O60" s="91" cm="1">
        <f t="array" ref="O60">IFERROR(INDEX([1]!v_s10a_incident_by_feeder_FY26[ICPs], ROWS($N$9:N60)),"")</f>
        <v>34.458921879504004</v>
      </c>
      <c r="P60" s="118" cm="1">
        <f t="array" ref="P60">IFERROR(INDEX([1]!v_s10a_incident_by_feeder_FY26[CML], ROWS($P$9:P60)),"")</f>
        <v>141292.862005156</v>
      </c>
      <c r="Q60" s="88" t="str" cm="1">
        <f t="array" ref="Q60">IFERROR(INDEX([1]!v_s10a_incident_by_feeder_FY26[Planned or Unplanned], ROWS($Q$9:Q60)),"")</f>
        <v>Unplanned</v>
      </c>
      <c r="R60" s="88" t="str" cm="1">
        <f t="array" ref="R60">IFERROR(INDEX([1]!v_s10a_incident_by_feeder_FY26[Cause], ROWS($R$9:R60)),"")</f>
        <v>Vegetation</v>
      </c>
      <c r="S60" s="88" t="str" cm="1">
        <f t="array" ref="S60">IFERROR(INDEX([1]!v_s10a_incident_by_feeder_FY26[Details], ROWS($S$9:S60)),"")</f>
        <v># Cyclone Tam, Multiple Outages, South Road Feeder, Kaitaia</v>
      </c>
      <c r="T60" s="18"/>
    </row>
    <row r="61" spans="1:20" ht="15.75" x14ac:dyDescent="0.25">
      <c r="A61" s="10">
        <v>61</v>
      </c>
      <c r="B61" s="11"/>
      <c r="C61" s="116"/>
      <c r="D61" s="116"/>
      <c r="E61" s="85" t="str" cm="1">
        <f t="array" ref="E61">IFERROR(INDEX([1]!v_s10a_incident_by_feeder_FY26[Interruptions Identifier], ROWS($E$9:E61)),"")</f>
        <v>INCD-30605-F-CLOUGH ROAD</v>
      </c>
      <c r="F61" s="85" t="str" cm="1">
        <f t="array" ref="F61">IFERROR(INDEX([1]!v_s10a_incident_by_feeder_FY26[Circuit Location], ROWS($F$9:F61)),"")</f>
        <v>Kaitaia Transmission 151822 - Clough Road</v>
      </c>
      <c r="G61" s="88" t="str" cm="1">
        <f t="array" ref="G61">IFERROR(INDEX(#REF!, ROWS($G$9:G61)),"")</f>
        <v/>
      </c>
      <c r="H61" s="88" t="str" cm="1">
        <f t="array" ref="H61">IFERROR(INDEX([1]!v_s10a_incident_by_feeder_FY26[feeder], ROWS($H$9:H61)),"")</f>
        <v>CLOUGH ROAD</v>
      </c>
      <c r="I61" s="89" cm="1">
        <f t="array" ref="I61">IFERROR(INDEX([1]!v_s10a_incident_by_feeder_FY26[Start_Date], ROWS($I$9:I61)),"")</f>
        <v>45763.614560185182</v>
      </c>
      <c r="J61" s="90" cm="1">
        <f t="array" ref="J61">IFERROR(INDEX([1]!v_s10a_incident_by_feeder_FY26[Start_Time], ROWS($J$9:J61)),"")</f>
        <v>45763.614560185182</v>
      </c>
      <c r="K61" s="89" cm="1">
        <f t="array" ref="K61">IFERROR(INDEX([1]!v_s10a_incident_by_feeder_FY26[End_Date], ROWS($K$9:K61)),"")</f>
        <v>45769.902777777781</v>
      </c>
      <c r="L61" s="90" cm="1">
        <f t="array" ref="L61">IFERROR(INDEX([1]!v_s10a_incident_by_feeder_FY26[End_Time], ROWS($L$9:L61)),"")</f>
        <v>45769.902777777781</v>
      </c>
      <c r="M61" s="97" cm="1">
        <f t="array" ref="M61">IFERROR(INDEX([1]!v_s10a_incident_by_feeder_FY26[SAIDI_Value], ROWS($M$9:M61)),"")</f>
        <v>10.966401834589973</v>
      </c>
      <c r="N61" s="94" cm="1">
        <f t="array" ref="N61">IFERROR(INDEX([1]!v_s10a_incident_by_feeder_FY26[SAIFI_Value], ROWS($N$9:N61)),"")</f>
        <v>1.1263240232870043E-2</v>
      </c>
      <c r="O61" s="91" cm="1">
        <f t="array" ref="O61">IFERROR(INDEX([1]!v_s10a_incident_by_feeder_FY26[ICPs], ROWS($N$9:N61)),"")</f>
        <v>161.20438166618581</v>
      </c>
      <c r="P61" s="118" cm="1">
        <f t="array" ref="P61">IFERROR(INDEX([1]!v_s10a_incident_by_feeder_FY26[CML], ROWS($P$9:P61)),"")</f>
        <v>395930.97183603636</v>
      </c>
      <c r="Q61" s="88" t="str" cm="1">
        <f t="array" ref="Q61">IFERROR(INDEX([1]!v_s10a_incident_by_feeder_FY26[Planned or Unplanned], ROWS($Q$9:Q61)),"")</f>
        <v>Unplanned</v>
      </c>
      <c r="R61" s="88" t="str" cm="1">
        <f t="array" ref="R61">IFERROR(INDEX([1]!v_s10a_incident_by_feeder_FY26[Cause], ROWS($R$9:R61)),"")</f>
        <v>Vegetation</v>
      </c>
      <c r="S61" s="88" t="str" cm="1">
        <f t="array" ref="S61">IFERROR(INDEX([1]!v_s10a_incident_by_feeder_FY26[Details], ROWS($S$9:S61)),"")</f>
        <v># Cyclone Tam, Multiple Outages, South Road Feeder, Kaitaia</v>
      </c>
      <c r="T61" s="18"/>
    </row>
    <row r="62" spans="1:20" ht="15.75" x14ac:dyDescent="0.25">
      <c r="A62" s="10">
        <v>62</v>
      </c>
      <c r="B62" s="11"/>
      <c r="C62" s="116"/>
      <c r="D62" s="116"/>
      <c r="E62" s="85" t="str" cm="1">
        <f t="array" ref="E62">IFERROR(INDEX([1]!v_s10a_incident_by_feeder_FY26[Interruptions Identifier], ROWS($E$9:E62)),"")</f>
        <v>INCD-30605-F-BROADWOOD</v>
      </c>
      <c r="F62" s="85" t="str" cm="1">
        <f t="array" ref="F62">IFERROR(INDEX([1]!v_s10a_incident_by_feeder_FY26[Circuit Location], ROWS($F$9:F62)),"")</f>
        <v>Kaitaia Transmission 151922 - Broadwood</v>
      </c>
      <c r="G62" s="88" t="str" cm="1">
        <f t="array" ref="G62">IFERROR(INDEX(#REF!, ROWS($G$9:G62)),"")</f>
        <v/>
      </c>
      <c r="H62" s="88" t="str" cm="1">
        <f t="array" ref="H62">IFERROR(INDEX([1]!v_s10a_incident_by_feeder_FY26[feeder], ROWS($H$9:H62)),"")</f>
        <v>BROADWOOD</v>
      </c>
      <c r="I62" s="89" cm="1">
        <f t="array" ref="I62">IFERROR(INDEX([1]!v_s10a_incident_by_feeder_FY26[Start_Date], ROWS($I$9:I62)),"")</f>
        <v>45763.614560185182</v>
      </c>
      <c r="J62" s="90" cm="1">
        <f t="array" ref="J62">IFERROR(INDEX([1]!v_s10a_incident_by_feeder_FY26[Start_Time], ROWS($J$9:J62)),"")</f>
        <v>45763.614560185182</v>
      </c>
      <c r="K62" s="89" cm="1">
        <f t="array" ref="K62">IFERROR(INDEX([1]!v_s10a_incident_by_feeder_FY26[End_Date], ROWS($K$9:K62)),"")</f>
        <v>45769.902777777781</v>
      </c>
      <c r="L62" s="90" cm="1">
        <f t="array" ref="L62">IFERROR(INDEX([1]!v_s10a_incident_by_feeder_FY26[End_Time], ROWS($L$9:L62)),"")</f>
        <v>45769.902777777781</v>
      </c>
      <c r="M62" s="97" cm="1">
        <f t="array" ref="M62">IFERROR(INDEX([1]!v_s10a_incident_by_feeder_FY26[SAIDI_Value], ROWS($M$9:M62)),"")</f>
        <v>28.509731685283182</v>
      </c>
      <c r="N62" s="94" cm="1">
        <f t="array" ref="N62">IFERROR(INDEX([1]!v_s10a_incident_by_feeder_FY26[SAIFI_Value], ROWS($N$9:N62)),"")</f>
        <v>6.2017005803100267E-2</v>
      </c>
      <c r="O62" s="91" cm="1">
        <f t="array" ref="O62">IFERROR(INDEX([1]!v_s10a_incident_by_feeder_FY26[ICPs], ROWS($N$9:N62)),"")</f>
        <v>887.6142980686069</v>
      </c>
      <c r="P62" s="118" cm="1">
        <f t="array" ref="P62">IFERROR(INDEX([1]!v_s10a_incident_by_feeder_FY26[CML], ROWS($P$9:P62)),"")</f>
        <v>1029315.352765464</v>
      </c>
      <c r="Q62" s="88" t="str" cm="1">
        <f t="array" ref="Q62">IFERROR(INDEX([1]!v_s10a_incident_by_feeder_FY26[Planned or Unplanned], ROWS($Q$9:Q62)),"")</f>
        <v>Unplanned</v>
      </c>
      <c r="R62" s="88" t="str" cm="1">
        <f t="array" ref="R62">IFERROR(INDEX([1]!v_s10a_incident_by_feeder_FY26[Cause], ROWS($R$9:R62)),"")</f>
        <v>Vegetation</v>
      </c>
      <c r="S62" s="88" t="str" cm="1">
        <f t="array" ref="S62">IFERROR(INDEX([1]!v_s10a_incident_by_feeder_FY26[Details], ROWS($S$9:S62)),"")</f>
        <v># Cyclone Tam, Multiple Outages, South Road Feeder, Kaitaia</v>
      </c>
      <c r="T62" s="18"/>
    </row>
    <row r="63" spans="1:20" ht="15.75" x14ac:dyDescent="0.25">
      <c r="A63" s="10">
        <v>63</v>
      </c>
      <c r="B63" s="11"/>
      <c r="C63" s="116"/>
      <c r="D63" s="116"/>
      <c r="E63" s="85" t="str" cm="1">
        <f t="array" ref="E63">IFERROR(INDEX([1]!v_s10a_incident_by_feeder_FY26[Interruptions Identifier], ROWS($E$9:E63)),"")</f>
        <v>INCD-30611-F-RUSSELL EXPRESS</v>
      </c>
      <c r="F63" s="85" t="str" cm="1">
        <f t="array" ref="F63">IFERROR(INDEX([1]!v_s10a_incident_by_feeder_FY26[Circuit Location], ROWS($F$9:F63)),"")</f>
        <v>Kawakawa CB0209 - Russel Express</v>
      </c>
      <c r="G63" s="88" t="str" cm="1">
        <f t="array" ref="G63">IFERROR(INDEX(#REF!, ROWS($G$9:G63)),"")</f>
        <v/>
      </c>
      <c r="H63" s="88" t="str" cm="1">
        <f t="array" ref="H63">IFERROR(INDEX([1]!v_s10a_incident_by_feeder_FY26[feeder], ROWS($H$9:H63)),"")</f>
        <v>RUSSELL EXPRESS</v>
      </c>
      <c r="I63" s="89" cm="1">
        <f t="array" ref="I63">IFERROR(INDEX([1]!v_s10a_incident_by_feeder_FY26[Start_Date], ROWS($I$9:I63)),"")</f>
        <v>45763.64025462963</v>
      </c>
      <c r="J63" s="90" cm="1">
        <f t="array" ref="J63">IFERROR(INDEX([1]!v_s10a_incident_by_feeder_FY26[Start_Time], ROWS($J$9:J63)),"")</f>
        <v>45763.64025462963</v>
      </c>
      <c r="K63" s="89" cm="1">
        <f t="array" ref="K63">IFERROR(INDEX([1]!v_s10a_incident_by_feeder_FY26[End_Date], ROWS($K$9:K63)),"")</f>
        <v>45771.681944444441</v>
      </c>
      <c r="L63" s="90" cm="1">
        <f t="array" ref="L63">IFERROR(INDEX([1]!v_s10a_incident_by_feeder_FY26[End_Time], ROWS($L$9:L63)),"")</f>
        <v>45771.681944444441</v>
      </c>
      <c r="M63" s="97" cm="1">
        <f t="array" ref="M63">IFERROR(INDEX([1]!v_s10a_incident_by_feeder_FY26[SAIDI_Value], ROWS($M$9:M63)),"")</f>
        <v>35.153017209500412</v>
      </c>
      <c r="N63" s="94" cm="1">
        <f t="array" ref="N63">IFERROR(INDEX([1]!v_s10a_incident_by_feeder_FY26[SAIFI_Value], ROWS($N$9:N63)),"")</f>
        <v>3.2794150232661204E-2</v>
      </c>
      <c r="O63" s="91" cm="1">
        <f t="array" ref="O63">IFERROR(INDEX([1]!v_s10a_incident_by_feeder_FY26[ICPs], ROWS($N$9:N63)),"")</f>
        <v>678</v>
      </c>
      <c r="P63" s="118" cm="1">
        <f t="array" ref="P63">IFERROR(INDEX([1]!v_s10a_incident_by_feeder_FY26[CML], ROWS($P$9:P63)),"")</f>
        <v>1269164.5333318028</v>
      </c>
      <c r="Q63" s="88" t="str" cm="1">
        <f t="array" ref="Q63">IFERROR(INDEX([1]!v_s10a_incident_by_feeder_FY26[Planned or Unplanned], ROWS($Q$9:Q63)),"")</f>
        <v>Unplanned</v>
      </c>
      <c r="R63" s="88" t="str" cm="1">
        <f t="array" ref="R63">IFERROR(INDEX([1]!v_s10a_incident_by_feeder_FY26[Cause], ROWS($R$9:R63)),"")</f>
        <v>Adverse Weather</v>
      </c>
      <c r="S63" s="88" t="str" cm="1">
        <f t="array" ref="S63">IFERROR(INDEX([1]!v_s10a_incident_by_feeder_FY26[Details], ROWS($S$9:S63)),"")</f>
        <v># Cyclone Tam, Adverse Weather Tripped R199, Russell Rd, Russell</v>
      </c>
      <c r="T63" s="18"/>
    </row>
    <row r="64" spans="1:20" ht="15.75" x14ac:dyDescent="0.25">
      <c r="A64" s="10">
        <v>64</v>
      </c>
      <c r="B64" s="11"/>
      <c r="C64" s="116"/>
      <c r="D64" s="116"/>
      <c r="E64" s="85" t="str" cm="1">
        <f t="array" ref="E64">IFERROR(INDEX([1]!v_s10a_incident_by_feeder_FY26[Interruptions Identifier], ROWS($E$9:E64)),"")</f>
        <v>INCD-30614-F-WHANGAROA</v>
      </c>
      <c r="F64" s="85" t="str" cm="1">
        <f t="array" ref="F64">IFERROR(INDEX([1]!v_s10a_incident_by_feeder_FY26[Circuit Location], ROWS($F$9:F64)),"")</f>
        <v>Kaeo 191722 - Whangaroa</v>
      </c>
      <c r="G64" s="88" t="str" cm="1">
        <f t="array" ref="G64">IFERROR(INDEX(#REF!, ROWS($G$9:G64)),"")</f>
        <v/>
      </c>
      <c r="H64" s="88" t="str" cm="1">
        <f t="array" ref="H64">IFERROR(INDEX([1]!v_s10a_incident_by_feeder_FY26[feeder], ROWS($H$9:H64)),"")</f>
        <v>WHANGAROA</v>
      </c>
      <c r="I64" s="89" cm="1">
        <f t="array" ref="I64">IFERROR(INDEX([1]!v_s10a_incident_by_feeder_FY26[Start_Date], ROWS($I$9:I64)),"")</f>
        <v>45763.642233796294</v>
      </c>
      <c r="J64" s="90" cm="1">
        <f t="array" ref="J64">IFERROR(INDEX([1]!v_s10a_incident_by_feeder_FY26[Start_Time], ROWS($J$9:J64)),"")</f>
        <v>45763.642233796294</v>
      </c>
      <c r="K64" s="89" cm="1">
        <f t="array" ref="K64">IFERROR(INDEX([1]!v_s10a_incident_by_feeder_FY26[End_Date], ROWS($K$9:K64)),"")</f>
        <v>45766.481249999997</v>
      </c>
      <c r="L64" s="90" cm="1">
        <f t="array" ref="L64">IFERROR(INDEX([1]!v_s10a_incident_by_feeder_FY26[End_Time], ROWS($L$9:L64)),"")</f>
        <v>45766.481249999997</v>
      </c>
      <c r="M64" s="97" cm="1">
        <f t="array" ref="M64">IFERROR(INDEX([1]!v_s10a_incident_by_feeder_FY26[SAIDI_Value], ROWS($M$9:M64)),"")</f>
        <v>8.4377617440640567</v>
      </c>
      <c r="N64" s="94" cm="1">
        <f t="array" ref="N64">IFERROR(INDEX([1]!v_s10a_incident_by_feeder_FY26[SAIFI_Value], ROWS($N$9:N64)),"")</f>
        <v>8.8743629514735203E-2</v>
      </c>
      <c r="O64" s="91" cm="1">
        <f t="array" ref="O64">IFERROR(INDEX([1]!v_s10a_incident_by_feeder_FY26[ICPs], ROWS($N$9:N64)),"")</f>
        <v>486</v>
      </c>
      <c r="P64" s="118" cm="1">
        <f t="array" ref="P64">IFERROR(INDEX([1]!v_s10a_incident_by_feeder_FY26[CML], ROWS($P$9:P64)),"")</f>
        <v>304636.95000768872</v>
      </c>
      <c r="Q64" s="88" t="str" cm="1">
        <f t="array" ref="Q64">IFERROR(INDEX([1]!v_s10a_incident_by_feeder_FY26[Planned or Unplanned], ROWS($Q$9:Q64)),"")</f>
        <v>Unplanned</v>
      </c>
      <c r="R64" s="88" t="str" cm="1">
        <f t="array" ref="R64">IFERROR(INDEX([1]!v_s10a_incident_by_feeder_FY26[Cause], ROWS($R$9:R64)),"")</f>
        <v>Defective Equipment</v>
      </c>
      <c r="S64" s="88" t="str" cm="1">
        <f t="array" ref="S64">IFERROR(INDEX([1]!v_s10a_incident_by_feeder_FY26[Details], ROWS($S$9:S64)),"")</f>
        <v># Cyclone Tam, Crossarm Failure, Pole 440244, Ota Point Rd, Whangaroa</v>
      </c>
      <c r="T64" s="18"/>
    </row>
    <row r="65" spans="1:20" ht="15.75" x14ac:dyDescent="0.25">
      <c r="A65" s="10">
        <v>65</v>
      </c>
      <c r="B65" s="11"/>
      <c r="C65" s="116"/>
      <c r="D65" s="116"/>
      <c r="E65" s="85" t="str" cm="1">
        <f t="array" ref="E65">IFERROR(INDEX([1]!v_s10a_incident_by_feeder_FY26[Interruptions Identifier], ROWS($E$9:E65)),"")</f>
        <v>INCD-30623-F-RIVERVIEW</v>
      </c>
      <c r="F65" s="85" t="str" cm="1">
        <f t="array" ref="F65">IFERROR(INDEX([1]!v_s10a_incident_by_feeder_FY26[Circuit Location], ROWS($F$9:F65)),"")</f>
        <v>Waipapa 041682 - Riverview</v>
      </c>
      <c r="G65" s="88" t="str" cm="1">
        <f t="array" ref="G65">IFERROR(INDEX(#REF!, ROWS($G$9:G65)),"")</f>
        <v/>
      </c>
      <c r="H65" s="88" t="str" cm="1">
        <f t="array" ref="H65">IFERROR(INDEX([1]!v_s10a_incident_by_feeder_FY26[feeder], ROWS($H$9:H65)),"")</f>
        <v>RIVERVIEW</v>
      </c>
      <c r="I65" s="89" cm="1">
        <f t="array" ref="I65">IFERROR(INDEX([1]!v_s10a_incident_by_feeder_FY26[Start_Date], ROWS($I$9:I65)),"")</f>
        <v>45763.652812499997</v>
      </c>
      <c r="J65" s="90" cm="1">
        <f t="array" ref="J65">IFERROR(INDEX([1]!v_s10a_incident_by_feeder_FY26[Start_Time], ROWS($J$9:J65)),"")</f>
        <v>45763.652812499997</v>
      </c>
      <c r="K65" s="89" cm="1">
        <f t="array" ref="K65">IFERROR(INDEX([1]!v_s10a_incident_by_feeder_FY26[End_Date], ROWS($K$9:K65)),"")</f>
        <v>45763.876388888886</v>
      </c>
      <c r="L65" s="90" cm="1">
        <f t="array" ref="L65">IFERROR(INDEX([1]!v_s10a_incident_by_feeder_FY26[End_Time], ROWS($L$9:L65)),"")</f>
        <v>45763.876388888886</v>
      </c>
      <c r="M65" s="97" cm="1">
        <f t="array" ref="M65">IFERROR(INDEX([1]!v_s10a_incident_by_feeder_FY26[SAIDI_Value], ROWS($M$9:M65)),"")</f>
        <v>3.2893058941594577</v>
      </c>
      <c r="N65" s="94" cm="1">
        <f t="array" ref="N65">IFERROR(INDEX([1]!v_s10a_incident_by_feeder_FY26[SAIFI_Value], ROWS($N$9:N65)),"")</f>
        <v>3.4843784622202528E-2</v>
      </c>
      <c r="O65" s="91" cm="1">
        <f t="array" ref="O65">IFERROR(INDEX([1]!v_s10a_incident_by_feeder_FY26[ICPs], ROWS($N$9:N65)),"")</f>
        <v>1258</v>
      </c>
      <c r="P65" s="118" cm="1">
        <f t="array" ref="P65">IFERROR(INDEX([1]!v_s10a_incident_by_feeder_FY26[CML], ROWS($P$9:P65)),"")</f>
        <v>118757.10000273306</v>
      </c>
      <c r="Q65" s="88" t="str" cm="1">
        <f t="array" ref="Q65">IFERROR(INDEX([1]!v_s10a_incident_by_feeder_FY26[Planned or Unplanned], ROWS($Q$9:Q65)),"")</f>
        <v>Unplanned</v>
      </c>
      <c r="R65" s="88" t="str" cm="1">
        <f t="array" ref="R65">IFERROR(INDEX([1]!v_s10a_incident_by_feeder_FY26[Cause], ROWS($R$9:R65)),"")</f>
        <v>Defective Equipment</v>
      </c>
      <c r="S65" s="88" t="str" cm="1">
        <f t="array" ref="S65">IFERROR(INDEX([1]!v_s10a_incident_by_feeder_FY26[Details], ROWS($S$9:S65)),"")</f>
        <v># Cyclone Tam, Leaning Pole 417718, Landing Rd, Kerikeri</v>
      </c>
      <c r="T65" s="18"/>
    </row>
    <row r="66" spans="1:20" ht="15.75" x14ac:dyDescent="0.25">
      <c r="A66" s="10">
        <v>66</v>
      </c>
      <c r="B66" s="11"/>
      <c r="C66" s="116"/>
      <c r="D66" s="116"/>
      <c r="E66" s="85" t="str" cm="1">
        <f t="array" ref="E66">IFERROR(INDEX([1]!v_s10a_incident_by_feeder_FY26[Interruptions Identifier], ROWS($E$9:E66)),"")</f>
        <v>INCD-30638-F-TE KAO</v>
      </c>
      <c r="F66" s="85" t="str" cm="1">
        <f t="array" ref="F66">IFERROR(INDEX([1]!v_s10a_incident_by_feeder_FY26[Circuit Location], ROWS($F$9:F66)),"")</f>
        <v>Pukenui 131142 - Te Kao</v>
      </c>
      <c r="G66" s="88" t="str" cm="1">
        <f t="array" ref="G66">IFERROR(INDEX(#REF!, ROWS($G$9:G66)),"")</f>
        <v/>
      </c>
      <c r="H66" s="88" t="str" cm="1">
        <f t="array" ref="H66">IFERROR(INDEX([1]!v_s10a_incident_by_feeder_FY26[feeder], ROWS($H$9:H66)),"")</f>
        <v>TE KAO</v>
      </c>
      <c r="I66" s="89" cm="1">
        <f t="array" ref="I66">IFERROR(INDEX([1]!v_s10a_incident_by_feeder_FY26[Start_Date], ROWS($I$9:I66)),"")</f>
        <v>45763.555555555555</v>
      </c>
      <c r="J66" s="90" cm="1">
        <f t="array" ref="J66">IFERROR(INDEX([1]!v_s10a_incident_by_feeder_FY26[Start_Time], ROWS($J$9:J66)),"")</f>
        <v>45763.555555555555</v>
      </c>
      <c r="K66" s="89" cm="1">
        <f t="array" ref="K66">IFERROR(INDEX([1]!v_s10a_incident_by_feeder_FY26[End_Date], ROWS($K$9:K66)),"")</f>
        <v>45763.740972222222</v>
      </c>
      <c r="L66" s="90" cm="1">
        <f t="array" ref="L66">IFERROR(INDEX([1]!v_s10a_incident_by_feeder_FY26[End_Time], ROWS($L$9:L66)),"")</f>
        <v>45763.740972222222</v>
      </c>
      <c r="M66" s="97" cm="1">
        <f t="array" ref="M66">IFERROR(INDEX([1]!v_s10a_incident_by_feeder_FY26[SAIDI_Value], ROWS($M$9:M66)),"")</f>
        <v>0.25144028362574089</v>
      </c>
      <c r="N66" s="94" cm="1">
        <f t="array" ref="N66">IFERROR(INDEX([1]!v_s10a_incident_by_feeder_FY26[SAIFI_Value], ROWS($N$9:N66)),"")</f>
        <v>9.4172390870817641E-4</v>
      </c>
      <c r="O66" s="91" cm="1">
        <f t="array" ref="O66">IFERROR(INDEX([1]!v_s10a_incident_by_feeder_FY26[ICPs], ROWS($N$9:N66)),"")</f>
        <v>34</v>
      </c>
      <c r="P66" s="118" cm="1">
        <f t="array" ref="P66">IFERROR(INDEX([1]!v_s10a_incident_by_feeder_FY26[CML], ROWS($P$9:P66)),"")</f>
        <v>9078.0000000237487</v>
      </c>
      <c r="Q66" s="88" t="str" cm="1">
        <f t="array" ref="Q66">IFERROR(INDEX([1]!v_s10a_incident_by_feeder_FY26[Planned or Unplanned], ROWS($Q$9:Q66)),"")</f>
        <v>Unplanned</v>
      </c>
      <c r="R66" s="88" t="str" cm="1">
        <f t="array" ref="R66">IFERROR(INDEX([1]!v_s10a_incident_by_feeder_FY26[Cause], ROWS($R$9:R66)),"")</f>
        <v>Vegetation</v>
      </c>
      <c r="S66" s="88" t="str" cm="1">
        <f t="array" ref="S66">IFERROR(INDEX([1]!v_s10a_incident_by_feeder_FY26[Details], ROWS($S$9:S66)),"")</f>
        <v># Cyclone Tam, Tree in Line, near Fuse F2048, Kimberley Rd, Te Kao</v>
      </c>
      <c r="T66" s="18"/>
    </row>
    <row r="67" spans="1:20" ht="15.75" x14ac:dyDescent="0.25">
      <c r="A67" s="10">
        <v>67</v>
      </c>
      <c r="B67" s="11"/>
      <c r="C67" s="116"/>
      <c r="D67" s="116"/>
      <c r="E67" s="85" t="str" cm="1">
        <f t="array" ref="E67">IFERROR(INDEX([1]!v_s10a_incident_by_feeder_FY26[Interruptions Identifier], ROWS($E$9:E67)),"")</f>
        <v>INCD-30644-F-BROADWOOD</v>
      </c>
      <c r="F67" s="85" t="str" cm="1">
        <f t="array" ref="F67">IFERROR(INDEX([1]!v_s10a_incident_by_feeder_FY26[Circuit Location], ROWS($F$9:F67)),"")</f>
        <v>Kaitaia Transmission 151922 - Broadwood</v>
      </c>
      <c r="G67" s="88" t="str" cm="1">
        <f t="array" ref="G67">IFERROR(INDEX(#REF!, ROWS($G$9:G67)),"")</f>
        <v/>
      </c>
      <c r="H67" s="88" t="str" cm="1">
        <f t="array" ref="H67">IFERROR(INDEX([1]!v_s10a_incident_by_feeder_FY26[feeder], ROWS($H$9:H67)),"")</f>
        <v>BROADWOOD</v>
      </c>
      <c r="I67" s="89" cm="1">
        <f t="array" ref="I67">IFERROR(INDEX([1]!v_s10a_incident_by_feeder_FY26[Start_Date], ROWS($I$9:I67)),"")</f>
        <v>45763.748611111114</v>
      </c>
      <c r="J67" s="90" cm="1">
        <f t="array" ref="J67">IFERROR(INDEX([1]!v_s10a_incident_by_feeder_FY26[Start_Time], ROWS($J$9:J67)),"")</f>
        <v>45763.748611111114</v>
      </c>
      <c r="K67" s="89" cm="1">
        <f t="array" ref="K67">IFERROR(INDEX([1]!v_s10a_incident_by_feeder_FY26[End_Date], ROWS($K$9:K67)),"")</f>
        <v>45763.828472222223</v>
      </c>
      <c r="L67" s="90" cm="1">
        <f t="array" ref="L67">IFERROR(INDEX([1]!v_s10a_incident_by_feeder_FY26[End_Time], ROWS($L$9:L67)),"")</f>
        <v>45763.828472222223</v>
      </c>
      <c r="M67" s="97" cm="1">
        <f t="array" ref="M67">IFERROR(INDEX([1]!v_s10a_incident_by_feeder_FY26[SAIDI_Value], ROWS($M$9:M67)),"")</f>
        <v>7.6445823175939523E-2</v>
      </c>
      <c r="N67" s="94" cm="1">
        <f t="array" ref="N67">IFERROR(INDEX([1]!v_s10a_incident_by_feeder_FY26[SAIFI_Value], ROWS($N$9:N67)),"")</f>
        <v>6.6474628849988926E-4</v>
      </c>
      <c r="O67" s="91" cm="1">
        <f t="array" ref="O67">IFERROR(INDEX([1]!v_s10a_incident_by_feeder_FY26[ICPs], ROWS($N$9:N67)),"")</f>
        <v>24</v>
      </c>
      <c r="P67" s="118" cm="1">
        <f t="array" ref="P67">IFERROR(INDEX([1]!v_s10a_incident_by_feeder_FY26[CML], ROWS($P$9:P67)),"")</f>
        <v>2759.9999999441206</v>
      </c>
      <c r="Q67" s="88" t="str" cm="1">
        <f t="array" ref="Q67">IFERROR(INDEX([1]!v_s10a_incident_by_feeder_FY26[Planned or Unplanned], ROWS($Q$9:Q67)),"")</f>
        <v>Unplanned</v>
      </c>
      <c r="R67" s="88" t="str" cm="1">
        <f t="array" ref="R67">IFERROR(INDEX([1]!v_s10a_incident_by_feeder_FY26[Cause], ROWS($R$9:R67)),"")</f>
        <v>Vegetation</v>
      </c>
      <c r="S67" s="88" t="str" cm="1">
        <f t="array" ref="S67">IFERROR(INDEX([1]!v_s10a_incident_by_feeder_FY26[Details], ROWS($S$9:S67)),"")</f>
        <v># Cyclone Tam, Tree on Line, near Transformer T03620, Te Rore Rd, Victoria Valley</v>
      </c>
      <c r="T67" s="18"/>
    </row>
    <row r="68" spans="1:20" ht="15.75" x14ac:dyDescent="0.25">
      <c r="A68" s="10">
        <v>68</v>
      </c>
      <c r="B68" s="11"/>
      <c r="C68" s="116"/>
      <c r="D68" s="116"/>
      <c r="E68" s="85" t="str" cm="1">
        <f t="array" ref="E68">IFERROR(INDEX([1]!v_s10a_incident_by_feeder_FY26[Interruptions Identifier], ROWS($E$9:E68)),"")</f>
        <v>INCD-30665-F-TOTARA NORTH</v>
      </c>
      <c r="F68" s="85" t="str" cm="1">
        <f t="array" ref="F68">IFERROR(INDEX([1]!v_s10a_incident_by_feeder_FY26[Circuit Location], ROWS($F$9:F68)),"")</f>
        <v>Kaeo 191782 - Totara North</v>
      </c>
      <c r="G68" s="88" t="str" cm="1">
        <f t="array" ref="G68">IFERROR(INDEX(#REF!, ROWS($G$9:G68)),"")</f>
        <v/>
      </c>
      <c r="H68" s="88" t="str" cm="1">
        <f t="array" ref="H68">IFERROR(INDEX([1]!v_s10a_incident_by_feeder_FY26[feeder], ROWS($H$9:H68)),"")</f>
        <v>TOTARA NORTH</v>
      </c>
      <c r="I68" s="89" cm="1">
        <f t="array" ref="I68">IFERROR(INDEX([1]!v_s10a_incident_by_feeder_FY26[Start_Date], ROWS($I$9:I68)),"")</f>
        <v>45763.769224537034</v>
      </c>
      <c r="J68" s="90" cm="1">
        <f t="array" ref="J68">IFERROR(INDEX([1]!v_s10a_incident_by_feeder_FY26[Start_Time], ROWS($J$9:J68)),"")</f>
        <v>45763.769224537034</v>
      </c>
      <c r="K68" s="89" cm="1">
        <f t="array" ref="K68">IFERROR(INDEX([1]!v_s10a_incident_by_feeder_FY26[End_Date], ROWS($K$9:K68)),"")</f>
        <v>45765.47283564815</v>
      </c>
      <c r="L68" s="90" cm="1">
        <f t="array" ref="L68">IFERROR(INDEX([1]!v_s10a_incident_by_feeder_FY26[End_Time], ROWS($L$9:L68)),"")</f>
        <v>45765.47283564815</v>
      </c>
      <c r="M68" s="97" cm="1">
        <f t="array" ref="M68">IFERROR(INDEX([1]!v_s10a_incident_by_feeder_FY26[SAIDI_Value], ROWS($M$9:M68)),"")</f>
        <v>20.480110698784618</v>
      </c>
      <c r="N68" s="94" cm="1">
        <f t="array" ref="N68">IFERROR(INDEX([1]!v_s10a_incident_by_feeder_FY26[SAIFI_Value], ROWS($N$9:N68)),"")</f>
        <v>2.3155329049412806E-2</v>
      </c>
      <c r="O68" s="91" cm="1">
        <f t="array" ref="O68">IFERROR(INDEX([1]!v_s10a_incident_by_feeder_FY26[ICPs], ROWS($N$9:N68)),"")</f>
        <v>506</v>
      </c>
      <c r="P68" s="118" cm="1">
        <f t="array" ref="P68">IFERROR(INDEX([1]!v_s10a_incident_by_feeder_FY26[CML], ROWS($P$9:P68)),"")</f>
        <v>739413.91666891985</v>
      </c>
      <c r="Q68" s="88" t="str" cm="1">
        <f t="array" ref="Q68">IFERROR(INDEX([1]!v_s10a_incident_by_feeder_FY26[Planned or Unplanned], ROWS($Q$9:Q68)),"")</f>
        <v>Unplanned</v>
      </c>
      <c r="R68" s="88" t="str" cm="1">
        <f t="array" ref="R68">IFERROR(INDEX([1]!v_s10a_incident_by_feeder_FY26[Cause], ROWS($R$9:R68)),"")</f>
        <v>Vegetation</v>
      </c>
      <c r="S68" s="88" t="str" cm="1">
        <f t="array" ref="S68">IFERROR(INDEX([1]!v_s10a_incident_by_feeder_FY26[Details], ROWS($S$9:S68)),"")</f>
        <v># Cyclone Tam, Tree on Line, Pole 191782, Omaunu Rd, Kaeo</v>
      </c>
      <c r="T68" s="18"/>
    </row>
    <row r="69" spans="1:20" ht="15.75" x14ac:dyDescent="0.25">
      <c r="A69" s="10">
        <v>69</v>
      </c>
      <c r="B69" s="11"/>
      <c r="C69" s="116"/>
      <c r="D69" s="116"/>
      <c r="E69" s="85" t="str" cm="1">
        <f t="array" ref="E69">IFERROR(INDEX([1]!v_s10a_incident_by_feeder_FY26[Interruptions Identifier], ROWS($E$9:E69)),"")</f>
        <v>INCD-30671-F-PUKENUI SOUTH</v>
      </c>
      <c r="F69" s="85" t="str" cm="1">
        <f t="array" ref="F69">IFERROR(INDEX([1]!v_s10a_incident_by_feeder_FY26[Circuit Location], ROWS($F$9:F69)),"")</f>
        <v>Pukenui 131132 - Pukenui South</v>
      </c>
      <c r="G69" s="88" t="str" cm="1">
        <f t="array" ref="G69">IFERROR(INDEX(#REF!, ROWS($G$9:G69)),"")</f>
        <v/>
      </c>
      <c r="H69" s="88" t="str" cm="1">
        <f t="array" ref="H69">IFERROR(INDEX([1]!v_s10a_incident_by_feeder_FY26[feeder], ROWS($H$9:H69)),"")</f>
        <v>PUKENUI SOUTH</v>
      </c>
      <c r="I69" s="89" cm="1">
        <f t="array" ref="I69">IFERROR(INDEX([1]!v_s10a_incident_by_feeder_FY26[Start_Date], ROWS($I$9:I69)),"")</f>
        <v>45763.713888888888</v>
      </c>
      <c r="J69" s="90" cm="1">
        <f t="array" ref="J69">IFERROR(INDEX([1]!v_s10a_incident_by_feeder_FY26[Start_Time], ROWS($J$9:J69)),"")</f>
        <v>45763.713888888888</v>
      </c>
      <c r="K69" s="89" cm="1">
        <f t="array" ref="K69">IFERROR(INDEX([1]!v_s10a_incident_by_feeder_FY26[End_Date], ROWS($K$9:K69)),"")</f>
        <v>45765.805555555555</v>
      </c>
      <c r="L69" s="90" cm="1">
        <f t="array" ref="L69">IFERROR(INDEX([1]!v_s10a_incident_by_feeder_FY26[End_Time], ROWS($L$9:L69)),"")</f>
        <v>45765.805555555555</v>
      </c>
      <c r="M69" s="97" cm="1">
        <f t="array" ref="M69">IFERROR(INDEX([1]!v_s10a_incident_by_feeder_FY26[SAIDI_Value], ROWS($M$9:M69)),"")</f>
        <v>30.270089186849138</v>
      </c>
      <c r="N69" s="94" cm="1">
        <f t="array" ref="N69">IFERROR(INDEX([1]!v_s10a_incident_by_feeder_FY26[SAIFI_Value], ROWS($N$9:N69)),"")</f>
        <v>2.4872590294704188E-2</v>
      </c>
      <c r="O69" s="91" cm="1">
        <f t="array" ref="O69">IFERROR(INDEX([1]!v_s10a_incident_by_feeder_FY26[ICPs], ROWS($N$9:N69)),"")</f>
        <v>605</v>
      </c>
      <c r="P69" s="118" cm="1">
        <f t="array" ref="P69">IFERROR(INDEX([1]!v_s10a_incident_by_feeder_FY26[CML], ROWS($P$9:P69)),"")</f>
        <v>1092871.3000020012</v>
      </c>
      <c r="Q69" s="88" t="str" cm="1">
        <f t="array" ref="Q69">IFERROR(INDEX([1]!v_s10a_incident_by_feeder_FY26[Planned or Unplanned], ROWS($Q$9:Q69)),"")</f>
        <v>Unplanned</v>
      </c>
      <c r="R69" s="88" t="str" cm="1">
        <f t="array" ref="R69">IFERROR(INDEX([1]!v_s10a_incident_by_feeder_FY26[Cause], ROWS($R$9:R69)),"")</f>
        <v>Vegetation</v>
      </c>
      <c r="S69" s="88" t="str" cm="1">
        <f t="array" ref="S69">IFERROR(INDEX([1]!v_s10a_incident_by_feeder_FY26[Details], ROWS($S$9:S69)),"")</f>
        <v># Cyclone Tam, Vegetation Through Line, Pole 432411, 432375, Lamb Rd, Pukenui</v>
      </c>
      <c r="T69" s="18"/>
    </row>
    <row r="70" spans="1:20" ht="15.75" x14ac:dyDescent="0.25">
      <c r="A70" s="10">
        <v>70</v>
      </c>
      <c r="B70" s="11"/>
      <c r="C70" s="116"/>
      <c r="D70" s="116"/>
      <c r="E70" s="85" t="str" cm="1">
        <f t="array" ref="E70">IFERROR(INDEX([1]!v_s10a_incident_by_feeder_FY26[Interruptions Identifier], ROWS($E$9:E70)),"")</f>
        <v>INCD-30683-F-TOTARA NORTH</v>
      </c>
      <c r="F70" s="85" t="str" cm="1">
        <f t="array" ref="F70">IFERROR(INDEX([1]!v_s10a_incident_by_feeder_FY26[Circuit Location], ROWS($F$9:F70)),"")</f>
        <v>Kaeo 191782 - Totara North</v>
      </c>
      <c r="G70" s="88" t="str" cm="1">
        <f t="array" ref="G70">IFERROR(INDEX(#REF!, ROWS($G$9:G70)),"")</f>
        <v/>
      </c>
      <c r="H70" s="88" t="str" cm="1">
        <f t="array" ref="H70">IFERROR(INDEX([1]!v_s10a_incident_by_feeder_FY26[feeder], ROWS($H$9:H70)),"")</f>
        <v>TOTARA NORTH</v>
      </c>
      <c r="I70" s="89" cm="1">
        <f t="array" ref="I70">IFERROR(INDEX([1]!v_s10a_incident_by_feeder_FY26[Start_Date], ROWS($I$9:I70)),"")</f>
        <v>45763.274305555555</v>
      </c>
      <c r="J70" s="90" cm="1">
        <f t="array" ref="J70">IFERROR(INDEX([1]!v_s10a_incident_by_feeder_FY26[Start_Time], ROWS($J$9:J70)),"")</f>
        <v>45763.274305555555</v>
      </c>
      <c r="K70" s="89" cm="1">
        <f t="array" ref="K70">IFERROR(INDEX([1]!v_s10a_incident_by_feeder_FY26[End_Date], ROWS($K$9:K70)),"")</f>
        <v>45767.680555555555</v>
      </c>
      <c r="L70" s="90" cm="1">
        <f t="array" ref="L70">IFERROR(INDEX([1]!v_s10a_incident_by_feeder_FY26[End_Time], ROWS($L$9:L70)),"")</f>
        <v>45767.680555555555</v>
      </c>
      <c r="M70" s="97" cm="1">
        <f t="array" ref="M70">IFERROR(INDEX([1]!v_s10a_incident_by_feeder_FY26[SAIDI_Value], ROWS($M$9:M70)),"")</f>
        <v>0.65148754573467793</v>
      </c>
      <c r="N70" s="94" cm="1">
        <f t="array" ref="N70">IFERROR(INDEX([1]!v_s10a_incident_by_feeder_FY26[SAIFI_Value], ROWS($N$9:N70)),"")</f>
        <v>1.6911689247378547E-4</v>
      </c>
      <c r="O70" s="91" cm="1">
        <f t="array" ref="O70">IFERROR(INDEX([1]!v_s10a_incident_by_feeder_FY26[ICPs], ROWS($N$9:N70)),"")</f>
        <v>4.7507034327506465</v>
      </c>
      <c r="P70" s="118" cm="1">
        <f t="array" ref="P70">IFERROR(INDEX([1]!v_s10a_incident_by_feeder_FY26[CML], ROWS($P$9:P70)),"")</f>
        <v>23521.30635120481</v>
      </c>
      <c r="Q70" s="88" t="str" cm="1">
        <f t="array" ref="Q70">IFERROR(INDEX([1]!v_s10a_incident_by_feeder_FY26[Planned or Unplanned], ROWS($Q$9:Q70)),"")</f>
        <v>Unplanned</v>
      </c>
      <c r="R70" s="88" t="str" cm="1">
        <f t="array" ref="R70">IFERROR(INDEX([1]!v_s10a_incident_by_feeder_FY26[Cause], ROWS($R$9:R70)),"")</f>
        <v>Vegetation</v>
      </c>
      <c r="S70" s="88" t="str" cm="1">
        <f t="array" ref="S70">IFERROR(INDEX([1]!v_s10a_incident_by_feeder_FY26[Details], ROWS($S$9:S70)),"")</f>
        <v># Cyclone Tam, Tree Contact with Line, Beyond Recloser R363, Barriball Rd, Oruru</v>
      </c>
      <c r="T70" s="18"/>
    </row>
    <row r="71" spans="1:20" ht="15.75" x14ac:dyDescent="0.25">
      <c r="A71" s="10">
        <v>71</v>
      </c>
      <c r="B71" s="11"/>
      <c r="C71" s="116"/>
      <c r="D71" s="116"/>
      <c r="E71" s="85" t="str" cm="1">
        <f t="array" ref="E71">IFERROR(INDEX([1]!v_s10a_incident_by_feeder_FY26[Interruptions Identifier], ROWS($E$9:E71)),"")</f>
        <v>INCD-30683-F-ORURU</v>
      </c>
      <c r="F71" s="85" t="str" cm="1">
        <f t="array" ref="F71">IFERROR(INDEX([1]!v_s10a_incident_by_feeder_FY26[Circuit Location], ROWS($F$9:F71)),"")</f>
        <v>Taipa CB1206 - Oruru</v>
      </c>
      <c r="G71" s="88" t="str" cm="1">
        <f t="array" ref="G71">IFERROR(INDEX(#REF!, ROWS($G$9:G71)),"")</f>
        <v/>
      </c>
      <c r="H71" s="88" t="str" cm="1">
        <f t="array" ref="H71">IFERROR(INDEX([1]!v_s10a_incident_by_feeder_FY26[feeder], ROWS($H$9:H71)),"")</f>
        <v>ORURU</v>
      </c>
      <c r="I71" s="89" cm="1">
        <f t="array" ref="I71">IFERROR(INDEX([1]!v_s10a_incident_by_feeder_FY26[Start_Date], ROWS($I$9:I71)),"")</f>
        <v>45763.274305555555</v>
      </c>
      <c r="J71" s="90" cm="1">
        <f t="array" ref="J71">IFERROR(INDEX([1]!v_s10a_incident_by_feeder_FY26[Start_Time], ROWS($J$9:J71)),"")</f>
        <v>45763.274305555555</v>
      </c>
      <c r="K71" s="89" cm="1">
        <f t="array" ref="K71">IFERROR(INDEX([1]!v_s10a_incident_by_feeder_FY26[End_Date], ROWS($K$9:K71)),"")</f>
        <v>45767.680555555555</v>
      </c>
      <c r="L71" s="90" cm="1">
        <f t="array" ref="L71">IFERROR(INDEX([1]!v_s10a_incident_by_feeder_FY26[End_Time], ROWS($L$9:L71)),"")</f>
        <v>45767.680555555555</v>
      </c>
      <c r="M71" s="97" cm="1">
        <f t="array" ref="M71">IFERROR(INDEX([1]!v_s10a_incident_by_feeder_FY26[SAIDI_Value], ROWS($M$9:M71)),"")</f>
        <v>81.968291887657358</v>
      </c>
      <c r="N71" s="94" cm="1">
        <f t="array" ref="N71">IFERROR(INDEX([1]!v_s10a_incident_by_feeder_FY26[SAIFI_Value], ROWS($N$9:N71)),"")</f>
        <v>4.2762414239810684E-2</v>
      </c>
      <c r="O71" s="91" cm="1">
        <f t="array" ref="O71">IFERROR(INDEX([1]!v_s10a_incident_by_feeder_FY26[ICPs], ROWS($N$9:N71)),"")</f>
        <v>1201.2492965672482</v>
      </c>
      <c r="P71" s="118" cm="1">
        <f t="array" ref="P71">IFERROR(INDEX([1]!v_s10a_incident_by_feeder_FY26[CML], ROWS($P$9:P71)),"")</f>
        <v>2959383.2103119814</v>
      </c>
      <c r="Q71" s="88" t="str" cm="1">
        <f t="array" ref="Q71">IFERROR(INDEX([1]!v_s10a_incident_by_feeder_FY26[Planned or Unplanned], ROWS($Q$9:Q71)),"")</f>
        <v>Unplanned</v>
      </c>
      <c r="R71" s="88" t="str" cm="1">
        <f t="array" ref="R71">IFERROR(INDEX([1]!v_s10a_incident_by_feeder_FY26[Cause], ROWS($R$9:R71)),"")</f>
        <v>Vegetation</v>
      </c>
      <c r="S71" s="88" t="str" cm="1">
        <f t="array" ref="S71">IFERROR(INDEX([1]!v_s10a_incident_by_feeder_FY26[Details], ROWS($S$9:S71)),"")</f>
        <v># Cyclone Tam, Tree Contact with Line, Beyond Recloser R363, Barriball Rd, Oruru</v>
      </c>
      <c r="T71" s="18"/>
    </row>
    <row r="72" spans="1:20" ht="15.75" x14ac:dyDescent="0.25">
      <c r="A72" s="10">
        <v>72</v>
      </c>
      <c r="B72" s="11"/>
      <c r="C72" s="116"/>
      <c r="D72" s="116"/>
      <c r="E72" s="85" t="str" cm="1">
        <f t="array" ref="E72">IFERROR(INDEX([1]!v_s10a_incident_by_feeder_FY26[Interruptions Identifier], ROWS($E$9:E72)),"")</f>
        <v>INCD-30695-F-JOYCES ROAD</v>
      </c>
      <c r="F72" s="85" t="str" cm="1">
        <f t="array" ref="F72">IFERROR(INDEX([1]!v_s10a_incident_by_feeder_FY26[Circuit Location], ROWS($F$9:F72)),"")</f>
        <v>Haruru CB0609 - Joyces Rd</v>
      </c>
      <c r="G72" s="88" t="str" cm="1">
        <f t="array" ref="G72">IFERROR(INDEX(#REF!, ROWS($G$9:G72)),"")</f>
        <v/>
      </c>
      <c r="H72" s="88" t="str" cm="1">
        <f t="array" ref="H72">IFERROR(INDEX([1]!v_s10a_incident_by_feeder_FY26[feeder], ROWS($H$9:H72)),"")</f>
        <v>JOYCES ROAD</v>
      </c>
      <c r="I72" s="89" cm="1">
        <f t="array" ref="I72">IFERROR(INDEX([1]!v_s10a_incident_by_feeder_FY26[Start_Date], ROWS($I$9:I72)),"")</f>
        <v>45763.84065972222</v>
      </c>
      <c r="J72" s="90" cm="1">
        <f t="array" ref="J72">IFERROR(INDEX([1]!v_s10a_incident_by_feeder_FY26[Start_Time], ROWS($J$9:J72)),"")</f>
        <v>45763.84065972222</v>
      </c>
      <c r="K72" s="89" cm="1">
        <f t="array" ref="K72">IFERROR(INDEX([1]!v_s10a_incident_by_feeder_FY26[End_Date], ROWS($K$9:K72)),"")</f>
        <v>45764.496724537035</v>
      </c>
      <c r="L72" s="90" cm="1">
        <f t="array" ref="L72">IFERROR(INDEX([1]!v_s10a_incident_by_feeder_FY26[End_Time], ROWS($L$9:L72)),"")</f>
        <v>45764.496724537035</v>
      </c>
      <c r="M72" s="97" cm="1">
        <f t="array" ref="M72">IFERROR(INDEX([1]!v_s10a_incident_by_feeder_FY26[SAIDI_Value], ROWS($M$9:M72)),"")</f>
        <v>35.142985541858394</v>
      </c>
      <c r="N72" s="94" cm="1">
        <f t="array" ref="N72">IFERROR(INDEX([1]!v_s10a_incident_by_feeder_FY26[SAIFI_Value], ROWS($N$9:N72)),"")</f>
        <v>4.0715710170618175E-2</v>
      </c>
      <c r="O72" s="91" cm="1">
        <f t="array" ref="O72">IFERROR(INDEX([1]!v_s10a_incident_by_feeder_FY26[ICPs], ROWS($N$9:N72)),"")</f>
        <v>1414.4153577661418</v>
      </c>
      <c r="P72" s="118" cm="1">
        <f t="array" ref="P72">IFERROR(INDEX([1]!v_s10a_incident_by_feeder_FY26[CML], ROWS($P$9:P72)),"")</f>
        <v>1268802.3500032555</v>
      </c>
      <c r="Q72" s="88" t="str" cm="1">
        <f t="array" ref="Q72">IFERROR(INDEX([1]!v_s10a_incident_by_feeder_FY26[Planned or Unplanned], ROWS($Q$9:Q72)),"")</f>
        <v>Unplanned</v>
      </c>
      <c r="R72" s="88" t="str" cm="1">
        <f t="array" ref="R72">IFERROR(INDEX([1]!v_s10a_incident_by_feeder_FY26[Cause], ROWS($R$9:R72)),"")</f>
        <v>Vegetation</v>
      </c>
      <c r="S72" s="88" t="str" cm="1">
        <f t="array" ref="S72">IFERROR(INDEX([1]!v_s10a_incident_by_feeder_FY26[Details], ROWS($S$9:S72)),"")</f>
        <v># Cyclone Tam, Replace Cross arm, Pole 404073, Aucks Rd, Okiato</v>
      </c>
      <c r="T72" s="18"/>
    </row>
    <row r="73" spans="1:20" ht="15.75" x14ac:dyDescent="0.25">
      <c r="A73" s="10">
        <v>73</v>
      </c>
      <c r="B73" s="11"/>
      <c r="C73" s="116"/>
      <c r="D73" s="116"/>
      <c r="E73" s="85" t="str" cm="1">
        <f t="array" ref="E73">IFERROR(INDEX([1]!v_s10a_incident_by_feeder_FY26[Interruptions Identifier], ROWS($E$9:E73)),"")</f>
        <v>INCD-30695-F-OPUA</v>
      </c>
      <c r="F73" s="85" t="str" cm="1">
        <f t="array" ref="F73">IFERROR(INDEX([1]!v_s10a_incident_by_feeder_FY26[Circuit Location], ROWS($F$9:F73)),"")</f>
        <v>Kawakawa CB0208 - Opua</v>
      </c>
      <c r="G73" s="88" t="str" cm="1">
        <f t="array" ref="G73">IFERROR(INDEX(#REF!, ROWS($G$9:G73)),"")</f>
        <v/>
      </c>
      <c r="H73" s="88" t="str" cm="1">
        <f t="array" ref="H73">IFERROR(INDEX([1]!v_s10a_incident_by_feeder_FY26[feeder], ROWS($H$9:H73)),"")</f>
        <v>OPUA</v>
      </c>
      <c r="I73" s="89" cm="1">
        <f t="array" ref="I73">IFERROR(INDEX([1]!v_s10a_incident_by_feeder_FY26[Start_Date], ROWS($I$9:I73)),"")</f>
        <v>45763.84065972222</v>
      </c>
      <c r="J73" s="90" cm="1">
        <f t="array" ref="J73">IFERROR(INDEX([1]!v_s10a_incident_by_feeder_FY26[Start_Time], ROWS($J$9:J73)),"")</f>
        <v>45763.84065972222</v>
      </c>
      <c r="K73" s="89" cm="1">
        <f t="array" ref="K73">IFERROR(INDEX([1]!v_s10a_incident_by_feeder_FY26[End_Date], ROWS($K$9:K73)),"")</f>
        <v>45764.496724537035</v>
      </c>
      <c r="L73" s="90" cm="1">
        <f t="array" ref="L73">IFERROR(INDEX([1]!v_s10a_incident_by_feeder_FY26[End_Time], ROWS($L$9:L73)),"")</f>
        <v>45764.496724537035</v>
      </c>
      <c r="M73" s="97" cm="1">
        <f t="array" ref="M73">IFERROR(INDEX([1]!v_s10a_incident_by_feeder_FY26[SAIDI_Value], ROWS($M$9:M73)),"")</f>
        <v>5.6239488699457176</v>
      </c>
      <c r="N73" s="94" cm="1">
        <f t="array" ref="N73">IFERROR(INDEX([1]!v_s10a_incident_by_feeder_FY26[SAIFI_Value], ROWS($N$9:N73)),"")</f>
        <v>6.8967427431863414E-3</v>
      </c>
      <c r="O73" s="91" cm="1">
        <f t="array" ref="O73">IFERROR(INDEX([1]!v_s10a_incident_by_feeder_FY26[ICPs], ROWS($N$9:N73)),"")</f>
        <v>239.58464223385658</v>
      </c>
      <c r="P73" s="118" cm="1">
        <f t="array" ref="P73">IFERROR(INDEX([1]!v_s10a_incident_by_feeder_FY26[CML], ROWS($P$9:P73)),"")</f>
        <v>203047.05000052019</v>
      </c>
      <c r="Q73" s="88" t="str" cm="1">
        <f t="array" ref="Q73">IFERROR(INDEX([1]!v_s10a_incident_by_feeder_FY26[Planned or Unplanned], ROWS($Q$9:Q73)),"")</f>
        <v>Unplanned</v>
      </c>
      <c r="R73" s="88" t="str" cm="1">
        <f t="array" ref="R73">IFERROR(INDEX([1]!v_s10a_incident_by_feeder_FY26[Cause], ROWS($R$9:R73)),"")</f>
        <v>Vegetation</v>
      </c>
      <c r="S73" s="88" t="str" cm="1">
        <f t="array" ref="S73">IFERROR(INDEX([1]!v_s10a_incident_by_feeder_FY26[Details], ROWS($S$9:S73)),"")</f>
        <v># Cyclone Tam, Replace Cross arm, Pole 404073, Aucks Rd, Okiato</v>
      </c>
      <c r="T73" s="18"/>
    </row>
    <row r="74" spans="1:20" ht="15.75" x14ac:dyDescent="0.25">
      <c r="A74" s="10">
        <v>74</v>
      </c>
      <c r="B74" s="11"/>
      <c r="C74" s="116"/>
      <c r="D74" s="116"/>
      <c r="E74" s="85" t="str" cm="1">
        <f t="array" ref="E74">IFERROR(INDEX([1]!v_s10a_incident_by_feeder_FY26[Interruptions Identifier], ROWS($E$9:E74)),"")</f>
        <v>INCD-30704-F-TAIPALS</v>
      </c>
      <c r="F74" s="85" t="str" cm="1">
        <f t="array" ref="F74">IFERROR(INDEX([1]!v_s10a_incident_by_feeder_FY26[Circuit Location], ROWS($F$9:F74)),"")</f>
        <v>Taipa CB1205 - Tokerau</v>
      </c>
      <c r="G74" s="88" t="str" cm="1">
        <f t="array" ref="G74">IFERROR(INDEX(#REF!, ROWS($G$9:G74)),"")</f>
        <v/>
      </c>
      <c r="H74" s="88" t="str" cm="1">
        <f t="array" ref="H74">IFERROR(INDEX([1]!v_s10a_incident_by_feeder_FY26[feeder], ROWS($H$9:H74)),"")</f>
        <v>TAIPALS</v>
      </c>
      <c r="I74" s="89" cm="1">
        <f t="array" ref="I74">IFERROR(INDEX([1]!v_s10a_incident_by_feeder_FY26[Start_Date], ROWS($I$9:I74)),"")</f>
        <v>45762.771527777775</v>
      </c>
      <c r="J74" s="90" cm="1">
        <f t="array" ref="J74">IFERROR(INDEX([1]!v_s10a_incident_by_feeder_FY26[Start_Time], ROWS($J$9:J74)),"")</f>
        <v>45762.771527777775</v>
      </c>
      <c r="K74" s="89" cm="1">
        <f t="array" ref="K74">IFERROR(INDEX([1]!v_s10a_incident_by_feeder_FY26[End_Date], ROWS($K$9:K74)),"")</f>
        <v>45769.727083333331</v>
      </c>
      <c r="L74" s="90" cm="1">
        <f t="array" ref="L74">IFERROR(INDEX([1]!v_s10a_incident_by_feeder_FY26[End_Time], ROWS($L$9:L74)),"")</f>
        <v>45769.727083333331</v>
      </c>
      <c r="M74" s="97" cm="1">
        <f t="array" ref="M74">IFERROR(INDEX([1]!v_s10a_incident_by_feeder_FY26[SAIDI_Value], ROWS($M$9:M74)),"")</f>
        <v>54.921537318148637</v>
      </c>
      <c r="N74" s="94" cm="1">
        <f t="array" ref="N74">IFERROR(INDEX([1]!v_s10a_incident_by_feeder_FY26[SAIFI_Value], ROWS($N$9:N74)),"")</f>
        <v>0.17590848659428304</v>
      </c>
      <c r="O74" s="91" cm="1">
        <f t="array" ref="O74">IFERROR(INDEX([1]!v_s10a_incident_by_feeder_FY26[ICPs], ROWS($N$9:N74)),"")</f>
        <v>1348.8937265917593</v>
      </c>
      <c r="P74" s="118" cm="1">
        <f t="array" ref="P74">IFERROR(INDEX([1]!v_s10a_incident_by_feeder_FY26[CML], ROWS($P$9:P74)),"")</f>
        <v>1982887.1833344384</v>
      </c>
      <c r="Q74" s="88" t="str" cm="1">
        <f t="array" ref="Q74">IFERROR(INDEX([1]!v_s10a_incident_by_feeder_FY26[Planned or Unplanned], ROWS($Q$9:Q74)),"")</f>
        <v>Unplanned</v>
      </c>
      <c r="R74" s="88" t="str" cm="1">
        <f t="array" ref="R74">IFERROR(INDEX([1]!v_s10a_incident_by_feeder_FY26[Cause], ROWS($R$9:R74)),"")</f>
        <v>Defective Equipment</v>
      </c>
      <c r="S74" s="88" t="str" cm="1">
        <f t="array" ref="S74">IFERROR(INDEX([1]!v_s10a_incident_by_feeder_FY26[Details], ROWS($S$9:S74)),"")</f>
        <v># Cyclone Tam, Binder Failed on Conductor, Oruru Rd, Tokerau</v>
      </c>
      <c r="T74" s="18"/>
    </row>
    <row r="75" spans="1:20" ht="15.75" x14ac:dyDescent="0.25">
      <c r="A75" s="10">
        <v>75</v>
      </c>
      <c r="B75" s="11"/>
      <c r="C75" s="116"/>
      <c r="D75" s="116"/>
      <c r="E75" s="85" t="str" cm="1">
        <f t="array" ref="E75">IFERROR(INDEX([1]!v_s10a_incident_by_feeder_FY26[Interruptions Identifier], ROWS($E$9:E75)),"")</f>
        <v>INCD-30704-F-CLOUGH ROAD</v>
      </c>
      <c r="F75" s="85" t="str" cm="1">
        <f t="array" ref="F75">IFERROR(INDEX([1]!v_s10a_incident_by_feeder_FY26[Circuit Location], ROWS($F$9:F75)),"")</f>
        <v>Kaitaia Transmission 151822 - Clough Road</v>
      </c>
      <c r="G75" s="88" t="str" cm="1">
        <f t="array" ref="G75">IFERROR(INDEX(#REF!, ROWS($G$9:G75)),"")</f>
        <v/>
      </c>
      <c r="H75" s="88" t="str" cm="1">
        <f t="array" ref="H75">IFERROR(INDEX([1]!v_s10a_incident_by_feeder_FY26[feeder], ROWS($H$9:H75)),"")</f>
        <v>CLOUGH ROAD</v>
      </c>
      <c r="I75" s="89" cm="1">
        <f t="array" ref="I75">IFERROR(INDEX([1]!v_s10a_incident_by_feeder_FY26[Start_Date], ROWS($I$9:I75)),"")</f>
        <v>45762.771527777775</v>
      </c>
      <c r="J75" s="90" cm="1">
        <f t="array" ref="J75">IFERROR(INDEX([1]!v_s10a_incident_by_feeder_FY26[Start_Time], ROWS($J$9:J75)),"")</f>
        <v>45762.771527777775</v>
      </c>
      <c r="K75" s="89" cm="1">
        <f t="array" ref="K75">IFERROR(INDEX([1]!v_s10a_incident_by_feeder_FY26[End_Date], ROWS($K$9:K75)),"")</f>
        <v>45769.727083333331</v>
      </c>
      <c r="L75" s="90" cm="1">
        <f t="array" ref="L75">IFERROR(INDEX([1]!v_s10a_incident_by_feeder_FY26[End_Time], ROWS($L$9:L75)),"")</f>
        <v>45769.727083333331</v>
      </c>
      <c r="M75" s="97" cm="1">
        <f t="array" ref="M75">IFERROR(INDEX([1]!v_s10a_incident_by_feeder_FY26[SAIDI_Value], ROWS($M$9:M75)),"")</f>
        <v>6.1282683359202422E-2</v>
      </c>
      <c r="N75" s="94" cm="1">
        <f t="array" ref="N75">IFERROR(INDEX([1]!v_s10a_incident_by_feeder_FY26[SAIFI_Value], ROWS($N$9:N75)),"")</f>
        <v>1.5787724351871797E-3</v>
      </c>
      <c r="O75" s="91" cm="1">
        <f t="array" ref="O75">IFERROR(INDEX([1]!v_s10a_incident_by_feeder_FY26[ICPs], ROWS($N$9:N75)),"")</f>
        <v>12.106273408239263</v>
      </c>
      <c r="P75" s="118" cm="1">
        <f t="array" ref="P75">IFERROR(INDEX([1]!v_s10a_incident_by_feeder_FY26[CML], ROWS($P$9:P75)),"")</f>
        <v>2212.5500000006441</v>
      </c>
      <c r="Q75" s="88" t="str" cm="1">
        <f t="array" ref="Q75">IFERROR(INDEX([1]!v_s10a_incident_by_feeder_FY26[Planned or Unplanned], ROWS($Q$9:Q75)),"")</f>
        <v>Unplanned</v>
      </c>
      <c r="R75" s="88" t="str" cm="1">
        <f t="array" ref="R75">IFERROR(INDEX([1]!v_s10a_incident_by_feeder_FY26[Cause], ROWS($R$9:R75)),"")</f>
        <v>Defective Equipment</v>
      </c>
      <c r="S75" s="88" t="str" cm="1">
        <f t="array" ref="S75">IFERROR(INDEX([1]!v_s10a_incident_by_feeder_FY26[Details], ROWS($S$9:S75)),"")</f>
        <v># Cyclone Tam, Binder Failed on Conductor, Oruru Rd, Tokerau</v>
      </c>
      <c r="T75" s="18"/>
    </row>
    <row r="76" spans="1:20" ht="15.75" x14ac:dyDescent="0.25">
      <c r="A76" s="10">
        <v>76</v>
      </c>
      <c r="B76" s="11"/>
      <c r="C76" s="116"/>
      <c r="D76" s="116"/>
      <c r="E76" s="85" t="str" cm="1">
        <f t="array" ref="E76">IFERROR(INDEX([1]!v_s10a_incident_by_feeder_FY26[Interruptions Identifier], ROWS($E$9:E76)),"")</f>
        <v>INCD-30731-F-ONEWHERO</v>
      </c>
      <c r="F76" s="85" t="str" cm="1">
        <f t="array" ref="F76">IFERROR(INDEX([1]!v_s10a_incident_by_feeder_FY26[Circuit Location], ROWS($F$9:F76)),"")</f>
        <v>Haruru CB0608 - Onewhero</v>
      </c>
      <c r="G76" s="88" t="str" cm="1">
        <f t="array" ref="G76">IFERROR(INDEX(#REF!, ROWS($G$9:G76)),"")</f>
        <v/>
      </c>
      <c r="H76" s="88" t="str" cm="1">
        <f t="array" ref="H76">IFERROR(INDEX([1]!v_s10a_incident_by_feeder_FY26[feeder], ROWS($H$9:H76)),"")</f>
        <v>ONEWHERO</v>
      </c>
      <c r="I76" s="89" cm="1">
        <f t="array" ref="I76">IFERROR(INDEX([1]!v_s10a_incident_by_feeder_FY26[Start_Date], ROWS($I$9:I76)),"")</f>
        <v>45763.884722222225</v>
      </c>
      <c r="J76" s="90" cm="1">
        <f t="array" ref="J76">IFERROR(INDEX([1]!v_s10a_incident_by_feeder_FY26[Start_Time], ROWS($J$9:J76)),"")</f>
        <v>45763.884722222225</v>
      </c>
      <c r="K76" s="89" cm="1">
        <f t="array" ref="K76">IFERROR(INDEX([1]!v_s10a_incident_by_feeder_FY26[End_Date], ROWS($K$9:K76)),"")</f>
        <v>45764.602094907408</v>
      </c>
      <c r="L76" s="90" cm="1">
        <f t="array" ref="L76">IFERROR(INDEX([1]!v_s10a_incident_by_feeder_FY26[End_Time], ROWS($L$9:L76)),"")</f>
        <v>45764.602094907408</v>
      </c>
      <c r="M76" s="97" cm="1">
        <f t="array" ref="M76">IFERROR(INDEX([1]!v_s10a_incident_by_feeder_FY26[SAIDI_Value], ROWS($M$9:M76)),"")</f>
        <v>0.21284820158168047</v>
      </c>
      <c r="N76" s="94" cm="1">
        <f t="array" ref="N76">IFERROR(INDEX([1]!v_s10a_incident_by_feeder_FY26[SAIFI_Value], ROWS($N$9:N76)),"")</f>
        <v>8.3449254852227387E-4</v>
      </c>
      <c r="O76" s="91" cm="1">
        <f t="array" ref="O76">IFERROR(INDEX([1]!v_s10a_incident_by_feeder_FY26[ICPs], ROWS($N$9:N76)),"")</f>
        <v>14.008567931456525</v>
      </c>
      <c r="P76" s="118" cm="1">
        <f t="array" ref="P76">IFERROR(INDEX([1]!v_s10a_incident_by_feeder_FY26[CML], ROWS($P$9:P76)),"")</f>
        <v>7684.6714699049908</v>
      </c>
      <c r="Q76" s="88" t="str" cm="1">
        <f t="array" ref="Q76">IFERROR(INDEX([1]!v_s10a_incident_by_feeder_FY26[Planned or Unplanned], ROWS($Q$9:Q76)),"")</f>
        <v>Unplanned</v>
      </c>
      <c r="R76" s="88" t="str" cm="1">
        <f t="array" ref="R76">IFERROR(INDEX([1]!v_s10a_incident_by_feeder_FY26[Cause], ROWS($R$9:R76)),"")</f>
        <v>Defective Equipment</v>
      </c>
      <c r="S76" s="88" t="str" cm="1">
        <f t="array" ref="S76">IFERROR(INDEX([1]!v_s10a_incident_by_feeder_FY26[Details], ROWS($S$9:S76)),"")</f>
        <v># Cyclone Tam, Cable Fault, near Fuse F_T02003, Puketona Rd, Paihia</v>
      </c>
      <c r="T76" s="18"/>
    </row>
    <row r="77" spans="1:20" ht="15.75" x14ac:dyDescent="0.25">
      <c r="A77" s="10">
        <v>77</v>
      </c>
      <c r="B77" s="11"/>
      <c r="C77" s="116"/>
      <c r="D77" s="116"/>
      <c r="E77" s="85" t="str" cm="1">
        <f t="array" ref="E77">IFERROR(INDEX([1]!v_s10a_incident_by_feeder_FY26[Interruptions Identifier], ROWS($E$9:E77)),"")</f>
        <v>INCD-30731-F-TI BAY</v>
      </c>
      <c r="F77" s="85" t="str" cm="1">
        <f t="array" ref="F77">IFERROR(INDEX([1]!v_s10a_incident_by_feeder_FY26[Circuit Location], ROWS($F$9:F77)),"")</f>
        <v>Haruru CB0606 - Ti Bay</v>
      </c>
      <c r="G77" s="88" t="str" cm="1">
        <f t="array" ref="G77">IFERROR(INDEX(#REF!, ROWS($G$9:G77)),"")</f>
        <v/>
      </c>
      <c r="H77" s="88" t="str" cm="1">
        <f t="array" ref="H77">IFERROR(INDEX([1]!v_s10a_incident_by_feeder_FY26[feeder], ROWS($H$9:H77)),"")</f>
        <v>TI BAY</v>
      </c>
      <c r="I77" s="89" cm="1">
        <f t="array" ref="I77">IFERROR(INDEX([1]!v_s10a_incident_by_feeder_FY26[Start_Date], ROWS($I$9:I77)),"")</f>
        <v>45763.884722222225</v>
      </c>
      <c r="J77" s="90" cm="1">
        <f t="array" ref="J77">IFERROR(INDEX([1]!v_s10a_incident_by_feeder_FY26[Start_Time], ROWS($J$9:J77)),"")</f>
        <v>45763.884722222225</v>
      </c>
      <c r="K77" s="89" cm="1">
        <f t="array" ref="K77">IFERROR(INDEX([1]!v_s10a_incident_by_feeder_FY26[End_Date], ROWS($K$9:K77)),"")</f>
        <v>45764.602094907408</v>
      </c>
      <c r="L77" s="90" cm="1">
        <f t="array" ref="L77">IFERROR(INDEX([1]!v_s10a_incident_by_feeder_FY26[End_Time], ROWS($L$9:L77)),"")</f>
        <v>45764.602094907408</v>
      </c>
      <c r="M77" s="97" cm="1">
        <f t="array" ref="M77">IFERROR(INDEX([1]!v_s10a_incident_by_feeder_FY26[SAIDI_Value], ROWS($M$9:M77)),"")</f>
        <v>15.568750328515197</v>
      </c>
      <c r="N77" s="94" cm="1">
        <f t="array" ref="N77">IFERROR(INDEX([1]!v_s10a_incident_by_feeder_FY26[SAIFI_Value], ROWS($N$9:N77)),"")</f>
        <v>4.4617534927657604E-2</v>
      </c>
      <c r="O77" s="91" cm="1">
        <f t="array" ref="O77">IFERROR(INDEX([1]!v_s10a_incident_by_feeder_FY26[ICPs], ROWS($N$9:N77)),"")</f>
        <v>748.99143206854262</v>
      </c>
      <c r="P77" s="118" cm="1">
        <f t="array" ref="P77">IFERROR(INDEX([1]!v_s10a_incident_by_feeder_FY26[CML], ROWS($P$9:P77)),"")</f>
        <v>562094.16186071269</v>
      </c>
      <c r="Q77" s="88" t="str" cm="1">
        <f t="array" ref="Q77">IFERROR(INDEX([1]!v_s10a_incident_by_feeder_FY26[Planned or Unplanned], ROWS($Q$9:Q77)),"")</f>
        <v>Unplanned</v>
      </c>
      <c r="R77" s="88" t="str" cm="1">
        <f t="array" ref="R77">IFERROR(INDEX([1]!v_s10a_incident_by_feeder_FY26[Cause], ROWS($R$9:R77)),"")</f>
        <v>Defective Equipment</v>
      </c>
      <c r="S77" s="88" t="str" cm="1">
        <f t="array" ref="S77">IFERROR(INDEX([1]!v_s10a_incident_by_feeder_FY26[Details], ROWS($S$9:S77)),"")</f>
        <v># Cyclone Tam, Cable Fault, near Fuse F_T02003, Puketona Rd, Paihia</v>
      </c>
      <c r="T77" s="18"/>
    </row>
    <row r="78" spans="1:20" ht="15.75" x14ac:dyDescent="0.25">
      <c r="A78" s="10">
        <v>78</v>
      </c>
      <c r="B78" s="11"/>
      <c r="C78" s="116"/>
      <c r="D78" s="116"/>
      <c r="E78" s="85" t="str" cm="1">
        <f t="array" ref="E78">IFERROR(INDEX([1]!v_s10a_incident_by_feeder_FY26[Interruptions Identifier], ROWS($E$9:E78)),"")</f>
        <v>INCD-30740-F-TE KAO</v>
      </c>
      <c r="F78" s="85" t="str" cm="1">
        <f t="array" ref="F78">IFERROR(INDEX([1]!v_s10a_incident_by_feeder_FY26[Circuit Location], ROWS($F$9:F78)),"")</f>
        <v>Pukenui 131142 - Te Kao</v>
      </c>
      <c r="G78" s="88" t="str" cm="1">
        <f t="array" ref="G78">IFERROR(INDEX(#REF!, ROWS($G$9:G78)),"")</f>
        <v/>
      </c>
      <c r="H78" s="88" t="str" cm="1">
        <f t="array" ref="H78">IFERROR(INDEX([1]!v_s10a_incident_by_feeder_FY26[feeder], ROWS($H$9:H78)),"")</f>
        <v>TE KAO</v>
      </c>
      <c r="I78" s="89" cm="1">
        <f t="array" ref="I78">IFERROR(INDEX([1]!v_s10a_incident_by_feeder_FY26[Start_Date], ROWS($I$9:I78)),"")</f>
        <v>45763.898113425923</v>
      </c>
      <c r="J78" s="90" cm="1">
        <f t="array" ref="J78">IFERROR(INDEX([1]!v_s10a_incident_by_feeder_FY26[Start_Time], ROWS($J$9:J78)),"")</f>
        <v>45763.898113425923</v>
      </c>
      <c r="K78" s="89" cm="1">
        <f t="array" ref="K78">IFERROR(INDEX([1]!v_s10a_incident_by_feeder_FY26[End_Date], ROWS($K$9:K78)),"")</f>
        <v>45764.608229166668</v>
      </c>
      <c r="L78" s="90" cm="1">
        <f t="array" ref="L78">IFERROR(INDEX([1]!v_s10a_incident_by_feeder_FY26[End_Time], ROWS($L$9:L78)),"")</f>
        <v>45764.608229166668</v>
      </c>
      <c r="M78" s="97" cm="1">
        <f t="array" ref="M78">IFERROR(INDEX([1]!v_s10a_incident_by_feeder_FY26[SAIDI_Value], ROWS($M$9:M78)),"")</f>
        <v>18.721376209583752</v>
      </c>
      <c r="N78" s="94" cm="1">
        <f t="array" ref="N78">IFERROR(INDEX([1]!v_s10a_incident_by_feeder_FY26[SAIFI_Value], ROWS($N$9:N78)),"")</f>
        <v>1.830822069576778E-2</v>
      </c>
      <c r="O78" s="91" cm="1">
        <f t="array" ref="O78">IFERROR(INDEX([1]!v_s10a_incident_by_feeder_FY26[ICPs], ROWS($N$9:N78)),"")</f>
        <v>661</v>
      </c>
      <c r="P78" s="118" cm="1">
        <f t="array" ref="P78">IFERROR(INDEX([1]!v_s10a_incident_by_feeder_FY26[CML], ROWS($P$9:P78)),"")</f>
        <v>675916.56667081174</v>
      </c>
      <c r="Q78" s="88" t="str" cm="1">
        <f t="array" ref="Q78">IFERROR(INDEX([1]!v_s10a_incident_by_feeder_FY26[Planned or Unplanned], ROWS($Q$9:Q78)),"")</f>
        <v>Unplanned</v>
      </c>
      <c r="R78" s="88" t="str" cm="1">
        <f t="array" ref="R78">IFERROR(INDEX([1]!v_s10a_incident_by_feeder_FY26[Cause], ROWS($R$9:R78)),"")</f>
        <v>Adverse Weather</v>
      </c>
      <c r="S78" s="88" t="str" cm="1">
        <f t="array" ref="S78">IFERROR(INDEX([1]!v_s10a_incident_by_feeder_FY26[Details], ROWS($S$9:S78)),"")</f>
        <v># Cyclone Tam, 33kV Line Tripped, Church Rd, Kaitaia</v>
      </c>
      <c r="T78" s="18"/>
    </row>
    <row r="79" spans="1:20" ht="15.75" x14ac:dyDescent="0.25">
      <c r="A79" s="10">
        <v>79</v>
      </c>
      <c r="B79" s="11"/>
      <c r="C79" s="116"/>
      <c r="D79" s="116"/>
      <c r="E79" s="85" t="str" cm="1">
        <f t="array" ref="E79">IFERROR(INDEX([1]!v_s10a_incident_by_feeder_FY26[Interruptions Identifier], ROWS($E$9:E79)),"")</f>
        <v>INCD-30752-F-PUKETI</v>
      </c>
      <c r="F79" s="85" t="str" cm="1">
        <f t="array" ref="F79">IFERROR(INDEX([1]!v_s10a_incident_by_feeder_FY26[Circuit Location], ROWS($F$9:F79)),"")</f>
        <v>Waipapa 041692 - Puketi</v>
      </c>
      <c r="G79" s="88" t="str" cm="1">
        <f t="array" ref="G79">IFERROR(INDEX(#REF!, ROWS($G$9:G79)),"")</f>
        <v/>
      </c>
      <c r="H79" s="88" t="str" cm="1">
        <f t="array" ref="H79">IFERROR(INDEX([1]!v_s10a_incident_by_feeder_FY26[feeder], ROWS($H$9:H79)),"")</f>
        <v>PUKETI</v>
      </c>
      <c r="I79" s="89" cm="1">
        <f t="array" ref="I79">IFERROR(INDEX([1]!v_s10a_incident_by_feeder_FY26[Start_Date], ROWS($I$9:I79)),"")</f>
        <v>45763.906956018516</v>
      </c>
      <c r="J79" s="90" cm="1">
        <f t="array" ref="J79">IFERROR(INDEX([1]!v_s10a_incident_by_feeder_FY26[Start_Time], ROWS($J$9:J79)),"")</f>
        <v>45763.906956018516</v>
      </c>
      <c r="K79" s="89" cm="1">
        <f t="array" ref="K79">IFERROR(INDEX([1]!v_s10a_incident_by_feeder_FY26[End_Date], ROWS($K$9:K79)),"")</f>
        <v>45766.71365740741</v>
      </c>
      <c r="L79" s="90" cm="1">
        <f t="array" ref="L79">IFERROR(INDEX([1]!v_s10a_incident_by_feeder_FY26[End_Time], ROWS($L$9:L79)),"")</f>
        <v>45766.71365740741</v>
      </c>
      <c r="M79" s="97" cm="1">
        <f t="array" ref="M79">IFERROR(INDEX([1]!v_s10a_incident_by_feeder_FY26[SAIDI_Value], ROWS($M$9:M79)),"")</f>
        <v>12.026816511575309</v>
      </c>
      <c r="N79" s="94" cm="1">
        <f t="array" ref="N79">IFERROR(INDEX([1]!v_s10a_incident_by_feeder_FY26[SAIFI_Value], ROWS($N$9:N79)),"")</f>
        <v>1.0497451805894084E-2</v>
      </c>
      <c r="O79" s="91" cm="1">
        <f t="array" ref="O79">IFERROR(INDEX([1]!v_s10a_incident_by_feeder_FY26[ICPs], ROWS($N$9:N79)),"")</f>
        <v>284</v>
      </c>
      <c r="P79" s="118" cm="1">
        <f t="array" ref="P79">IFERROR(INDEX([1]!v_s10a_incident_by_feeder_FY26[CML], ROWS($P$9:P79)),"")</f>
        <v>434216.18333391496</v>
      </c>
      <c r="Q79" s="88" t="str" cm="1">
        <f t="array" ref="Q79">IFERROR(INDEX([1]!v_s10a_incident_by_feeder_FY26[Planned or Unplanned], ROWS($Q$9:Q79)),"")</f>
        <v>Unplanned</v>
      </c>
      <c r="R79" s="88" t="str" cm="1">
        <f t="array" ref="R79">IFERROR(INDEX([1]!v_s10a_incident_by_feeder_FY26[Cause], ROWS($R$9:R79)),"")</f>
        <v>Defective Equipment</v>
      </c>
      <c r="S79" s="88" t="str" cm="1">
        <f t="array" ref="S79">IFERROR(INDEX([1]!v_s10a_incident_by_feeder_FY26[Details], ROWS($S$9:S79)),"")</f>
        <v># Cyclone Tam, Replace Crossarm, Pole 332387, Waiare Rd, Puketi</v>
      </c>
      <c r="T79" s="18"/>
    </row>
    <row r="80" spans="1:20" ht="15.75" x14ac:dyDescent="0.25">
      <c r="A80" s="10">
        <v>80</v>
      </c>
      <c r="B80" s="11"/>
      <c r="C80" s="116"/>
      <c r="D80" s="116"/>
      <c r="E80" s="85" t="str" cm="1">
        <f t="array" ref="E80">IFERROR(INDEX([1]!v_s10a_incident_by_feeder_FY26[Interruptions Identifier], ROWS($E$9:E80)),"")</f>
        <v>INCD-30794-F-PURERUA</v>
      </c>
      <c r="F80" s="85" t="str" cm="1">
        <f t="array" ref="F80">IFERROR(INDEX([1]!v_s10a_incident_by_feeder_FY26[Circuit Location], ROWS($F$9:F80)),"")</f>
        <v>Waipapa 041632 - Purerua</v>
      </c>
      <c r="G80" s="88" t="str" cm="1">
        <f t="array" ref="G80">IFERROR(INDEX(#REF!, ROWS($G$9:G80)),"")</f>
        <v/>
      </c>
      <c r="H80" s="88" t="str" cm="1">
        <f t="array" ref="H80">IFERROR(INDEX([1]!v_s10a_incident_by_feeder_FY26[feeder], ROWS($H$9:H80)),"")</f>
        <v>PURERUA</v>
      </c>
      <c r="I80" s="89" cm="1">
        <f t="array" ref="I80">IFERROR(INDEX([1]!v_s10a_incident_by_feeder_FY26[Start_Date], ROWS($I$9:I80)),"")</f>
        <v>45763.988888888889</v>
      </c>
      <c r="J80" s="90" cm="1">
        <f t="array" ref="J80">IFERROR(INDEX([1]!v_s10a_incident_by_feeder_FY26[Start_Time], ROWS($J$9:J80)),"")</f>
        <v>45763.988888888889</v>
      </c>
      <c r="K80" s="89" cm="1">
        <f t="array" ref="K80">IFERROR(INDEX([1]!v_s10a_incident_by_feeder_FY26[End_Date], ROWS($K$9:K80)),"")</f>
        <v>45765.461805555555</v>
      </c>
      <c r="L80" s="90" cm="1">
        <f t="array" ref="L80">IFERROR(INDEX([1]!v_s10a_incident_by_feeder_FY26[End_Time], ROWS($L$9:L80)),"")</f>
        <v>45765.461805555555</v>
      </c>
      <c r="M80" s="97" cm="1">
        <f t="array" ref="M80">IFERROR(INDEX([1]!v_s10a_incident_by_feeder_FY26[SAIDI_Value], ROWS($M$9:M80)),"")</f>
        <v>6.2994128074423275</v>
      </c>
      <c r="N80" s="94" cm="1">
        <f t="array" ref="N80">IFERROR(INDEX([1]!v_s10a_incident_by_feeder_FY26[SAIFI_Value], ROWS($N$9:N80)),"")</f>
        <v>7.7830711278528697E-3</v>
      </c>
      <c r="O80" s="91" cm="1">
        <f t="array" ref="O80">IFERROR(INDEX([1]!v_s10a_incident_by_feeder_FY26[ICPs], ROWS($N$9:N80)),"")</f>
        <v>281</v>
      </c>
      <c r="P80" s="118" cm="1">
        <f t="array" ref="P80">IFERROR(INDEX([1]!v_s10a_incident_by_feeder_FY26[CML], ROWS($P$9:P80)),"")</f>
        <v>227433.99999989779</v>
      </c>
      <c r="Q80" s="88" t="str" cm="1">
        <f t="array" ref="Q80">IFERROR(INDEX([1]!v_s10a_incident_by_feeder_FY26[Planned or Unplanned], ROWS($Q$9:Q80)),"")</f>
        <v>Unplanned</v>
      </c>
      <c r="R80" s="88" t="str" cm="1">
        <f t="array" ref="R80">IFERROR(INDEX([1]!v_s10a_incident_by_feeder_FY26[Cause], ROWS($R$9:R80)),"")</f>
        <v>Vegetation</v>
      </c>
      <c r="S80" s="88" t="str" cm="1">
        <f t="array" ref="S80">IFERROR(INDEX([1]!v_s10a_incident_by_feeder_FY26[Details], ROWS($S$9:S80)),"")</f>
        <v># Cyclone Tam, Vegetation on Line beyond S064, Waipapa</v>
      </c>
      <c r="T80" s="18"/>
    </row>
    <row r="81" spans="1:20" ht="15.75" x14ac:dyDescent="0.25">
      <c r="A81" s="10">
        <v>81</v>
      </c>
      <c r="B81" s="11"/>
      <c r="C81" s="116"/>
      <c r="D81" s="116"/>
      <c r="E81" s="85" t="str" cm="1">
        <f t="array" ref="E81">IFERROR(INDEX([1]!v_s10a_incident_by_feeder_FY26[Interruptions Identifier], ROWS($E$9:E81)),"")</f>
        <v>INCD-30815-F-RANGIAHUA</v>
      </c>
      <c r="F81" s="85" t="str" cm="1">
        <f t="array" ref="F81">IFERROR(INDEX([1]!v_s10a_incident_by_feeder_FY26[Circuit Location], ROWS($F$9:F81)),"")</f>
        <v>Kaikohe  CB0105 - Rangiahua</v>
      </c>
      <c r="G81" s="88" t="str" cm="1">
        <f t="array" ref="G81">IFERROR(INDEX(#REF!, ROWS($G$9:G81)),"")</f>
        <v/>
      </c>
      <c r="H81" s="88" t="str" cm="1">
        <f t="array" ref="H81">IFERROR(INDEX([1]!v_s10a_incident_by_feeder_FY26[feeder], ROWS($H$9:H81)),"")</f>
        <v>RANGIAHUA</v>
      </c>
      <c r="I81" s="89" cm="1">
        <f t="array" ref="I81">IFERROR(INDEX([1]!v_s10a_incident_by_feeder_FY26[Start_Date], ROWS($I$9:I81)),"")</f>
        <v>45763.755509259259</v>
      </c>
      <c r="J81" s="90" cm="1">
        <f t="array" ref="J81">IFERROR(INDEX([1]!v_s10a_incident_by_feeder_FY26[Start_Time], ROWS($J$9:J81)),"")</f>
        <v>45763.755509259259</v>
      </c>
      <c r="K81" s="89" cm="1">
        <f t="array" ref="K81">IFERROR(INDEX([1]!v_s10a_incident_by_feeder_FY26[End_Date], ROWS($K$9:K81)),"")</f>
        <v>45766.468055555553</v>
      </c>
      <c r="L81" s="90" cm="1">
        <f t="array" ref="L81">IFERROR(INDEX([1]!v_s10a_incident_by_feeder_FY26[End_Time], ROWS($L$9:L81)),"")</f>
        <v>45766.468055555553</v>
      </c>
      <c r="M81" s="97" cm="1">
        <f t="array" ref="M81">IFERROR(INDEX([1]!v_s10a_incident_by_feeder_FY26[SAIDI_Value], ROWS($M$9:M81)),"")</f>
        <v>22.735603626624936</v>
      </c>
      <c r="N81" s="94" cm="1">
        <f t="array" ref="N81">IFERROR(INDEX([1]!v_s10a_incident_by_feeder_FY26[SAIFI_Value], ROWS($N$9:N81)),"")</f>
        <v>1.5427653445601586E-2</v>
      </c>
      <c r="O81" s="91" cm="1">
        <f t="array" ref="O81">IFERROR(INDEX([1]!v_s10a_incident_by_feeder_FY26[ICPs], ROWS($N$9:N81)),"")</f>
        <v>539.03225806451587</v>
      </c>
      <c r="P81" s="118" cm="1">
        <f t="array" ref="P81">IFERROR(INDEX([1]!v_s10a_incident_by_feeder_FY26[CML], ROWS($P$9:P81)),"")</f>
        <v>820846.23333566671</v>
      </c>
      <c r="Q81" s="88" t="str" cm="1">
        <f t="array" ref="Q81">IFERROR(INDEX([1]!v_s10a_incident_by_feeder_FY26[Planned or Unplanned], ROWS($Q$9:Q81)),"")</f>
        <v>Unplanned</v>
      </c>
      <c r="R81" s="88" t="str" cm="1">
        <f t="array" ref="R81">IFERROR(INDEX([1]!v_s10a_incident_by_feeder_FY26[Cause], ROWS($R$9:R81)),"")</f>
        <v>Vegetation</v>
      </c>
      <c r="S81" s="88" t="str" cm="1">
        <f t="array" ref="S81">IFERROR(INDEX([1]!v_s10a_incident_by_feeder_FY26[Details], ROWS($S$9:S81)),"")</f>
        <v># Cyclone Tam, Multiple Faults Kaikohe Feeder, Umawera</v>
      </c>
      <c r="T81" s="18"/>
    </row>
    <row r="82" spans="1:20" ht="15.75" x14ac:dyDescent="0.25">
      <c r="A82" s="10">
        <v>82</v>
      </c>
      <c r="B82" s="11"/>
      <c r="C82" s="116"/>
      <c r="D82" s="116"/>
      <c r="E82" s="85" t="str" cm="1">
        <f t="array" ref="E82">IFERROR(INDEX([1]!v_s10a_incident_by_feeder_FY26[Interruptions Identifier], ROWS($E$9:E82)),"")</f>
        <v>INCD-30815-F-BROADWOOD</v>
      </c>
      <c r="F82" s="85" t="str" cm="1">
        <f t="array" ref="F82">IFERROR(INDEX([1]!v_s10a_incident_by_feeder_FY26[Circuit Location], ROWS($F$9:F82)),"")</f>
        <v>Kaitaia Transmission 151922 - Broadwood</v>
      </c>
      <c r="G82" s="88" t="str" cm="1">
        <f t="array" ref="G82">IFERROR(INDEX(#REF!, ROWS($G$9:G82)),"")</f>
        <v/>
      </c>
      <c r="H82" s="88" t="str" cm="1">
        <f t="array" ref="H82">IFERROR(INDEX([1]!v_s10a_incident_by_feeder_FY26[feeder], ROWS($H$9:H82)),"")</f>
        <v>BROADWOOD</v>
      </c>
      <c r="I82" s="89" cm="1">
        <f t="array" ref="I82">IFERROR(INDEX([1]!v_s10a_incident_by_feeder_FY26[Start_Date], ROWS($I$9:I82)),"")</f>
        <v>45763.755509259259</v>
      </c>
      <c r="J82" s="90" cm="1">
        <f t="array" ref="J82">IFERROR(INDEX([1]!v_s10a_incident_by_feeder_FY26[Start_Time], ROWS($J$9:J82)),"")</f>
        <v>45763.755509259259</v>
      </c>
      <c r="K82" s="89" cm="1">
        <f t="array" ref="K82">IFERROR(INDEX([1]!v_s10a_incident_by_feeder_FY26[End_Date], ROWS($K$9:K82)),"")</f>
        <v>45766.468055555553</v>
      </c>
      <c r="L82" s="90" cm="1">
        <f t="array" ref="L82">IFERROR(INDEX([1]!v_s10a_incident_by_feeder_FY26[End_Time], ROWS($L$9:L82)),"")</f>
        <v>45766.468055555553</v>
      </c>
      <c r="M82" s="97" cm="1">
        <f t="array" ref="M82">IFERROR(INDEX([1]!v_s10a_incident_by_feeder_FY26[SAIDI_Value], ROWS($M$9:M82)),"")</f>
        <v>6.5146521161260115E-2</v>
      </c>
      <c r="N82" s="94" cm="1">
        <f t="array" ref="N82">IFERROR(INDEX([1]!v_s10a_incident_by_feeder_FY26[SAIFI_Value], ROWS($N$9:N82)),"")</f>
        <v>2.7697762020820961E-5</v>
      </c>
      <c r="O82" s="91" cm="1">
        <f t="array" ref="O82">IFERROR(INDEX([1]!v_s10a_incident_by_feeder_FY26[ICPs], ROWS($N$9:N82)),"")</f>
        <v>0.96774193548359999</v>
      </c>
      <c r="P82" s="118" cm="1">
        <f t="array" ref="P82">IFERROR(INDEX([1]!v_s10a_incident_by_feeder_FY26[CML], ROWS($P$9:P82)),"")</f>
        <v>2352.0500000061352</v>
      </c>
      <c r="Q82" s="88" t="str" cm="1">
        <f t="array" ref="Q82">IFERROR(INDEX([1]!v_s10a_incident_by_feeder_FY26[Planned or Unplanned], ROWS($Q$9:Q82)),"")</f>
        <v>Unplanned</v>
      </c>
      <c r="R82" s="88" t="str" cm="1">
        <f t="array" ref="R82">IFERROR(INDEX([1]!v_s10a_incident_by_feeder_FY26[Cause], ROWS($R$9:R82)),"")</f>
        <v>Vegetation</v>
      </c>
      <c r="S82" s="88" t="str" cm="1">
        <f t="array" ref="S82">IFERROR(INDEX([1]!v_s10a_incident_by_feeder_FY26[Details], ROWS($S$9:S82)),"")</f>
        <v># Cyclone Tam, Multiple Faults Kaikohe Feeder, Umawera</v>
      </c>
      <c r="T82" s="18"/>
    </row>
    <row r="83" spans="1:20" ht="15.75" x14ac:dyDescent="0.25">
      <c r="A83" s="10">
        <v>83</v>
      </c>
      <c r="B83" s="11"/>
      <c r="C83" s="116"/>
      <c r="D83" s="116"/>
      <c r="E83" s="85" t="str" cm="1">
        <f t="array" ref="E83">IFERROR(INDEX([1]!v_s10a_incident_by_feeder_FY26[Interruptions Identifier], ROWS($E$9:E83)),"")</f>
        <v>INCD-30842-F-KAIKOHE</v>
      </c>
      <c r="F83" s="85" t="str" cm="1">
        <f t="array" ref="F83">IFERROR(INDEX([1]!v_s10a_incident_by_feeder_FY26[Circuit Location], ROWS($F$9:F83)),"")</f>
        <v>Kaikohe  CB0107 - Kaikohe</v>
      </c>
      <c r="G83" s="88" t="str" cm="1">
        <f t="array" ref="G83">IFERROR(INDEX(#REF!, ROWS($G$9:G83)),"")</f>
        <v/>
      </c>
      <c r="H83" s="88" t="str" cm="1">
        <f t="array" ref="H83">IFERROR(INDEX([1]!v_s10a_incident_by_feeder_FY26[feeder], ROWS($H$9:H83)),"")</f>
        <v>KAIKOHE</v>
      </c>
      <c r="I83" s="89" cm="1">
        <f t="array" ref="I83">IFERROR(INDEX([1]!v_s10a_incident_by_feeder_FY26[Start_Date], ROWS($I$9:I83)),"")</f>
        <v>45764.048148148147</v>
      </c>
      <c r="J83" s="90" cm="1">
        <f t="array" ref="J83">IFERROR(INDEX([1]!v_s10a_incident_by_feeder_FY26[Start_Time], ROWS($J$9:J83)),"")</f>
        <v>45764.048148148147</v>
      </c>
      <c r="K83" s="89" cm="1">
        <f t="array" ref="K83">IFERROR(INDEX([1]!v_s10a_incident_by_feeder_FY26[End_Date], ROWS($K$9:K83)),"")</f>
        <v>45765.499305555553</v>
      </c>
      <c r="L83" s="90" cm="1">
        <f t="array" ref="L83">IFERROR(INDEX([1]!v_s10a_incident_by_feeder_FY26[End_Time], ROWS($L$9:L83)),"")</f>
        <v>45765.499305555553</v>
      </c>
      <c r="M83" s="97" cm="1">
        <f t="array" ref="M83">IFERROR(INDEX([1]!v_s10a_incident_by_feeder_FY26[SAIDI_Value], ROWS($M$9:M83)),"")</f>
        <v>8.1914958640668871</v>
      </c>
      <c r="N83" s="94" cm="1">
        <f t="array" ref="N83">IFERROR(INDEX([1]!v_s10a_incident_by_feeder_FY26[SAIFI_Value], ROWS($N$9:N83)),"")</f>
        <v>6.7527143806780418E-2</v>
      </c>
      <c r="O83" s="91" cm="1">
        <f t="array" ref="O83">IFERROR(INDEX([1]!v_s10a_incident_by_feeder_FY26[ICPs], ROWS($N$9:N83)),"")</f>
        <v>1248</v>
      </c>
      <c r="P83" s="118" cm="1">
        <f t="array" ref="P83">IFERROR(INDEX([1]!v_s10a_incident_by_feeder_FY26[CML], ROWS($P$9:P83)),"")</f>
        <v>295745.76667627087</v>
      </c>
      <c r="Q83" s="88" t="str" cm="1">
        <f t="array" ref="Q83">IFERROR(INDEX([1]!v_s10a_incident_by_feeder_FY26[Planned or Unplanned], ROWS($Q$9:Q83)),"")</f>
        <v>Unplanned</v>
      </c>
      <c r="R83" s="88" t="str" cm="1">
        <f t="array" ref="R83">IFERROR(INDEX([1]!v_s10a_incident_by_feeder_FY26[Cause], ROWS($R$9:R83)),"")</f>
        <v>Vegetation</v>
      </c>
      <c r="S83" s="88" t="str" cm="1">
        <f t="array" ref="S83">IFERROR(INDEX([1]!v_s10a_incident_by_feeder_FY26[Details], ROWS($S$9:S83)),"")</f>
        <v># Cyclone Tam, Repair Conductor, near Pole 413994, Taheke Rd, Kaikohe</v>
      </c>
      <c r="T83" s="18"/>
    </row>
    <row r="84" spans="1:20" ht="15.75" x14ac:dyDescent="0.25">
      <c r="A84" s="10">
        <v>84</v>
      </c>
      <c r="B84" s="11"/>
      <c r="C84" s="116"/>
      <c r="D84" s="116"/>
      <c r="E84" s="85" t="str" cm="1">
        <f t="array" ref="E84">IFERROR(INDEX([1]!v_s10a_incident_by_feeder_FY26[Interruptions Identifier], ROWS($E$9:E84)),"")</f>
        <v>INCD-30854-F-TOWAI</v>
      </c>
      <c r="F84" s="85" t="str" cm="1">
        <f t="array" ref="F84">IFERROR(INDEX([1]!v_s10a_incident_by_feeder_FY26[Circuit Location], ROWS($F$9:F84)),"")</f>
        <v>Kawakawa CB0206 - Towai</v>
      </c>
      <c r="G84" s="88" t="str" cm="1">
        <f t="array" ref="G84">IFERROR(INDEX(#REF!, ROWS($G$9:G84)),"")</f>
        <v/>
      </c>
      <c r="H84" s="88" t="str" cm="1">
        <f t="array" ref="H84">IFERROR(INDEX([1]!v_s10a_incident_by_feeder_FY26[feeder], ROWS($H$9:H84)),"")</f>
        <v>TOWAI</v>
      </c>
      <c r="I84" s="89" cm="1">
        <f t="array" ref="I84">IFERROR(INDEX([1]!v_s10a_incident_by_feeder_FY26[Start_Date], ROWS($I$9:I84)),"")</f>
        <v>45763.67083333333</v>
      </c>
      <c r="J84" s="90" cm="1">
        <f t="array" ref="J84">IFERROR(INDEX([1]!v_s10a_incident_by_feeder_FY26[Start_Time], ROWS($J$9:J84)),"")</f>
        <v>45763.67083333333</v>
      </c>
      <c r="K84" s="89" cm="1">
        <f t="array" ref="K84">IFERROR(INDEX([1]!v_s10a_incident_by_feeder_FY26[End_Date], ROWS($K$9:K84)),"")</f>
        <v>45766.629166666666</v>
      </c>
      <c r="L84" s="90" cm="1">
        <f t="array" ref="L84">IFERROR(INDEX([1]!v_s10a_incident_by_feeder_FY26[End_Time], ROWS($L$9:L84)),"")</f>
        <v>45766.629166666666</v>
      </c>
      <c r="M84" s="97" cm="1">
        <f t="array" ref="M84">IFERROR(INDEX([1]!v_s10a_incident_by_feeder_FY26[SAIDI_Value], ROWS($M$9:M84)),"")</f>
        <v>13.24529922814297</v>
      </c>
      <c r="N84" s="94" cm="1">
        <f t="array" ref="N84">IFERROR(INDEX([1]!v_s10a_incident_by_feeder_FY26[SAIFI_Value], ROWS($N$9:N84)),"")</f>
        <v>7.4230002215820963E-3</v>
      </c>
      <c r="O84" s="91" cm="1">
        <f t="array" ref="O84">IFERROR(INDEX([1]!v_s10a_incident_by_feeder_FY26[ICPs], ROWS($N$9:N84)),"")</f>
        <v>268</v>
      </c>
      <c r="P84" s="118" cm="1">
        <f t="array" ref="P84">IFERROR(INDEX([1]!v_s10a_incident_by_feeder_FY26[CML], ROWS($P$9:P84)),"")</f>
        <v>478208.28333287383</v>
      </c>
      <c r="Q84" s="88" t="str" cm="1">
        <f t="array" ref="Q84">IFERROR(INDEX([1]!v_s10a_incident_by_feeder_FY26[Planned or Unplanned], ROWS($Q$9:Q84)),"")</f>
        <v>Unplanned</v>
      </c>
      <c r="R84" s="88" t="str" cm="1">
        <f t="array" ref="R84">IFERROR(INDEX([1]!v_s10a_incident_by_feeder_FY26[Cause], ROWS($R$9:R84)),"")</f>
        <v>Vegetation</v>
      </c>
      <c r="S84" s="88" t="str" cm="1">
        <f t="array" ref="S84">IFERROR(INDEX([1]!v_s10a_incident_by_feeder_FY26[Details], ROWS($S$9:S84)),"")</f>
        <v># Cyclone Tam, Tree Contact, Line Down, SH1, Towai</v>
      </c>
      <c r="T84" s="18"/>
    </row>
    <row r="85" spans="1:20" ht="15.75" x14ac:dyDescent="0.25">
      <c r="A85" s="10">
        <v>85</v>
      </c>
      <c r="B85" s="11"/>
      <c r="C85" s="116"/>
      <c r="D85" s="116"/>
      <c r="E85" s="85" t="str" cm="1">
        <f t="array" ref="E85">IFERROR(INDEX([1]!v_s10a_incident_by_feeder_FY26[Interruptions Identifier], ROWS($E$9:E85)),"")</f>
        <v>INCD-30872-F-WAIMA</v>
      </c>
      <c r="F85" s="85" t="str" cm="1">
        <f t="array" ref="F85">IFERROR(INDEX([1]!v_s10a_incident_by_feeder_FY26[Circuit Location], ROWS($F$9:F85)),"")</f>
        <v>Omanaia 051772 - Waima</v>
      </c>
      <c r="G85" s="88" t="str" cm="1">
        <f t="array" ref="G85">IFERROR(INDEX(#REF!, ROWS($G$9:G85)),"")</f>
        <v/>
      </c>
      <c r="H85" s="88" t="str" cm="1">
        <f t="array" ref="H85">IFERROR(INDEX([1]!v_s10a_incident_by_feeder_FY26[feeder], ROWS($H$9:H85)),"")</f>
        <v>WAIMA</v>
      </c>
      <c r="I85" s="89" cm="1">
        <f t="array" ref="I85">IFERROR(INDEX([1]!v_s10a_incident_by_feeder_FY26[Start_Date], ROWS($I$9:I85)),"")</f>
        <v>45764.031921296293</v>
      </c>
      <c r="J85" s="90" cm="1">
        <f t="array" ref="J85">IFERROR(INDEX([1]!v_s10a_incident_by_feeder_FY26[Start_Time], ROWS($J$9:J85)),"")</f>
        <v>45764.031921296293</v>
      </c>
      <c r="K85" s="89" cm="1">
        <f t="array" ref="K85">IFERROR(INDEX([1]!v_s10a_incident_by_feeder_FY26[End_Date], ROWS($K$9:K85)),"")</f>
        <v>45764.611111111109</v>
      </c>
      <c r="L85" s="90" cm="1">
        <f t="array" ref="L85">IFERROR(INDEX([1]!v_s10a_incident_by_feeder_FY26[End_Time], ROWS($L$9:L85)),"")</f>
        <v>45764.611111111109</v>
      </c>
      <c r="M85" s="97" cm="1">
        <f t="array" ref="M85">IFERROR(INDEX([1]!v_s10a_incident_by_feeder_FY26[SAIDI_Value], ROWS($M$9:M85)),"")</f>
        <v>8.9407410998696566</v>
      </c>
      <c r="N85" s="94" cm="1">
        <f t="array" ref="N85">IFERROR(INDEX([1]!v_s10a_incident_by_feeder_FY26[SAIFI_Value], ROWS($N$9:N85)),"")</f>
        <v>1.210392200310215E-2</v>
      </c>
      <c r="O85" s="91" cm="1">
        <f t="array" ref="O85">IFERROR(INDEX([1]!v_s10a_incident_by_feeder_FY26[ICPs], ROWS($N$9:N85)),"")</f>
        <v>437</v>
      </c>
      <c r="P85" s="118" cm="1">
        <f t="array" ref="P85">IFERROR(INDEX([1]!v_s10a_incident_by_feeder_FY26[CML], ROWS($P$9:P85)),"")</f>
        <v>322796.5166696941</v>
      </c>
      <c r="Q85" s="88" t="str" cm="1">
        <f t="array" ref="Q85">IFERROR(INDEX([1]!v_s10a_incident_by_feeder_FY26[Planned or Unplanned], ROWS($Q$9:Q85)),"")</f>
        <v>Unplanned</v>
      </c>
      <c r="R85" s="88" t="str" cm="1">
        <f t="array" ref="R85">IFERROR(INDEX([1]!v_s10a_incident_by_feeder_FY26[Cause], ROWS($R$9:R85)),"")</f>
        <v>Adverse Weather</v>
      </c>
      <c r="S85" s="88" t="str" cm="1">
        <f t="array" ref="S85">IFERROR(INDEX([1]!v_s10a_incident_by_feeder_FY26[Details], ROWS($S$9:S85)),"")</f>
        <v># Cyclone Tam, Circuit Breaker Tripped 051772, SH12, Omanaia</v>
      </c>
      <c r="T85" s="18"/>
    </row>
    <row r="86" spans="1:20" ht="15.75" x14ac:dyDescent="0.25">
      <c r="A86" s="10">
        <v>86</v>
      </c>
      <c r="B86" s="11"/>
      <c r="C86" s="116"/>
      <c r="D86" s="116"/>
      <c r="E86" s="85" t="str" cm="1">
        <f t="array" ref="E86">IFERROR(INDEX([1]!v_s10a_incident_by_feeder_FY26[Interruptions Identifier], ROWS($E$9:E86)),"")</f>
        <v>INCD-30881-F-HOREKE</v>
      </c>
      <c r="F86" s="85" t="str" cm="1">
        <f t="array" ref="F86">IFERROR(INDEX([1]!v_s10a_incident_by_feeder_FY26[Circuit Location], ROWS($F$9:F86)),"")</f>
        <v>Kaikohe  CB0111 - Horeke</v>
      </c>
      <c r="G86" s="88" t="str" cm="1">
        <f t="array" ref="G86">IFERROR(INDEX(#REF!, ROWS($G$9:G86)),"")</f>
        <v/>
      </c>
      <c r="H86" s="88" t="str" cm="1">
        <f t="array" ref="H86">IFERROR(INDEX([1]!v_s10a_incident_by_feeder_FY26[feeder], ROWS($H$9:H86)),"")</f>
        <v>HOREKE</v>
      </c>
      <c r="I86" s="89" cm="1">
        <f t="array" ref="I86">IFERROR(INDEX([1]!v_s10a_incident_by_feeder_FY26[Start_Date], ROWS($I$9:I86)),"")</f>
        <v>45764.080555555556</v>
      </c>
      <c r="J86" s="90" cm="1">
        <f t="array" ref="J86">IFERROR(INDEX([1]!v_s10a_incident_by_feeder_FY26[Start_Time], ROWS($J$9:J86)),"")</f>
        <v>45764.080555555556</v>
      </c>
      <c r="K86" s="89" cm="1">
        <f t="array" ref="K86">IFERROR(INDEX([1]!v_s10a_incident_by_feeder_FY26[End_Date], ROWS($K$9:K86)),"")</f>
        <v>45764.460486111115</v>
      </c>
      <c r="L86" s="90" cm="1">
        <f t="array" ref="L86">IFERROR(INDEX([1]!v_s10a_incident_by_feeder_FY26[End_Time], ROWS($L$9:L86)),"")</f>
        <v>45764.460486111115</v>
      </c>
      <c r="M86" s="97" cm="1">
        <f t="array" ref="M86">IFERROR(INDEX([1]!v_s10a_incident_by_feeder_FY26[SAIDI_Value], ROWS($M$9:M86)),"")</f>
        <v>7.2538458342840091</v>
      </c>
      <c r="N86" s="94" cm="1">
        <f t="array" ref="N86">IFERROR(INDEX([1]!v_s10a_incident_by_feeder_FY26[SAIFI_Value], ROWS($N$9:N86)),"")</f>
        <v>1.3682694438289386E-2</v>
      </c>
      <c r="O86" s="91" cm="1">
        <f t="array" ref="O86">IFERROR(INDEX([1]!v_s10a_incident_by_feeder_FY26[ICPs], ROWS($N$9:N86)),"")</f>
        <v>494</v>
      </c>
      <c r="P86" s="118" cm="1">
        <f t="array" ref="P86">IFERROR(INDEX([1]!v_s10a_incident_by_feeder_FY26[CML], ROWS($P$9:P86)),"")</f>
        <v>261892.85000098986</v>
      </c>
      <c r="Q86" s="88" t="str" cm="1">
        <f t="array" ref="Q86">IFERROR(INDEX([1]!v_s10a_incident_by_feeder_FY26[Planned or Unplanned], ROWS($Q$9:Q86)),"")</f>
        <v>Unplanned</v>
      </c>
      <c r="R86" s="88" t="str" cm="1">
        <f t="array" ref="R86">IFERROR(INDEX([1]!v_s10a_incident_by_feeder_FY26[Cause], ROWS($R$9:R86)),"")</f>
        <v>Adverse Weather</v>
      </c>
      <c r="S86" s="88" t="str" cm="1">
        <f t="array" ref="S86">IFERROR(INDEX([1]!v_s10a_incident_by_feeder_FY26[Details], ROWS($S$9:S86)),"")</f>
        <v># Cyclone Tam, Recloser Tripped R694, Settlers Way, Okaihau</v>
      </c>
      <c r="T86" s="18"/>
    </row>
    <row r="87" spans="1:20" ht="15.75" x14ac:dyDescent="0.25">
      <c r="A87" s="10">
        <v>87</v>
      </c>
      <c r="B87" s="11"/>
      <c r="C87" s="116"/>
      <c r="D87" s="116"/>
      <c r="E87" s="85" t="str" cm="1">
        <f t="array" ref="E87">IFERROR(INDEX([1]!v_s10a_incident_by_feeder_FY26[Interruptions Identifier], ROWS($E$9:E87)),"")</f>
        <v>INCD-30893-F-OMAUNU ROAD</v>
      </c>
      <c r="F87" s="85" t="str" cm="1">
        <f t="array" ref="F87">IFERROR(INDEX([1]!v_s10a_incident_by_feeder_FY26[Circuit Location], ROWS($F$9:F87)),"")</f>
        <v>Kaeo 191712 - Omaunu Rd</v>
      </c>
      <c r="G87" s="88" t="str" cm="1">
        <f t="array" ref="G87">IFERROR(INDEX(#REF!, ROWS($G$9:G87)),"")</f>
        <v/>
      </c>
      <c r="H87" s="88" t="str" cm="1">
        <f t="array" ref="H87">IFERROR(INDEX([1]!v_s10a_incident_by_feeder_FY26[feeder], ROWS($H$9:H87)),"")</f>
        <v>OMAUNU ROAD</v>
      </c>
      <c r="I87" s="89" cm="1">
        <f t="array" ref="I87">IFERROR(INDEX([1]!v_s10a_incident_by_feeder_FY26[Start_Date], ROWS($I$9:I87)),"")</f>
        <v>45764.086689814816</v>
      </c>
      <c r="J87" s="90" cm="1">
        <f t="array" ref="J87">IFERROR(INDEX([1]!v_s10a_incident_by_feeder_FY26[Start_Time], ROWS($J$9:J87)),"")</f>
        <v>45764.086689814816</v>
      </c>
      <c r="K87" s="89" cm="1">
        <f t="array" ref="K87">IFERROR(INDEX([1]!v_s10a_incident_by_feeder_FY26[End_Date], ROWS($K$9:K87)),"")</f>
        <v>45764.532071759262</v>
      </c>
      <c r="L87" s="90" cm="1">
        <f t="array" ref="L87">IFERROR(INDEX([1]!v_s10a_incident_by_feeder_FY26[End_Time], ROWS($L$9:L87)),"")</f>
        <v>45764.532071759262</v>
      </c>
      <c r="M87" s="97" cm="1">
        <f t="array" ref="M87">IFERROR(INDEX([1]!v_s10a_incident_by_feeder_FY26[SAIDI_Value], ROWS($M$9:M87)),"")</f>
        <v>2.0250914026223135</v>
      </c>
      <c r="N87" s="94" cm="1">
        <f t="array" ref="N87">IFERROR(INDEX([1]!v_s10a_incident_by_feeder_FY26[SAIFI_Value], ROWS($N$9:N87)),"")</f>
        <v>3.1575448703744721E-3</v>
      </c>
      <c r="O87" s="91" cm="1">
        <f t="array" ref="O87">IFERROR(INDEX([1]!v_s10a_incident_by_feeder_FY26[ICPs], ROWS($N$9:N87)),"")</f>
        <v>113.99999999999994</v>
      </c>
      <c r="P87" s="118" cm="1">
        <f t="array" ref="P87">IFERROR(INDEX([1]!v_s10a_incident_by_feeder_FY26[CML], ROWS($P$9:P87)),"")</f>
        <v>73113.900000276</v>
      </c>
      <c r="Q87" s="88" t="str" cm="1">
        <f t="array" ref="Q87">IFERROR(INDEX([1]!v_s10a_incident_by_feeder_FY26[Planned or Unplanned], ROWS($Q$9:Q87)),"")</f>
        <v>Unplanned</v>
      </c>
      <c r="R87" s="88" t="str" cm="1">
        <f t="array" ref="R87">IFERROR(INDEX([1]!v_s10a_incident_by_feeder_FY26[Cause], ROWS($R$9:R87)),"")</f>
        <v>Adverse Weather</v>
      </c>
      <c r="S87" s="88" t="str" cm="1">
        <f t="array" ref="S87">IFERROR(INDEX([1]!v_s10a_incident_by_feeder_FY26[Details], ROWS($S$9:S87)),"")</f>
        <v># Cyclone Tam, Circuit Breaker CB1712 Tripped, Omaunu Rd, Kaeo</v>
      </c>
      <c r="T87" s="18"/>
    </row>
    <row r="88" spans="1:20" ht="15.75" x14ac:dyDescent="0.25">
      <c r="A88" s="10">
        <v>88</v>
      </c>
      <c r="B88" s="11"/>
      <c r="C88" s="116"/>
      <c r="D88" s="116"/>
      <c r="E88" s="85" t="str" cm="1">
        <f t="array" ref="E88">IFERROR(INDEX([1]!v_s10a_incident_by_feeder_FY26[Interruptions Identifier], ROWS($E$9:E88)),"")</f>
        <v>INCD-30893-F-PUKETI</v>
      </c>
      <c r="F88" s="85" t="str" cm="1">
        <f t="array" ref="F88">IFERROR(INDEX([1]!v_s10a_incident_by_feeder_FY26[Circuit Location], ROWS($F$9:F88)),"")</f>
        <v>Waipapa 041692 - Puketi</v>
      </c>
      <c r="G88" s="88" t="str" cm="1">
        <f t="array" ref="G88">IFERROR(INDEX(#REF!, ROWS($G$9:G88)),"")</f>
        <v/>
      </c>
      <c r="H88" s="88" t="str" cm="1">
        <f t="array" ref="H88">IFERROR(INDEX([1]!v_s10a_incident_by_feeder_FY26[feeder], ROWS($H$9:H88)),"")</f>
        <v>PUKETI</v>
      </c>
      <c r="I88" s="89" cm="1">
        <f t="array" ref="I88">IFERROR(INDEX([1]!v_s10a_incident_by_feeder_FY26[Start_Date], ROWS($I$9:I88)),"")</f>
        <v>45764.086689814816</v>
      </c>
      <c r="J88" s="90" cm="1">
        <f t="array" ref="J88">IFERROR(INDEX([1]!v_s10a_incident_by_feeder_FY26[Start_Time], ROWS($J$9:J88)),"")</f>
        <v>45764.086689814816</v>
      </c>
      <c r="K88" s="89" cm="1">
        <f t="array" ref="K88">IFERROR(INDEX([1]!v_s10a_incident_by_feeder_FY26[End_Date], ROWS($K$9:K88)),"")</f>
        <v>45764.532071759262</v>
      </c>
      <c r="L88" s="90" cm="1">
        <f t="array" ref="L88">IFERROR(INDEX([1]!v_s10a_incident_by_feeder_FY26[End_Time], ROWS($L$9:L88)),"")</f>
        <v>45764.532071759262</v>
      </c>
      <c r="M88" s="97" cm="1">
        <f t="array" ref="M88">IFERROR(INDEX([1]!v_s10a_incident_by_feeder_FY26[SAIDI_Value], ROWS($M$9:M88)),"")</f>
        <v>0.37304315311463554</v>
      </c>
      <c r="N88" s="94" cm="1">
        <f t="array" ref="N88">IFERROR(INDEX([1]!v_s10a_incident_by_feeder_FY26[SAIFI_Value], ROWS($N$9:N88)),"")</f>
        <v>5.8165300243740098E-4</v>
      </c>
      <c r="O88" s="91" cm="1">
        <f t="array" ref="O88">IFERROR(INDEX([1]!v_s10a_incident_by_feeder_FY26[ICPs], ROWS($N$9:N88)),"")</f>
        <v>20.999999999999925</v>
      </c>
      <c r="P88" s="118" cm="1">
        <f t="array" ref="P88">IFERROR(INDEX([1]!v_s10a_incident_by_feeder_FY26[CML], ROWS($P$9:P88)),"")</f>
        <v>13468.350000050803</v>
      </c>
      <c r="Q88" s="88" t="str" cm="1">
        <f t="array" ref="Q88">IFERROR(INDEX([1]!v_s10a_incident_by_feeder_FY26[Planned or Unplanned], ROWS($Q$9:Q88)),"")</f>
        <v>Unplanned</v>
      </c>
      <c r="R88" s="88" t="str" cm="1">
        <f t="array" ref="R88">IFERROR(INDEX([1]!v_s10a_incident_by_feeder_FY26[Cause], ROWS($R$9:R88)),"")</f>
        <v>Adverse Weather</v>
      </c>
      <c r="S88" s="88" t="str" cm="1">
        <f t="array" ref="S88">IFERROR(INDEX([1]!v_s10a_incident_by_feeder_FY26[Details], ROWS($S$9:S88)),"")</f>
        <v># Cyclone Tam, Circuit Breaker CB1712 Tripped, Omaunu Rd, Kaeo</v>
      </c>
      <c r="T88" s="18"/>
    </row>
    <row r="89" spans="1:20" ht="15.75" x14ac:dyDescent="0.25">
      <c r="A89" s="10">
        <v>89</v>
      </c>
      <c r="B89" s="11"/>
      <c r="C89" s="116"/>
      <c r="D89" s="116"/>
      <c r="E89" s="85" t="str" cm="1">
        <f t="array" ref="E89">IFERROR(INDEX([1]!v_s10a_incident_by_feeder_FY26[Interruptions Identifier], ROWS($E$9:E89)),"")</f>
        <v>INCD-30911-F-OHAEAWAI</v>
      </c>
      <c r="F89" s="85" t="str" cm="1">
        <f t="array" ref="F89">IFERROR(INDEX([1]!v_s10a_incident_by_feeder_FY26[Circuit Location], ROWS($F$9:F89)),"")</f>
        <v>Kaikohe  CB0110 - Ohaeawai</v>
      </c>
      <c r="G89" s="88" t="str" cm="1">
        <f t="array" ref="G89">IFERROR(INDEX(#REF!, ROWS($G$9:G89)),"")</f>
        <v/>
      </c>
      <c r="H89" s="88" t="str" cm="1">
        <f t="array" ref="H89">IFERROR(INDEX([1]!v_s10a_incident_by_feeder_FY26[feeder], ROWS($H$9:H89)),"")</f>
        <v>OHAEAWAI</v>
      </c>
      <c r="I89" s="89" cm="1">
        <f t="array" ref="I89">IFERROR(INDEX([1]!v_s10a_incident_by_feeder_FY26[Start_Date], ROWS($I$9:I89)),"")</f>
        <v>45764.128206018519</v>
      </c>
      <c r="J89" s="90" cm="1">
        <f t="array" ref="J89">IFERROR(INDEX([1]!v_s10a_incident_by_feeder_FY26[Start_Time], ROWS($J$9:J89)),"")</f>
        <v>45764.128206018519</v>
      </c>
      <c r="K89" s="89" cm="1">
        <f t="array" ref="K89">IFERROR(INDEX([1]!v_s10a_incident_by_feeder_FY26[End_Date], ROWS($K$9:K89)),"")</f>
        <v>45768.690972222219</v>
      </c>
      <c r="L89" s="90" cm="1">
        <f t="array" ref="L89">IFERROR(INDEX([1]!v_s10a_incident_by_feeder_FY26[End_Time], ROWS($L$9:L89)),"")</f>
        <v>45768.690972222219</v>
      </c>
      <c r="M89" s="97" cm="1">
        <f t="array" ref="M89">IFERROR(INDEX([1]!v_s10a_incident_by_feeder_FY26[SAIDI_Value], ROWS($M$9:M89)),"")</f>
        <v>3.9495023635520949</v>
      </c>
      <c r="N89" s="94" cm="1">
        <f t="array" ref="N89">IFERROR(INDEX([1]!v_s10a_incident_by_feeder_FY26[SAIFI_Value], ROWS($N$9:N89)),"")</f>
        <v>3.9884777309993355E-3</v>
      </c>
      <c r="O89" s="91" cm="1">
        <f t="array" ref="O89">IFERROR(INDEX([1]!v_s10a_incident_by_feeder_FY26[ICPs], ROWS($N$9:N89)),"")</f>
        <v>144</v>
      </c>
      <c r="P89" s="118" cm="1">
        <f t="array" ref="P89">IFERROR(INDEX([1]!v_s10a_incident_by_feeder_FY26[CML], ROWS($P$9:P89)),"")</f>
        <v>142592.83333368483</v>
      </c>
      <c r="Q89" s="88" t="str" cm="1">
        <f t="array" ref="Q89">IFERROR(INDEX([1]!v_s10a_incident_by_feeder_FY26[Planned or Unplanned], ROWS($Q$9:Q89)),"")</f>
        <v>Unplanned</v>
      </c>
      <c r="R89" s="88" t="str" cm="1">
        <f t="array" ref="R89">IFERROR(INDEX([1]!v_s10a_incident_by_feeder_FY26[Cause], ROWS($R$9:R89)),"")</f>
        <v>Adverse Weather</v>
      </c>
      <c r="S89" s="88" t="str" cm="1">
        <f t="array" ref="S89">IFERROR(INDEX([1]!v_s10a_incident_by_feeder_FY26[Details], ROWS($S$9:S89)),"")</f>
        <v># Cyclone Tam, Multiple Faults, SH1, Pakaraka, Kaikohe</v>
      </c>
      <c r="T89" s="18"/>
    </row>
    <row r="90" spans="1:20" ht="15.75" x14ac:dyDescent="0.25">
      <c r="A90" s="10">
        <v>90</v>
      </c>
      <c r="B90" s="11"/>
      <c r="C90" s="116"/>
      <c r="D90" s="116"/>
      <c r="E90" s="85" t="str" cm="1">
        <f t="array" ref="E90">IFERROR(INDEX([1]!v_s10a_incident_by_feeder_FY26[Interruptions Identifier], ROWS($E$9:E90)),"")</f>
        <v>INCD-30914-F-KAWAKAWA</v>
      </c>
      <c r="F90" s="85" t="str" cm="1">
        <f t="array" ref="F90">IFERROR(INDEX([1]!v_s10a_incident_by_feeder_FY26[Circuit Location], ROWS($F$9:F90)),"")</f>
        <v>Kawakawa CB0207 - Kawakawa</v>
      </c>
      <c r="G90" s="88" t="str" cm="1">
        <f t="array" ref="G90">IFERROR(INDEX(#REF!, ROWS($G$9:G90)),"")</f>
        <v/>
      </c>
      <c r="H90" s="88" t="str" cm="1">
        <f t="array" ref="H90">IFERROR(INDEX([1]!v_s10a_incident_by_feeder_FY26[feeder], ROWS($H$9:H90)),"")</f>
        <v>KAWAKAWA</v>
      </c>
      <c r="I90" s="89" cm="1">
        <f t="array" ref="I90">IFERROR(INDEX([1]!v_s10a_incident_by_feeder_FY26[Start_Date], ROWS($I$9:I90)),"")</f>
        <v>45764.147476851853</v>
      </c>
      <c r="J90" s="90" cm="1">
        <f t="array" ref="J90">IFERROR(INDEX([1]!v_s10a_incident_by_feeder_FY26[Start_Time], ROWS($J$9:J90)),"")</f>
        <v>45764.147476851853</v>
      </c>
      <c r="K90" s="89" cm="1">
        <f t="array" ref="K90">IFERROR(INDEX([1]!v_s10a_incident_by_feeder_FY26[End_Date], ROWS($K$9:K90)),"")</f>
        <v>45764.915208333332</v>
      </c>
      <c r="L90" s="90" cm="1">
        <f t="array" ref="L90">IFERROR(INDEX([1]!v_s10a_incident_by_feeder_FY26[End_Time], ROWS($L$9:L90)),"")</f>
        <v>45764.915208333332</v>
      </c>
      <c r="M90" s="97" cm="1">
        <f t="array" ref="M90">IFERROR(INDEX([1]!v_s10a_incident_by_feeder_FY26[SAIDI_Value], ROWS($M$9:M90)),"")</f>
        <v>0.68676600929922604</v>
      </c>
      <c r="N90" s="94" cm="1">
        <f t="array" ref="N90">IFERROR(INDEX([1]!v_s10a_incident_by_feeder_FY26[SAIFI_Value], ROWS($N$9:N90)),"")</f>
        <v>1.5787724351872113E-3</v>
      </c>
      <c r="O90" s="91" cm="1">
        <f t="array" ref="O90">IFERROR(INDEX([1]!v_s10a_incident_by_feeder_FY26[ICPs], ROWS($N$9:N90)),"")</f>
        <v>56.999999999999076</v>
      </c>
      <c r="P90" s="118" cm="1">
        <f t="array" ref="P90">IFERROR(INDEX([1]!v_s10a_incident_by_feeder_FY26[CML], ROWS($P$9:P90)),"")</f>
        <v>24794.999999739255</v>
      </c>
      <c r="Q90" s="88" t="str" cm="1">
        <f t="array" ref="Q90">IFERROR(INDEX([1]!v_s10a_incident_by_feeder_FY26[Planned or Unplanned], ROWS($Q$9:Q90)),"")</f>
        <v>Unplanned</v>
      </c>
      <c r="R90" s="88" t="str" cm="1">
        <f t="array" ref="R90">IFERROR(INDEX([1]!v_s10a_incident_by_feeder_FY26[Cause], ROWS($R$9:R90)),"")</f>
        <v>Vegetation</v>
      </c>
      <c r="S90" s="88" t="str" cm="1">
        <f t="array" ref="S90">IFERROR(INDEX([1]!v_s10a_incident_by_feeder_FY26[Details], ROWS($S$9:S90)),"")</f>
        <v># Cyclone Tam, Poles 402585, 912371, Down dute to Vegetation, Kawakawa</v>
      </c>
      <c r="T90" s="18"/>
    </row>
    <row r="91" spans="1:20" ht="15.75" x14ac:dyDescent="0.25">
      <c r="A91" s="10">
        <v>91</v>
      </c>
      <c r="B91" s="11"/>
      <c r="C91" s="116"/>
      <c r="D91" s="116"/>
      <c r="E91" s="85" t="str" cm="1">
        <f t="array" ref="E91">IFERROR(INDEX([1]!v_s10a_incident_by_feeder_FY26[Interruptions Identifier], ROWS($E$9:E91)),"")</f>
        <v>INCD-30914-F-KARETU</v>
      </c>
      <c r="F91" s="85" t="str" cm="1">
        <f t="array" ref="F91">IFERROR(INDEX([1]!v_s10a_incident_by_feeder_FY26[Circuit Location], ROWS($F$9:F91)),"")</f>
        <v>Kawakawa CB0210 - Karetu</v>
      </c>
      <c r="G91" s="88" t="str" cm="1">
        <f t="array" ref="G91">IFERROR(INDEX(#REF!, ROWS($G$9:G91)),"")</f>
        <v/>
      </c>
      <c r="H91" s="88" t="str" cm="1">
        <f t="array" ref="H91">IFERROR(INDEX([1]!v_s10a_incident_by_feeder_FY26[feeder], ROWS($H$9:H91)),"")</f>
        <v>KARETU</v>
      </c>
      <c r="I91" s="89" cm="1">
        <f t="array" ref="I91">IFERROR(INDEX([1]!v_s10a_incident_by_feeder_FY26[Start_Date], ROWS($I$9:I91)),"")</f>
        <v>45764.147476851853</v>
      </c>
      <c r="J91" s="90" cm="1">
        <f t="array" ref="J91">IFERROR(INDEX([1]!v_s10a_incident_by_feeder_FY26[Start_Time], ROWS($J$9:J91)),"")</f>
        <v>45764.147476851853</v>
      </c>
      <c r="K91" s="89" cm="1">
        <f t="array" ref="K91">IFERROR(INDEX([1]!v_s10a_incident_by_feeder_FY26[End_Date], ROWS($K$9:K91)),"")</f>
        <v>45764.915208333332</v>
      </c>
      <c r="L91" s="90" cm="1">
        <f t="array" ref="L91">IFERROR(INDEX([1]!v_s10a_incident_by_feeder_FY26[End_Time], ROWS($L$9:L91)),"")</f>
        <v>45764.915208333332</v>
      </c>
      <c r="M91" s="97" cm="1">
        <f t="array" ref="M91">IFERROR(INDEX([1]!v_s10a_incident_by_feeder_FY26[SAIDI_Value], ROWS($M$9:M91)),"")</f>
        <v>7.1164783218078944E-3</v>
      </c>
      <c r="N91" s="94" cm="1">
        <f t="array" ref="N91">IFERROR(INDEX([1]!v_s10a_incident_by_feeder_FY26[SAIFI_Value], ROWS($N$9:N91)),"")</f>
        <v>5.2071792599157557E-3</v>
      </c>
      <c r="O91" s="91" cm="1">
        <f t="array" ref="O91">IFERROR(INDEX([1]!v_s10a_incident_by_feeder_FY26[ICPs], ROWS($N$9:N91)),"")</f>
        <v>187.99999999999847</v>
      </c>
      <c r="P91" s="118" cm="1">
        <f t="array" ref="P91">IFERROR(INDEX([1]!v_s10a_incident_by_feeder_FY26[CML], ROWS($P$9:P91)),"")</f>
        <v>256.93333333055222</v>
      </c>
      <c r="Q91" s="88" t="str" cm="1">
        <f t="array" ref="Q91">IFERROR(INDEX([1]!v_s10a_incident_by_feeder_FY26[Planned or Unplanned], ROWS($Q$9:Q91)),"")</f>
        <v>Unplanned</v>
      </c>
      <c r="R91" s="88" t="str" cm="1">
        <f t="array" ref="R91">IFERROR(INDEX([1]!v_s10a_incident_by_feeder_FY26[Cause], ROWS($R$9:R91)),"")</f>
        <v>Vegetation</v>
      </c>
      <c r="S91" s="88" t="str" cm="1">
        <f t="array" ref="S91">IFERROR(INDEX([1]!v_s10a_incident_by_feeder_FY26[Details], ROWS($S$9:S91)),"")</f>
        <v># Cyclone Tam, Poles 402585, 912371, Down dute to Vegetation, Kawakawa</v>
      </c>
      <c r="T91" s="18"/>
    </row>
    <row r="92" spans="1:20" ht="15.75" x14ac:dyDescent="0.25">
      <c r="A92" s="10">
        <v>92</v>
      </c>
      <c r="B92" s="11"/>
      <c r="C92" s="116"/>
      <c r="D92" s="116"/>
      <c r="E92" s="85" t="str" cm="1">
        <f t="array" ref="E92">IFERROR(INDEX([1]!v_s10a_incident_by_feeder_FY26[Interruptions Identifier], ROWS($E$9:E92)),"")</f>
        <v>INCD-30914-F-OPUA</v>
      </c>
      <c r="F92" s="85" t="str" cm="1">
        <f t="array" ref="F92">IFERROR(INDEX([1]!v_s10a_incident_by_feeder_FY26[Circuit Location], ROWS($F$9:F92)),"")</f>
        <v>Kawakawa CB0208 - Opua</v>
      </c>
      <c r="G92" s="88" t="str" cm="1">
        <f t="array" ref="G92">IFERROR(INDEX(#REF!, ROWS($G$9:G92)),"")</f>
        <v/>
      </c>
      <c r="H92" s="88" t="str" cm="1">
        <f t="array" ref="H92">IFERROR(INDEX([1]!v_s10a_incident_by_feeder_FY26[feeder], ROWS($H$9:H92)),"")</f>
        <v>OPUA</v>
      </c>
      <c r="I92" s="89" cm="1">
        <f t="array" ref="I92">IFERROR(INDEX([1]!v_s10a_incident_by_feeder_FY26[Start_Date], ROWS($I$9:I92)),"")</f>
        <v>45764.147476851853</v>
      </c>
      <c r="J92" s="90" cm="1">
        <f t="array" ref="J92">IFERROR(INDEX([1]!v_s10a_incident_by_feeder_FY26[Start_Time], ROWS($J$9:J92)),"")</f>
        <v>45764.147476851853</v>
      </c>
      <c r="K92" s="89" cm="1">
        <f t="array" ref="K92">IFERROR(INDEX([1]!v_s10a_incident_by_feeder_FY26[End_Date], ROWS($K$9:K92)),"")</f>
        <v>45764.915208333332</v>
      </c>
      <c r="L92" s="90" cm="1">
        <f t="array" ref="L92">IFERROR(INDEX([1]!v_s10a_incident_by_feeder_FY26[End_Time], ROWS($L$9:L92)),"")</f>
        <v>45764.915208333332</v>
      </c>
      <c r="M92" s="97" cm="1">
        <f t="array" ref="M92">IFERROR(INDEX([1]!v_s10a_incident_by_feeder_FY26[SAIDI_Value], ROWS($M$9:M92)),"")</f>
        <v>12.20863939347543</v>
      </c>
      <c r="N92" s="94" cm="1">
        <f t="array" ref="N92">IFERROR(INDEX([1]!v_s10a_incident_by_feeder_FY26[SAIFI_Value], ROWS($N$9:N92)),"")</f>
        <v>3.7502769776202059E-2</v>
      </c>
      <c r="O92" s="91" cm="1">
        <f t="array" ref="O92">IFERROR(INDEX([1]!v_s10a_incident_by_feeder_FY26[ICPs], ROWS($N$9:N92)),"")</f>
        <v>1353.9999999999991</v>
      </c>
      <c r="P92" s="118" cm="1">
        <f t="array" ref="P92">IFERROR(INDEX([1]!v_s10a_incident_by_feeder_FY26[CML], ROWS($P$9:P92)),"")</f>
        <v>440780.7166620369</v>
      </c>
      <c r="Q92" s="88" t="str" cm="1">
        <f t="array" ref="Q92">IFERROR(INDEX([1]!v_s10a_incident_by_feeder_FY26[Planned or Unplanned], ROWS($Q$9:Q92)),"")</f>
        <v>Unplanned</v>
      </c>
      <c r="R92" s="88" t="str" cm="1">
        <f t="array" ref="R92">IFERROR(INDEX([1]!v_s10a_incident_by_feeder_FY26[Cause], ROWS($R$9:R92)),"")</f>
        <v>Vegetation</v>
      </c>
      <c r="S92" s="88" t="str" cm="1">
        <f t="array" ref="S92">IFERROR(INDEX([1]!v_s10a_incident_by_feeder_FY26[Details], ROWS($S$9:S92)),"")</f>
        <v># Cyclone Tam, Poles 402585, 912371, Down dute to Vegetation, Kawakawa</v>
      </c>
      <c r="T92" s="18"/>
    </row>
    <row r="93" spans="1:20" ht="15.75" x14ac:dyDescent="0.25">
      <c r="A93" s="10">
        <v>93</v>
      </c>
      <c r="B93" s="11"/>
      <c r="C93" s="116"/>
      <c r="D93" s="116"/>
      <c r="E93" s="85" t="str" cm="1">
        <f t="array" ref="E93">IFERROR(INDEX([1]!v_s10a_incident_by_feeder_FY26[Interruptions Identifier], ROWS($E$9:E93)),"")</f>
        <v>INCD-30923-F-BULLS GORGE</v>
      </c>
      <c r="F93" s="85" t="str" cm="1">
        <f t="array" ref="F93">IFERROR(INDEX([1]!v_s10a_incident_by_feeder_FY26[Circuit Location], ROWS($F$9:F93)),"")</f>
        <v>Mt Pokaka 171112 - Bulls Gorge</v>
      </c>
      <c r="G93" s="88" t="str" cm="1">
        <f t="array" ref="G93">IFERROR(INDEX(#REF!, ROWS($G$9:G93)),"")</f>
        <v/>
      </c>
      <c r="H93" s="88" t="str" cm="1">
        <f t="array" ref="H93">IFERROR(INDEX([1]!v_s10a_incident_by_feeder_FY26[feeder], ROWS($H$9:H93)),"")</f>
        <v>BULLS GORGE</v>
      </c>
      <c r="I93" s="89" cm="1">
        <f t="array" ref="I93">IFERROR(INDEX([1]!v_s10a_incident_by_feeder_FY26[Start_Date], ROWS($I$9:I93)),"")</f>
        <v>45764.193495370368</v>
      </c>
      <c r="J93" s="90" cm="1">
        <f t="array" ref="J93">IFERROR(INDEX([1]!v_s10a_incident_by_feeder_FY26[Start_Time], ROWS($J$9:J93)),"")</f>
        <v>45764.193495370368</v>
      </c>
      <c r="K93" s="89" cm="1">
        <f t="array" ref="K93">IFERROR(INDEX([1]!v_s10a_incident_by_feeder_FY26[End_Date], ROWS($K$9:K93)),"")</f>
        <v>45767.43472222222</v>
      </c>
      <c r="L93" s="90" cm="1">
        <f t="array" ref="L93">IFERROR(INDEX([1]!v_s10a_incident_by_feeder_FY26[End_Time], ROWS($L$9:L93)),"")</f>
        <v>45767.43472222222</v>
      </c>
      <c r="M93" s="97" cm="1">
        <f t="array" ref="M93">IFERROR(INDEX([1]!v_s10a_incident_by_feeder_FY26[SAIDI_Value], ROWS($M$9:M93)),"")</f>
        <v>0.9651839131403539</v>
      </c>
      <c r="N93" s="94" cm="1">
        <f t="array" ref="N93">IFERROR(INDEX([1]!v_s10a_incident_by_feeder_FY26[SAIFI_Value], ROWS($N$9:N93)),"")</f>
        <v>2.2158209616661591E-4</v>
      </c>
      <c r="O93" s="91" cm="1">
        <f t="array" ref="O93">IFERROR(INDEX([1]!v_s10a_incident_by_feeder_FY26[ICPs], ROWS($N$9:N93)),"")</f>
        <v>7.9999999999995</v>
      </c>
      <c r="P93" s="118" cm="1">
        <f t="array" ref="P93">IFERROR(INDEX([1]!v_s10a_incident_by_feeder_FY26[CML], ROWS($P$9:P93)),"")</f>
        <v>34847.000000019339</v>
      </c>
      <c r="Q93" s="88" t="str" cm="1">
        <f t="array" ref="Q93">IFERROR(INDEX([1]!v_s10a_incident_by_feeder_FY26[Planned or Unplanned], ROWS($Q$9:Q93)),"")</f>
        <v>Unplanned</v>
      </c>
      <c r="R93" s="88" t="str" cm="1">
        <f t="array" ref="R93">IFERROR(INDEX([1]!v_s10a_incident_by_feeder_FY26[Cause], ROWS($R$9:R93)),"")</f>
        <v>Adverse Weather</v>
      </c>
      <c r="S93" s="88" t="str" cm="1">
        <f t="array" ref="S93">IFERROR(INDEX([1]!v_s10a_incident_by_feeder_FY26[Details], ROWS($S$9:S93)),"")</f>
        <v># Cyclone Tam, Multiple Outages, SH10, Mt Pokaka</v>
      </c>
      <c r="T93" s="18"/>
    </row>
    <row r="94" spans="1:20" ht="15.75" x14ac:dyDescent="0.25">
      <c r="A94" s="10">
        <v>94</v>
      </c>
      <c r="B94" s="11"/>
      <c r="C94" s="116"/>
      <c r="D94" s="116"/>
      <c r="E94" s="85" t="str" cm="1">
        <f t="array" ref="E94">IFERROR(INDEX([1]!v_s10a_incident_by_feeder_FY26[Interruptions Identifier], ROWS($E$9:E94)),"")</f>
        <v>INCD-30923-F-CROSSROADS</v>
      </c>
      <c r="F94" s="85" t="str" cm="1">
        <f t="array" ref="F94">IFERROR(INDEX([1]!v_s10a_incident_by_feeder_FY26[Circuit Location], ROWS($F$9:F94)),"")</f>
        <v>Mt Pokaka 171122 - Crossroads</v>
      </c>
      <c r="G94" s="88" t="str" cm="1">
        <f t="array" ref="G94">IFERROR(INDEX(#REF!, ROWS($G$9:G94)),"")</f>
        <v/>
      </c>
      <c r="H94" s="88" t="str" cm="1">
        <f t="array" ref="H94">IFERROR(INDEX([1]!v_s10a_incident_by_feeder_FY26[feeder], ROWS($H$9:H94)),"")</f>
        <v>CROSSROADS</v>
      </c>
      <c r="I94" s="89" cm="1">
        <f t="array" ref="I94">IFERROR(INDEX([1]!v_s10a_incident_by_feeder_FY26[Start_Date], ROWS($I$9:I94)),"")</f>
        <v>45764.193495370368</v>
      </c>
      <c r="J94" s="90" cm="1">
        <f t="array" ref="J94">IFERROR(INDEX([1]!v_s10a_incident_by_feeder_FY26[Start_Time], ROWS($J$9:J94)),"")</f>
        <v>45764.193495370368</v>
      </c>
      <c r="K94" s="89" cm="1">
        <f t="array" ref="K94">IFERROR(INDEX([1]!v_s10a_incident_by_feeder_FY26[End_Date], ROWS($K$9:K94)),"")</f>
        <v>45767.43472222222</v>
      </c>
      <c r="L94" s="90" cm="1">
        <f t="array" ref="L94">IFERROR(INDEX([1]!v_s10a_incident_by_feeder_FY26[End_Time], ROWS($L$9:L94)),"")</f>
        <v>45767.43472222222</v>
      </c>
      <c r="M94" s="97" cm="1">
        <f t="array" ref="M94">IFERROR(INDEX([1]!v_s10a_incident_by_feeder_FY26[SAIDI_Value], ROWS($M$9:M94)),"")</f>
        <v>11.024674551302397</v>
      </c>
      <c r="N94" s="94" cm="1">
        <f t="array" ref="N94">IFERROR(INDEX([1]!v_s10a_incident_by_feeder_FY26[SAIFI_Value], ROWS($N$9:N94)),"")</f>
        <v>2.0551739419454901E-2</v>
      </c>
      <c r="O94" s="91" cm="1">
        <f t="array" ref="O94">IFERROR(INDEX([1]!v_s10a_incident_by_feeder_FY26[ICPs], ROWS($N$9:N94)),"")</f>
        <v>741.99999999999966</v>
      </c>
      <c r="P94" s="118" cm="1">
        <f t="array" ref="P94">IFERROR(INDEX([1]!v_s10a_incident_by_feeder_FY26[CML], ROWS($P$9:P94)),"")</f>
        <v>398034.85000022175</v>
      </c>
      <c r="Q94" s="88" t="str" cm="1">
        <f t="array" ref="Q94">IFERROR(INDEX([1]!v_s10a_incident_by_feeder_FY26[Planned or Unplanned], ROWS($Q$9:Q94)),"")</f>
        <v>Unplanned</v>
      </c>
      <c r="R94" s="88" t="str" cm="1">
        <f t="array" ref="R94">IFERROR(INDEX([1]!v_s10a_incident_by_feeder_FY26[Cause], ROWS($R$9:R94)),"")</f>
        <v>Adverse Weather</v>
      </c>
      <c r="S94" s="88" t="str" cm="1">
        <f t="array" ref="S94">IFERROR(INDEX([1]!v_s10a_incident_by_feeder_FY26[Details], ROWS($S$9:S94)),"")</f>
        <v># Cyclone Tam, Multiple Outages, SH10, Mt Pokaka</v>
      </c>
      <c r="T94" s="18"/>
    </row>
    <row r="95" spans="1:20" ht="15.75" x14ac:dyDescent="0.25">
      <c r="A95" s="10">
        <v>95</v>
      </c>
      <c r="B95" s="11"/>
      <c r="C95" s="116"/>
      <c r="D95" s="116"/>
      <c r="E95" s="85" t="str" cm="1">
        <f t="array" ref="E95">IFERROR(INDEX([1]!v_s10a_incident_by_feeder_FY26[Interruptions Identifier], ROWS($E$9:E95)),"")</f>
        <v>INCD-30938-F-PURERUA</v>
      </c>
      <c r="F95" s="85" t="str" cm="1">
        <f t="array" ref="F95">IFERROR(INDEX([1]!v_s10a_incident_by_feeder_FY26[Circuit Location], ROWS($F$9:F95)),"")</f>
        <v>Waipapa 041632 - Purerua</v>
      </c>
      <c r="G95" s="88" t="str" cm="1">
        <f t="array" ref="G95">IFERROR(INDEX(#REF!, ROWS($G$9:G95)),"")</f>
        <v/>
      </c>
      <c r="H95" s="88" t="str" cm="1">
        <f t="array" ref="H95">IFERROR(INDEX([1]!v_s10a_incident_by_feeder_FY26[feeder], ROWS($H$9:H95)),"")</f>
        <v>PURERUA</v>
      </c>
      <c r="I95" s="89" cm="1">
        <f t="array" ref="I95">IFERROR(INDEX([1]!v_s10a_incident_by_feeder_FY26[Start_Date], ROWS($I$9:I95)),"")</f>
        <v>45764.309930555559</v>
      </c>
      <c r="J95" s="90" cm="1">
        <f t="array" ref="J95">IFERROR(INDEX([1]!v_s10a_incident_by_feeder_FY26[Start_Time], ROWS($J$9:J95)),"")</f>
        <v>45764.309930555559</v>
      </c>
      <c r="K95" s="89" cm="1">
        <f t="array" ref="K95">IFERROR(INDEX([1]!v_s10a_incident_by_feeder_FY26[End_Date], ROWS($K$9:K95)),"")</f>
        <v>45765.773611111108</v>
      </c>
      <c r="L95" s="90" cm="1">
        <f t="array" ref="L95">IFERROR(INDEX([1]!v_s10a_incident_by_feeder_FY26[End_Time], ROWS($L$9:L95)),"")</f>
        <v>45765.773611111108</v>
      </c>
      <c r="M95" s="97" cm="1">
        <f t="array" ref="M95">IFERROR(INDEX([1]!v_s10a_incident_by_feeder_FY26[SAIDI_Value], ROWS($M$9:M95)),"")</f>
        <v>3.7958841125474305</v>
      </c>
      <c r="N95" s="94" cm="1">
        <f t="array" ref="N95">IFERROR(INDEX([1]!v_s10a_incident_by_feeder_FY26[SAIFI_Value], ROWS($N$9:N95)),"")</f>
        <v>2.5204963438954131E-3</v>
      </c>
      <c r="O95" s="91" cm="1">
        <f t="array" ref="O95">IFERROR(INDEX([1]!v_s10a_incident_by_feeder_FY26[ICPs], ROWS($N$9:N95)),"")</f>
        <v>91</v>
      </c>
      <c r="P95" s="118" cm="1">
        <f t="array" ref="P95">IFERROR(INDEX([1]!v_s10a_incident_by_feeder_FY26[CML], ROWS($P$9:P95)),"")</f>
        <v>137046.59999941243</v>
      </c>
      <c r="Q95" s="88" t="str" cm="1">
        <f t="array" ref="Q95">IFERROR(INDEX([1]!v_s10a_incident_by_feeder_FY26[Planned or Unplanned], ROWS($Q$9:Q95)),"")</f>
        <v>Unplanned</v>
      </c>
      <c r="R95" s="88" t="str" cm="1">
        <f t="array" ref="R95">IFERROR(INDEX([1]!v_s10a_incident_by_feeder_FY26[Cause], ROWS($R$9:R95)),"")</f>
        <v>Defective Equipment</v>
      </c>
      <c r="S95" s="88" t="str" cm="1">
        <f t="array" ref="S95">IFERROR(INDEX([1]!v_s10a_incident_by_feeder_FY26[Details], ROWS($S$9:S95)),"")</f>
        <v># Cyclone Tam, Crossarm Failure, Pole 416732, Rangihoua Rd, Purerua</v>
      </c>
      <c r="T95" s="18"/>
    </row>
    <row r="96" spans="1:20" ht="15.75" x14ac:dyDescent="0.25">
      <c r="A96" s="10">
        <v>96</v>
      </c>
      <c r="B96" s="11"/>
      <c r="C96" s="116"/>
      <c r="D96" s="116"/>
      <c r="E96" s="85" t="str" cm="1">
        <f t="array" ref="E96">IFERROR(INDEX([1]!v_s10a_incident_by_feeder_FY26[Interruptions Identifier], ROWS($E$9:E96)),"")</f>
        <v>INCD-30947-F-ORURU</v>
      </c>
      <c r="F96" s="85" t="str" cm="1">
        <f t="array" ref="F96">IFERROR(INDEX([1]!v_s10a_incident_by_feeder_FY26[Circuit Location], ROWS($F$9:F96)),"")</f>
        <v>Taipa CB1206 - Oruru</v>
      </c>
      <c r="G96" s="88" t="str" cm="1">
        <f t="array" ref="G96">IFERROR(INDEX(#REF!, ROWS($G$9:G96)),"")</f>
        <v/>
      </c>
      <c r="H96" s="88" t="str" cm="1">
        <f t="array" ref="H96">IFERROR(INDEX([1]!v_s10a_incident_by_feeder_FY26[feeder], ROWS($H$9:H96)),"")</f>
        <v>ORURU</v>
      </c>
      <c r="I96" s="89" cm="1">
        <f t="array" ref="I96">IFERROR(INDEX([1]!v_s10a_incident_by_feeder_FY26[Start_Date], ROWS($I$9:I96)),"")</f>
        <v>45764.333078703705</v>
      </c>
      <c r="J96" s="90" cm="1">
        <f t="array" ref="J96">IFERROR(INDEX([1]!v_s10a_incident_by_feeder_FY26[Start_Time], ROWS($J$9:J96)),"")</f>
        <v>45764.333078703705</v>
      </c>
      <c r="K96" s="89" cm="1">
        <f t="array" ref="K96">IFERROR(INDEX([1]!v_s10a_incident_by_feeder_FY26[End_Date], ROWS($K$9:K96)),"")</f>
        <v>45764.833124999997</v>
      </c>
      <c r="L96" s="90" cm="1">
        <f t="array" ref="L96">IFERROR(INDEX([1]!v_s10a_incident_by_feeder_FY26[End_Time], ROWS($L$9:L96)),"")</f>
        <v>45764.833124999997</v>
      </c>
      <c r="M96" s="97" cm="1">
        <f t="array" ref="M96">IFERROR(INDEX([1]!v_s10a_incident_by_feeder_FY26[SAIDI_Value], ROWS($M$9:M96)),"")</f>
        <v>3.1724568236276922</v>
      </c>
      <c r="N96" s="94" cm="1">
        <f t="array" ref="N96">IFERROR(INDEX([1]!v_s10a_incident_by_feeder_FY26[SAIFI_Value], ROWS($N$9:N96)),"")</f>
        <v>1.4184257919818564E-2</v>
      </c>
      <c r="O96" s="91" cm="1">
        <f t="array" ref="O96">IFERROR(INDEX([1]!v_s10a_incident_by_feeder_FY26[ICPs], ROWS($N$9:N96)),"")</f>
        <v>492.66483300589175</v>
      </c>
      <c r="P96" s="118" cm="1">
        <f t="array" ref="P96">IFERROR(INDEX([1]!v_s10a_incident_by_feeder_FY26[CML], ROWS($P$9:P96)),"")</f>
        <v>114538.38116025421</v>
      </c>
      <c r="Q96" s="88" t="str" cm="1">
        <f t="array" ref="Q96">IFERROR(INDEX([1]!v_s10a_incident_by_feeder_FY26[Planned or Unplanned], ROWS($Q$9:Q96)),"")</f>
        <v>Unplanned</v>
      </c>
      <c r="R96" s="88" t="str" cm="1">
        <f t="array" ref="R96">IFERROR(INDEX([1]!v_s10a_incident_by_feeder_FY26[Cause], ROWS($R$9:R96)),"")</f>
        <v>Vegetation</v>
      </c>
      <c r="S96" s="88" t="str" cm="1">
        <f t="array" ref="S96">IFERROR(INDEX([1]!v_s10a_incident_by_feeder_FY26[Details], ROWS($S$9:S96)),"")</f>
        <v># Cyclone Tam, 33kV Line Tripped CB043352 due to Tree, Waipapa Loop Rd, Kaitaia</v>
      </c>
      <c r="T96" s="18"/>
    </row>
    <row r="97" spans="1:20" ht="15.75" x14ac:dyDescent="0.25">
      <c r="A97" s="10">
        <v>97</v>
      </c>
      <c r="B97" s="11"/>
      <c r="C97" s="116"/>
      <c r="D97" s="116"/>
      <c r="E97" s="85" t="str" cm="1">
        <f t="array" ref="E97">IFERROR(INDEX([1]!v_s10a_incident_by_feeder_FY26[Interruptions Identifier], ROWS($E$9:E97)),"")</f>
        <v>INCD-30947-F-MANGONUI</v>
      </c>
      <c r="F97" s="85" t="str" cm="1">
        <f t="array" ref="F97">IFERROR(INDEX([1]!v_s10a_incident_by_feeder_FY26[Circuit Location], ROWS($F$9:F97)),"")</f>
        <v>Taipa CB1208 - Mangonui</v>
      </c>
      <c r="G97" s="88" t="str" cm="1">
        <f t="array" ref="G97">IFERROR(INDEX(#REF!, ROWS($G$9:G97)),"")</f>
        <v/>
      </c>
      <c r="H97" s="88" t="str" cm="1">
        <f t="array" ref="H97">IFERROR(INDEX([1]!v_s10a_incident_by_feeder_FY26[feeder], ROWS($H$9:H97)),"")</f>
        <v>MANGONUI</v>
      </c>
      <c r="I97" s="89" cm="1">
        <f t="array" ref="I97">IFERROR(INDEX([1]!v_s10a_incident_by_feeder_FY26[Start_Date], ROWS($I$9:I97)),"")</f>
        <v>45764.333078703705</v>
      </c>
      <c r="J97" s="90" cm="1">
        <f t="array" ref="J97">IFERROR(INDEX([1]!v_s10a_incident_by_feeder_FY26[Start_Time], ROWS($J$9:J97)),"")</f>
        <v>45764.333078703705</v>
      </c>
      <c r="K97" s="89" cm="1">
        <f t="array" ref="K97">IFERROR(INDEX([1]!v_s10a_incident_by_feeder_FY26[End_Date], ROWS($K$9:K97)),"")</f>
        <v>45764.833124999997</v>
      </c>
      <c r="L97" s="90" cm="1">
        <f t="array" ref="L97">IFERROR(INDEX([1]!v_s10a_incident_by_feeder_FY26[End_Time], ROWS($L$9:L97)),"")</f>
        <v>45764.833124999997</v>
      </c>
      <c r="M97" s="97" cm="1">
        <f t="array" ref="M97">IFERROR(INDEX([1]!v_s10a_incident_by_feeder_FY26[SAIDI_Value], ROWS($M$9:M97)),"")</f>
        <v>15.444070802074879</v>
      </c>
      <c r="N97" s="94" cm="1">
        <f t="array" ref="N97">IFERROR(INDEX([1]!v_s10a_incident_by_feeder_FY26[SAIFI_Value], ROWS($N$9:N97)),"")</f>
        <v>6.9686143544277462E-2</v>
      </c>
      <c r="O97" s="91" cm="1">
        <f t="array" ref="O97">IFERROR(INDEX([1]!v_s10a_incident_by_feeder_FY26[ICPs], ROWS($N$9:N97)),"")</f>
        <v>2420.4235756385069</v>
      </c>
      <c r="P97" s="118" cm="1">
        <f t="array" ref="P97">IFERROR(INDEX([1]!v_s10a_incident_by_feeder_FY26[CML], ROWS($P$9:P97)),"")</f>
        <v>557592.73223811144</v>
      </c>
      <c r="Q97" s="88" t="str" cm="1">
        <f t="array" ref="Q97">IFERROR(INDEX([1]!v_s10a_incident_by_feeder_FY26[Planned or Unplanned], ROWS($Q$9:Q97)),"")</f>
        <v>Unplanned</v>
      </c>
      <c r="R97" s="88" t="str" cm="1">
        <f t="array" ref="R97">IFERROR(INDEX([1]!v_s10a_incident_by_feeder_FY26[Cause], ROWS($R$9:R97)),"")</f>
        <v>Vegetation</v>
      </c>
      <c r="S97" s="88" t="str" cm="1">
        <f t="array" ref="S97">IFERROR(INDEX([1]!v_s10a_incident_by_feeder_FY26[Details], ROWS($S$9:S97)),"")</f>
        <v># Cyclone Tam, 33kV Line Tripped CB043352 due to Tree, Waipapa Loop Rd, Kaitaia</v>
      </c>
      <c r="T97" s="18"/>
    </row>
    <row r="98" spans="1:20" ht="15.75" x14ac:dyDescent="0.25">
      <c r="A98" s="10">
        <v>98</v>
      </c>
      <c r="B98" s="11"/>
      <c r="C98" s="116"/>
      <c r="D98" s="116"/>
      <c r="E98" s="85" t="str" cm="1">
        <f t="array" ref="E98">IFERROR(INDEX([1]!v_s10a_incident_by_feeder_FY26[Interruptions Identifier], ROWS($E$9:E98)),"")</f>
        <v>INCD-30947-F-TAIPALS</v>
      </c>
      <c r="F98" s="85" t="str" cm="1">
        <f t="array" ref="F98">IFERROR(INDEX([1]!v_s10a_incident_by_feeder_FY26[Circuit Location], ROWS($F$9:F98)),"")</f>
        <v>Taipa CB1205 - Tokerau</v>
      </c>
      <c r="G98" s="88" t="str" cm="1">
        <f t="array" ref="G98">IFERROR(INDEX(#REF!, ROWS($G$9:G98)),"")</f>
        <v/>
      </c>
      <c r="H98" s="88" t="str" cm="1">
        <f t="array" ref="H98">IFERROR(INDEX([1]!v_s10a_incident_by_feeder_FY26[feeder], ROWS($H$9:H98)),"")</f>
        <v>TAIPALS</v>
      </c>
      <c r="I98" s="89" cm="1">
        <f t="array" ref="I98">IFERROR(INDEX([1]!v_s10a_incident_by_feeder_FY26[Start_Date], ROWS($I$9:I98)),"")</f>
        <v>45764.333078703705</v>
      </c>
      <c r="J98" s="90" cm="1">
        <f t="array" ref="J98">IFERROR(INDEX([1]!v_s10a_incident_by_feeder_FY26[Start_Time], ROWS($J$9:J98)),"")</f>
        <v>45764.333078703705</v>
      </c>
      <c r="K98" s="89" cm="1">
        <f t="array" ref="K98">IFERROR(INDEX([1]!v_s10a_incident_by_feeder_FY26[End_Date], ROWS($K$9:K98)),"")</f>
        <v>45764.833124999997</v>
      </c>
      <c r="L98" s="90" cm="1">
        <f t="array" ref="L98">IFERROR(INDEX([1]!v_s10a_incident_by_feeder_FY26[End_Time], ROWS($L$9:L98)),"")</f>
        <v>45764.833124999997</v>
      </c>
      <c r="M98" s="97" cm="1">
        <f t="array" ref="M98">IFERROR(INDEX([1]!v_s10a_incident_by_feeder_FY26[SAIDI_Value], ROWS($M$9:M98)),"")</f>
        <v>5.3512704947533818</v>
      </c>
      <c r="N98" s="94" cm="1">
        <f t="array" ref="N98">IFERROR(INDEX([1]!v_s10a_incident_by_feeder_FY26[SAIFI_Value], ROWS($N$9:N98)),"")</f>
        <v>1.7531105294157818E-2</v>
      </c>
      <c r="O98" s="91" cm="1">
        <f t="array" ref="O98">IFERROR(INDEX([1]!v_s10a_incident_by_feeder_FY26[ICPs], ROWS($N$9:N98)),"")</f>
        <v>608.91159135559803</v>
      </c>
      <c r="P98" s="118" cm="1">
        <f t="array" ref="P98">IFERROR(INDEX([1]!v_s10a_incident_by_feeder_FY26[CML], ROWS($P$9:P98)),"")</f>
        <v>193202.26994257609</v>
      </c>
      <c r="Q98" s="88" t="str" cm="1">
        <f t="array" ref="Q98">IFERROR(INDEX([1]!v_s10a_incident_by_feeder_FY26[Planned or Unplanned], ROWS($Q$9:Q98)),"")</f>
        <v>Unplanned</v>
      </c>
      <c r="R98" s="88" t="str" cm="1">
        <f t="array" ref="R98">IFERROR(INDEX([1]!v_s10a_incident_by_feeder_FY26[Cause], ROWS($R$9:R98)),"")</f>
        <v>Vegetation</v>
      </c>
      <c r="S98" s="88" t="str" cm="1">
        <f t="array" ref="S98">IFERROR(INDEX([1]!v_s10a_incident_by_feeder_FY26[Details], ROWS($S$9:S98)),"")</f>
        <v># Cyclone Tam, 33kV Line Tripped CB043352 due to Tree, Waipapa Loop Rd, Kaitaia</v>
      </c>
      <c r="T98" s="18"/>
    </row>
    <row r="99" spans="1:20" ht="15.75" x14ac:dyDescent="0.25">
      <c r="A99" s="10">
        <v>99</v>
      </c>
      <c r="B99" s="11"/>
      <c r="C99" s="116"/>
      <c r="D99" s="116"/>
      <c r="E99" s="85" t="str" cm="1">
        <f t="array" ref="E99">IFERROR(INDEX([1]!v_s10a_incident_by_feeder_FY26[Interruptions Identifier], ROWS($E$9:E99)),"")</f>
        <v>INCD-30953-F-AWARUA</v>
      </c>
      <c r="F99" s="85" t="str" cm="1">
        <f t="array" ref="F99">IFERROR(INDEX([1]!v_s10a_incident_by_feeder_FY26[Circuit Location], ROWS($F$9:F99)),"")</f>
        <v>Kaikohe CB0108 - Awanui</v>
      </c>
      <c r="G99" s="88" t="str" cm="1">
        <f t="array" ref="G99">IFERROR(INDEX(#REF!, ROWS($G$9:G99)),"")</f>
        <v/>
      </c>
      <c r="H99" s="88" t="str" cm="1">
        <f t="array" ref="H99">IFERROR(INDEX([1]!v_s10a_incident_by_feeder_FY26[feeder], ROWS($H$9:H99)),"")</f>
        <v>AWARUA</v>
      </c>
      <c r="I99" s="89" cm="1">
        <f t="array" ref="I99">IFERROR(INDEX([1]!v_s10a_incident_by_feeder_FY26[Start_Date], ROWS($I$9:I99)),"")</f>
        <v>45763.605856481481</v>
      </c>
      <c r="J99" s="90" cm="1">
        <f t="array" ref="J99">IFERROR(INDEX([1]!v_s10a_incident_by_feeder_FY26[Start_Time], ROWS($J$9:J99)),"")</f>
        <v>45763.605856481481</v>
      </c>
      <c r="K99" s="89" cm="1">
        <f t="array" ref="K99">IFERROR(INDEX([1]!v_s10a_incident_by_feeder_FY26[End_Date], ROWS($K$9:K99)),"")</f>
        <v>45766.563194444447</v>
      </c>
      <c r="L99" s="90" cm="1">
        <f t="array" ref="L99">IFERROR(INDEX([1]!v_s10a_incident_by_feeder_FY26[End_Time], ROWS($L$9:L99)),"")</f>
        <v>45766.563194444447</v>
      </c>
      <c r="M99" s="97" cm="1">
        <f t="array" ref="M99">IFERROR(INDEX([1]!v_s10a_incident_by_feeder_FY26[SAIDI_Value], ROWS($M$9:M99)),"")</f>
        <v>7.8769646946012175</v>
      </c>
      <c r="N99" s="94" cm="1">
        <f t="array" ref="N99">IFERROR(INDEX([1]!v_s10a_incident_by_feeder_FY26[SAIFI_Value], ROWS($N$9:N99)),"")</f>
        <v>1.8723687126080212E-2</v>
      </c>
      <c r="O99" s="91" cm="1">
        <f t="array" ref="O99">IFERROR(INDEX([1]!v_s10a_incident_by_feeder_FY26[ICPs], ROWS($N$9:N99)),"")</f>
        <v>425</v>
      </c>
      <c r="P99" s="118" cm="1">
        <f t="array" ref="P99">IFERROR(INDEX([1]!v_s10a_incident_by_feeder_FY26[CML], ROWS($P$9:P99)),"")</f>
        <v>284389.93333388236</v>
      </c>
      <c r="Q99" s="88" t="str" cm="1">
        <f t="array" ref="Q99">IFERROR(INDEX([1]!v_s10a_incident_by_feeder_FY26[Planned or Unplanned], ROWS($Q$9:Q99)),"")</f>
        <v>Unplanned</v>
      </c>
      <c r="R99" s="88" t="str" cm="1">
        <f t="array" ref="R99">IFERROR(INDEX([1]!v_s10a_incident_by_feeder_FY26[Cause], ROWS($R$9:R99)),"")</f>
        <v>Vegetation</v>
      </c>
      <c r="S99" s="88" t="str" cm="1">
        <f t="array" ref="S99">IFERROR(INDEX([1]!v_s10a_incident_by_feeder_FY26[Details], ROWS($S$9:S99)),"")</f>
        <v># Cyclone Tam, Tree in Line, Pole 434114, Mangakahia Rd, Awarua</v>
      </c>
      <c r="T99" s="18"/>
    </row>
    <row r="100" spans="1:20" ht="15.75" x14ac:dyDescent="0.25">
      <c r="A100" s="10">
        <v>100</v>
      </c>
      <c r="B100" s="11"/>
      <c r="C100" s="116"/>
      <c r="D100" s="116"/>
      <c r="E100" s="85" t="str" cm="1">
        <f t="array" ref="E100">IFERROR(INDEX([1]!v_s10a_incident_by_feeder_FY26[Interruptions Identifier], ROWS($E$9:E100)),"")</f>
        <v>INCD-30998-F-KAWAKAWA</v>
      </c>
      <c r="F100" s="85" t="str" cm="1">
        <f t="array" ref="F100">IFERROR(INDEX([1]!v_s10a_incident_by_feeder_FY26[Circuit Location], ROWS($F$9:F100)),"")</f>
        <v>Kawakawa CB0207 - Kawakawa</v>
      </c>
      <c r="G100" s="88" t="str" cm="1">
        <f t="array" ref="G100">IFERROR(INDEX(#REF!, ROWS($G$9:G100)),"")</f>
        <v/>
      </c>
      <c r="H100" s="88" t="str" cm="1">
        <f t="array" ref="H100">IFERROR(INDEX([1]!v_s10a_incident_by_feeder_FY26[feeder], ROWS($H$9:H100)),"")</f>
        <v>KAWAKAWA</v>
      </c>
      <c r="I100" s="89" cm="1">
        <f t="array" ref="I100">IFERROR(INDEX([1]!v_s10a_incident_by_feeder_FY26[Start_Date], ROWS($I$9:I100)),"")</f>
        <v>45764.481944444444</v>
      </c>
      <c r="J100" s="90" cm="1">
        <f t="array" ref="J100">IFERROR(INDEX([1]!v_s10a_incident_by_feeder_FY26[Start_Time], ROWS($J$9:J100)),"")</f>
        <v>45764.481944444444</v>
      </c>
      <c r="K100" s="89" cm="1">
        <f t="array" ref="K100">IFERROR(INDEX([1]!v_s10a_incident_by_feeder_FY26[End_Date], ROWS($K$9:K100)),"")</f>
        <v>45764.493055555555</v>
      </c>
      <c r="L100" s="90" cm="1">
        <f t="array" ref="L100">IFERROR(INDEX([1]!v_s10a_incident_by_feeder_FY26[End_Time], ROWS($L$9:L100)),"")</f>
        <v>45764.493055555555</v>
      </c>
      <c r="M100" s="97" cm="1">
        <f t="array" ref="M100">IFERROR(INDEX([1]!v_s10a_incident_by_feeder_FY26[SAIDI_Value], ROWS($M$9:M100)),"")</f>
        <v>5.4509195656197704E-2</v>
      </c>
      <c r="N100" s="94" cm="1">
        <f t="array" ref="N100">IFERROR(INDEX([1]!v_s10a_incident_by_feeder_FY26[SAIFI_Value], ROWS($N$9:N100)),"")</f>
        <v>3.4068247285619323E-3</v>
      </c>
      <c r="O100" s="91" cm="1">
        <f t="array" ref="O100">IFERROR(INDEX([1]!v_s10a_incident_by_feeder_FY26[ICPs], ROWS($N$9:N100)),"")</f>
        <v>123</v>
      </c>
      <c r="P100" s="118" cm="1">
        <f t="array" ref="P100">IFERROR(INDEX([1]!v_s10a_incident_by_feeder_FY26[CML], ROWS($P$9:P100)),"")</f>
        <v>1967.9999999713618</v>
      </c>
      <c r="Q100" s="88" t="str" cm="1">
        <f t="array" ref="Q100">IFERROR(INDEX([1]!v_s10a_incident_by_feeder_FY26[Planned or Unplanned], ROWS($Q$9:Q100)),"")</f>
        <v>Unplanned</v>
      </c>
      <c r="R100" s="88" t="str" cm="1">
        <f t="array" ref="R100">IFERROR(INDEX([1]!v_s10a_incident_by_feeder_FY26[Cause], ROWS($R$9:R100)),"")</f>
        <v>Adverse Weather</v>
      </c>
      <c r="S100" s="88" t="str" cm="1">
        <f t="array" ref="S100">IFERROR(INDEX([1]!v_s10a_incident_by_feeder_FY26[Details], ROWS($S$9:S100)),"")</f>
        <v># Cyclone Tam, Fuse 1737 Found Open, Church Street, Kawakawa</v>
      </c>
      <c r="T100" s="18"/>
    </row>
    <row r="101" spans="1:20" ht="15.75" x14ac:dyDescent="0.25">
      <c r="A101" s="10">
        <v>101</v>
      </c>
      <c r="B101" s="11"/>
      <c r="C101" s="116"/>
      <c r="D101" s="116"/>
      <c r="E101" s="85" t="str" cm="1">
        <f t="array" ref="E101">IFERROR(INDEX([1]!v_s10a_incident_by_feeder_FY26[Interruptions Identifier], ROWS($E$9:E101)),"")</f>
        <v>INCD-31229-F-MOEREWA</v>
      </c>
      <c r="F101" s="85" t="str" cm="1">
        <f t="array" ref="F101">IFERROR(INDEX([1]!v_s10a_incident_by_feeder_FY26[Circuit Location], ROWS($F$9:F101)),"")</f>
        <v>Moerewa 031322 - Moerewa</v>
      </c>
      <c r="G101" s="88" t="str" cm="1">
        <f t="array" ref="G101">IFERROR(INDEX(#REF!, ROWS($G$9:G101)),"")</f>
        <v/>
      </c>
      <c r="H101" s="88" t="str" cm="1">
        <f t="array" ref="H101">IFERROR(INDEX([1]!v_s10a_incident_by_feeder_FY26[feeder], ROWS($H$9:H101)),"")</f>
        <v>MOEREWA</v>
      </c>
      <c r="I101" s="89" cm="1">
        <f t="array" ref="I101">IFERROR(INDEX([1]!v_s10a_incident_by_feeder_FY26[Start_Date], ROWS($I$9:I101)),"")</f>
        <v>45764.696145833332</v>
      </c>
      <c r="J101" s="90" cm="1">
        <f t="array" ref="J101">IFERROR(INDEX([1]!v_s10a_incident_by_feeder_FY26[Start_Time], ROWS($J$9:J101)),"")</f>
        <v>45764.696145833332</v>
      </c>
      <c r="K101" s="89" cm="1">
        <f t="array" ref="K101">IFERROR(INDEX([1]!v_s10a_incident_by_feeder_FY26[End_Date], ROWS($K$9:K101)),"")</f>
        <v>45765.092361111114</v>
      </c>
      <c r="L101" s="90" cm="1">
        <f t="array" ref="L101">IFERROR(INDEX([1]!v_s10a_incident_by_feeder_FY26[End_Time], ROWS($L$9:L101)),"")</f>
        <v>45765.092361111114</v>
      </c>
      <c r="M101" s="97" cm="1">
        <f t="array" ref="M101">IFERROR(INDEX([1]!v_s10a_incident_by_feeder_FY26[SAIDI_Value], ROWS($M$9:M101)),"")</f>
        <v>1.0553821367911151</v>
      </c>
      <c r="N101" s="94" cm="1">
        <f t="array" ref="N101">IFERROR(INDEX([1]!v_s10a_incident_by_feeder_FY26[SAIFI_Value], ROWS($N$9:N101)),"")</f>
        <v>5.3733658320407711E-3</v>
      </c>
      <c r="O101" s="91" cm="1">
        <f t="array" ref="O101">IFERROR(INDEX([1]!v_s10a_incident_by_feeder_FY26[ICPs], ROWS($N$9:N101)),"")</f>
        <v>194</v>
      </c>
      <c r="P101" s="118" cm="1">
        <f t="array" ref="P101">IFERROR(INDEX([1]!v_s10a_incident_by_feeder_FY26[CML], ROWS($P$9:P101)),"")</f>
        <v>38103.516666706419</v>
      </c>
      <c r="Q101" s="88" t="str" cm="1">
        <f t="array" ref="Q101">IFERROR(INDEX([1]!v_s10a_incident_by_feeder_FY26[Planned or Unplanned], ROWS($Q$9:Q101)),"")</f>
        <v>Unplanned</v>
      </c>
      <c r="R101" s="88" t="str" cm="1">
        <f t="array" ref="R101">IFERROR(INDEX([1]!v_s10a_incident_by_feeder_FY26[Cause], ROWS($R$9:R101)),"")</f>
        <v>Unknown</v>
      </c>
      <c r="S101" s="88" t="str" cm="1">
        <f t="array" ref="S101">IFERROR(INDEX([1]!v_s10a_incident_by_feeder_FY26[Details], ROWS($S$9:S101)),"")</f>
        <v># Cyclone Tam, Recloser R565 Tripped, SH1, Moerewa</v>
      </c>
      <c r="T101" s="18"/>
    </row>
    <row r="102" spans="1:20" ht="15.75" x14ac:dyDescent="0.25">
      <c r="A102" s="10">
        <v>102</v>
      </c>
      <c r="B102" s="11"/>
      <c r="C102" s="116"/>
      <c r="D102" s="116"/>
      <c r="E102" s="85" t="str" cm="1">
        <f t="array" ref="E102">IFERROR(INDEX([1]!v_s10a_incident_by_feeder_FY26[Interruptions Identifier], ROWS($E$9:E102)),"")</f>
        <v>INCD-31277-F-KERIKERI ROAD</v>
      </c>
      <c r="F102" s="85" t="str" cm="1">
        <f t="array" ref="F102">IFERROR(INDEX([1]!v_s10a_incident_by_feeder_FY26[Circuit Location], ROWS($F$9:F102)),"")</f>
        <v>Kerikeri 181112 - Kerikeri Road</v>
      </c>
      <c r="G102" s="88" t="str" cm="1">
        <f t="array" ref="G102">IFERROR(INDEX(#REF!, ROWS($G$9:G102)),"")</f>
        <v/>
      </c>
      <c r="H102" s="88" t="str" cm="1">
        <f t="array" ref="H102">IFERROR(INDEX([1]!v_s10a_incident_by_feeder_FY26[feeder], ROWS($H$9:H102)),"")</f>
        <v>KERIKERI ROAD</v>
      </c>
      <c r="I102" s="89" cm="1">
        <f t="array" ref="I102">IFERROR(INDEX([1]!v_s10a_incident_by_feeder_FY26[Start_Date], ROWS($I$9:I102)),"")</f>
        <v>45763.517777777779</v>
      </c>
      <c r="J102" s="90" cm="1">
        <f t="array" ref="J102">IFERROR(INDEX([1]!v_s10a_incident_by_feeder_FY26[Start_Time], ROWS($J$9:J102)),"")</f>
        <v>45763.517777777779</v>
      </c>
      <c r="K102" s="89" cm="1">
        <f t="array" ref="K102">IFERROR(INDEX([1]!v_s10a_incident_by_feeder_FY26[End_Date], ROWS($K$9:K102)),"")</f>
        <v>45765.089583333334</v>
      </c>
      <c r="L102" s="90" cm="1">
        <f t="array" ref="L102">IFERROR(INDEX([1]!v_s10a_incident_by_feeder_FY26[End_Time], ROWS($L$9:L102)),"")</f>
        <v>45765.089583333334</v>
      </c>
      <c r="M102" s="97" cm="1">
        <f t="array" ref="M102">IFERROR(INDEX([1]!v_s10a_incident_by_feeder_FY26[SAIDI_Value], ROWS($M$9:M102)),"")</f>
        <v>2.6147167442537911</v>
      </c>
      <c r="N102" s="94" cm="1">
        <f t="array" ref="N102">IFERROR(INDEX([1]!v_s10a_incident_by_feeder_FY26[SAIFI_Value], ROWS($N$9:N102)),"")</f>
        <v>2.8168623975182782E-2</v>
      </c>
      <c r="O102" s="91" cm="1">
        <f t="array" ref="O102">IFERROR(INDEX([1]!v_s10a_incident_by_feeder_FY26[ICPs], ROWS($N$9:N102)),"")</f>
        <v>858.46377749029682</v>
      </c>
      <c r="P102" s="118" cm="1">
        <f t="array" ref="P102">IFERROR(INDEX([1]!v_s10a_incident_by_feeder_FY26[CML], ROWS($P$9:P102)),"")</f>
        <v>94401.733334538876</v>
      </c>
      <c r="Q102" s="88" t="str" cm="1">
        <f t="array" ref="Q102">IFERROR(INDEX([1]!v_s10a_incident_by_feeder_FY26[Planned or Unplanned], ROWS($Q$9:Q102)),"")</f>
        <v>Unplanned</v>
      </c>
      <c r="R102" s="88" t="str" cm="1">
        <f t="array" ref="R102">IFERROR(INDEX([1]!v_s10a_incident_by_feeder_FY26[Cause], ROWS($R$9:R102)),"")</f>
        <v>Defective Equipment</v>
      </c>
      <c r="S102" s="88" t="str" cm="1">
        <f t="array" ref="S102">IFERROR(INDEX([1]!v_s10a_incident_by_feeder_FY26[Details], ROWS($S$9:S102)),"")</f>
        <v># Cyclone Tam, Wires Down Beyond Fuse F2238, Riddell Rd, Kerikeri</v>
      </c>
      <c r="T102" s="18"/>
    </row>
    <row r="103" spans="1:20" ht="15.75" x14ac:dyDescent="0.25">
      <c r="A103" s="10">
        <v>103</v>
      </c>
      <c r="B103" s="11"/>
      <c r="C103" s="116"/>
      <c r="D103" s="116"/>
      <c r="E103" s="85" t="str" cm="1">
        <f t="array" ref="E103">IFERROR(INDEX([1]!v_s10a_incident_by_feeder_FY26[Interruptions Identifier], ROWS($E$9:E103)),"")</f>
        <v>INCD-31277-F-SHEPHERD ROAD</v>
      </c>
      <c r="F103" s="85" t="str" cm="1">
        <f t="array" ref="F103">IFERROR(INDEX([1]!v_s10a_incident_by_feeder_FY26[Circuit Location], ROWS($F$9:F103)),"")</f>
        <v>Kerikeri 181192 - Shepherd Road</v>
      </c>
      <c r="G103" s="88" t="str" cm="1">
        <f t="array" ref="G103">IFERROR(INDEX(#REF!, ROWS($G$9:G103)),"")</f>
        <v/>
      </c>
      <c r="H103" s="88" t="str" cm="1">
        <f t="array" ref="H103">IFERROR(INDEX([1]!v_s10a_incident_by_feeder_FY26[feeder], ROWS($H$9:H103)),"")</f>
        <v>SHEPHERD ROAD</v>
      </c>
      <c r="I103" s="89" cm="1">
        <f t="array" ref="I103">IFERROR(INDEX([1]!v_s10a_incident_by_feeder_FY26[Start_Date], ROWS($I$9:I103)),"")</f>
        <v>45763.517777777779</v>
      </c>
      <c r="J103" s="90" cm="1">
        <f t="array" ref="J103">IFERROR(INDEX([1]!v_s10a_incident_by_feeder_FY26[Start_Time], ROWS($J$9:J103)),"")</f>
        <v>45763.517777777779</v>
      </c>
      <c r="K103" s="89" cm="1">
        <f t="array" ref="K103">IFERROR(INDEX([1]!v_s10a_incident_by_feeder_FY26[End_Date], ROWS($K$9:K103)),"")</f>
        <v>45765.089583333334</v>
      </c>
      <c r="L103" s="90" cm="1">
        <f t="array" ref="L103">IFERROR(INDEX([1]!v_s10a_incident_by_feeder_FY26[End_Time], ROWS($L$9:L103)),"")</f>
        <v>45765.089583333334</v>
      </c>
      <c r="M103" s="97" cm="1">
        <f t="array" ref="M103">IFERROR(INDEX([1]!v_s10a_incident_by_feeder_FY26[SAIDI_Value], ROWS($M$9:M103)),"")</f>
        <v>2.6699313095842867</v>
      </c>
      <c r="N103" s="94" cm="1">
        <f t="array" ref="N103">IFERROR(INDEX([1]!v_s10a_incident_by_feeder_FY26[SAIFI_Value], ROWS($N$9:N103)),"")</f>
        <v>1.465211610901837E-2</v>
      </c>
      <c r="O103" s="91" cm="1">
        <f t="array" ref="O103">IFERROR(INDEX([1]!v_s10a_incident_by_feeder_FY26[ICPs], ROWS($N$9:N103)),"")</f>
        <v>446.53622250970182</v>
      </c>
      <c r="P103" s="118" cm="1">
        <f t="array" ref="P103">IFERROR(INDEX([1]!v_s10a_incident_by_feeder_FY26[CML], ROWS($P$9:P103)),"")</f>
        <v>96395.200001231089</v>
      </c>
      <c r="Q103" s="88" t="str" cm="1">
        <f t="array" ref="Q103">IFERROR(INDEX([1]!v_s10a_incident_by_feeder_FY26[Planned or Unplanned], ROWS($Q$9:Q103)),"")</f>
        <v>Unplanned</v>
      </c>
      <c r="R103" s="88" t="str" cm="1">
        <f t="array" ref="R103">IFERROR(INDEX([1]!v_s10a_incident_by_feeder_FY26[Cause], ROWS($R$9:R103)),"")</f>
        <v>Defective Equipment</v>
      </c>
      <c r="S103" s="88" t="str" cm="1">
        <f t="array" ref="S103">IFERROR(INDEX([1]!v_s10a_incident_by_feeder_FY26[Details], ROWS($S$9:S103)),"")</f>
        <v># Cyclone Tam, Wires Down Beyond Fuse F2238, Riddell Rd, Kerikeri</v>
      </c>
      <c r="T103" s="18"/>
    </row>
    <row r="104" spans="1:20" ht="15.75" x14ac:dyDescent="0.25">
      <c r="A104" s="10">
        <v>104</v>
      </c>
      <c r="B104" s="11"/>
      <c r="C104" s="116"/>
      <c r="D104" s="116"/>
      <c r="E104" s="85" t="str" cm="1">
        <f t="array" ref="E104">IFERROR(INDEX([1]!v_s10a_incident_by_feeder_FY26[Interruptions Identifier], ROWS($E$9:E104)),"")</f>
        <v>INCD-31466-F-TE KAO</v>
      </c>
      <c r="F104" s="85" t="str" cm="1">
        <f t="array" ref="F104">IFERROR(INDEX([1]!v_s10a_incident_by_feeder_FY26[Circuit Location], ROWS($F$9:F104)),"")</f>
        <v>Pukenui 131142 - Te Kao</v>
      </c>
      <c r="G104" s="88" t="str" cm="1">
        <f t="array" ref="G104">IFERROR(INDEX(#REF!, ROWS($G$9:G104)),"")</f>
        <v/>
      </c>
      <c r="H104" s="88" t="str" cm="1">
        <f t="array" ref="H104">IFERROR(INDEX([1]!v_s10a_incident_by_feeder_FY26[feeder], ROWS($H$9:H104)),"")</f>
        <v>TE KAO</v>
      </c>
      <c r="I104" s="89" cm="1">
        <f t="array" ref="I104">IFERROR(INDEX([1]!v_s10a_incident_by_feeder_FY26[Start_Date], ROWS($I$9:I104)),"")</f>
        <v>45765.347222222219</v>
      </c>
      <c r="J104" s="90" cm="1">
        <f t="array" ref="J104">IFERROR(INDEX([1]!v_s10a_incident_by_feeder_FY26[Start_Time], ROWS($J$9:J104)),"")</f>
        <v>45765.347222222219</v>
      </c>
      <c r="K104" s="89" cm="1">
        <f t="array" ref="K104">IFERROR(INDEX([1]!v_s10a_incident_by_feeder_FY26[End_Date], ROWS($K$9:K104)),"")</f>
        <v>45765.709722222222</v>
      </c>
      <c r="L104" s="90" cm="1">
        <f t="array" ref="L104">IFERROR(INDEX([1]!v_s10a_incident_by_feeder_FY26[End_Time], ROWS($L$9:L104)),"")</f>
        <v>45765.709722222222</v>
      </c>
      <c r="M104" s="97" cm="1">
        <f t="array" ref="M104">IFERROR(INDEX([1]!v_s10a_incident_by_feeder_FY26[SAIDI_Value], ROWS($M$9:M104)),"")</f>
        <v>2.5157323288480287</v>
      </c>
      <c r="N104" s="94" cm="1">
        <f t="array" ref="N104">IFERROR(INDEX([1]!v_s10a_incident_by_feeder_FY26[SAIFI_Value], ROWS($N$9:N104)),"")</f>
        <v>4.8194105916241963E-3</v>
      </c>
      <c r="O104" s="91" cm="1">
        <f t="array" ref="O104">IFERROR(INDEX([1]!v_s10a_incident_by_feeder_FY26[ICPs], ROWS($N$9:N104)),"")</f>
        <v>174</v>
      </c>
      <c r="P104" s="118" cm="1">
        <f t="array" ref="P104">IFERROR(INDEX([1]!v_s10a_incident_by_feeder_FY26[CML], ROWS($P$9:P104)),"")</f>
        <v>90828.000000729226</v>
      </c>
      <c r="Q104" s="88" t="str" cm="1">
        <f t="array" ref="Q104">IFERROR(INDEX([1]!v_s10a_incident_by_feeder_FY26[Planned or Unplanned], ROWS($Q$9:Q104)),"")</f>
        <v>Unplanned</v>
      </c>
      <c r="R104" s="88" t="str" cm="1">
        <f t="array" ref="R104">IFERROR(INDEX([1]!v_s10a_incident_by_feeder_FY26[Cause], ROWS($R$9:R104)),"")</f>
        <v>Adverse Weather</v>
      </c>
      <c r="S104" s="88" t="str" cm="1">
        <f t="array" ref="S104">IFERROR(INDEX([1]!v_s10a_incident_by_feeder_FY26[Details], ROWS($S$9:S104)),"")</f>
        <v># Conductor Off Pole 422451, Far North Rd, Pukenui</v>
      </c>
      <c r="T104" s="18"/>
    </row>
    <row r="105" spans="1:20" ht="15.75" x14ac:dyDescent="0.25">
      <c r="A105" s="10">
        <v>105</v>
      </c>
      <c r="B105" s="11"/>
      <c r="C105" s="116"/>
      <c r="D105" s="116"/>
      <c r="E105" s="85" t="str" cm="1">
        <f t="array" ref="E105">IFERROR(INDEX([1]!v_s10a_incident_by_feeder_FY26[Interruptions Identifier], ROWS($E$9:E105)),"")</f>
        <v>INCD-31580-F-OMAUNU ROAD</v>
      </c>
      <c r="F105" s="85" t="str" cm="1">
        <f t="array" ref="F105">IFERROR(INDEX([1]!v_s10a_incident_by_feeder_FY26[Circuit Location], ROWS($F$9:F105)),"")</f>
        <v>Kaeo 191712 - Omaunu Rd</v>
      </c>
      <c r="G105" s="88" t="str" cm="1">
        <f t="array" ref="G105">IFERROR(INDEX(#REF!, ROWS($G$9:G105)),"")</f>
        <v/>
      </c>
      <c r="H105" s="88" t="str" cm="1">
        <f t="array" ref="H105">IFERROR(INDEX([1]!v_s10a_incident_by_feeder_FY26[feeder], ROWS($H$9:H105)),"")</f>
        <v>OMAUNU ROAD</v>
      </c>
      <c r="I105" s="89" cm="1">
        <f t="array" ref="I105">IFERROR(INDEX([1]!v_s10a_incident_by_feeder_FY26[Start_Date], ROWS($I$9:I105)),"")</f>
        <v>45765.45853009259</v>
      </c>
      <c r="J105" s="90" cm="1">
        <f t="array" ref="J105">IFERROR(INDEX([1]!v_s10a_incident_by_feeder_FY26[Start_Time], ROWS($J$9:J105)),"")</f>
        <v>45765.45853009259</v>
      </c>
      <c r="K105" s="89" cm="1">
        <f t="array" ref="K105">IFERROR(INDEX([1]!v_s10a_incident_by_feeder_FY26[End_Date], ROWS($K$9:K105)),"")</f>
        <v>45765.710694444446</v>
      </c>
      <c r="L105" s="90" cm="1">
        <f t="array" ref="L105">IFERROR(INDEX([1]!v_s10a_incident_by_feeder_FY26[End_Time], ROWS($L$9:L105)),"")</f>
        <v>45765.710694444446</v>
      </c>
      <c r="M105" s="97" cm="1">
        <f t="array" ref="M105">IFERROR(INDEX([1]!v_s10a_incident_by_feeder_FY26[SAIDI_Value], ROWS($M$9:M105)),"")</f>
        <v>1.1957386993216361</v>
      </c>
      <c r="N105" s="94" cm="1">
        <f t="array" ref="N105">IFERROR(INDEX([1]!v_s10a_incident_by_feeder_FY26[SAIFI_Value], ROWS($N$9:N105)),"")</f>
        <v>6.3427875027697693E-3</v>
      </c>
      <c r="O105" s="91" cm="1">
        <f t="array" ref="O105">IFERROR(INDEX([1]!v_s10a_incident_by_feeder_FY26[ICPs], ROWS($N$9:N105)),"")</f>
        <v>228.99999999999974</v>
      </c>
      <c r="P105" s="118" cm="1">
        <f t="array" ref="P105">IFERROR(INDEX([1]!v_s10a_incident_by_feeder_FY26[CML], ROWS($P$9:P105)),"")</f>
        <v>43170.950000308352</v>
      </c>
      <c r="Q105" s="88" t="str" cm="1">
        <f t="array" ref="Q105">IFERROR(INDEX([1]!v_s10a_incident_by_feeder_FY26[Planned or Unplanned], ROWS($Q$9:Q105)),"")</f>
        <v>Unplanned</v>
      </c>
      <c r="R105" s="88" t="str" cm="1">
        <f t="array" ref="R105">IFERROR(INDEX([1]!v_s10a_incident_by_feeder_FY26[Cause], ROWS($R$9:R105)),"")</f>
        <v>Defective Equipment</v>
      </c>
      <c r="S105" s="88" t="str" cm="1">
        <f t="array" ref="S105">IFERROR(INDEX([1]!v_s10a_incident_by_feeder_FY26[Details], ROWS($S$9:S105)),"")</f>
        <v># Cyclone Tam, Reattach Jumper to Fuse L814, Omaunu Rd, Kaeo</v>
      </c>
      <c r="T105" s="18"/>
    </row>
    <row r="106" spans="1:20" ht="15.75" x14ac:dyDescent="0.25">
      <c r="A106" s="10">
        <v>106</v>
      </c>
      <c r="B106" s="11"/>
      <c r="C106" s="116"/>
      <c r="D106" s="116"/>
      <c r="E106" s="85" t="str" cm="1">
        <f t="array" ref="E106">IFERROR(INDEX([1]!v_s10a_incident_by_feeder_FY26[Interruptions Identifier], ROWS($E$9:E106)),"")</f>
        <v>INCD-31580-F-PUKETI</v>
      </c>
      <c r="F106" s="85" t="str" cm="1">
        <f t="array" ref="F106">IFERROR(INDEX([1]!v_s10a_incident_by_feeder_FY26[Circuit Location], ROWS($F$9:F106)),"")</f>
        <v>Waipapa 041692 - Puketi</v>
      </c>
      <c r="G106" s="88" t="str" cm="1">
        <f t="array" ref="G106">IFERROR(INDEX(#REF!, ROWS($G$9:G106)),"")</f>
        <v/>
      </c>
      <c r="H106" s="88" t="str" cm="1">
        <f t="array" ref="H106">IFERROR(INDEX([1]!v_s10a_incident_by_feeder_FY26[feeder], ROWS($H$9:H106)),"")</f>
        <v>PUKETI</v>
      </c>
      <c r="I106" s="89" cm="1">
        <f t="array" ref="I106">IFERROR(INDEX([1]!v_s10a_incident_by_feeder_FY26[Start_Date], ROWS($I$9:I106)),"")</f>
        <v>45765.45853009259</v>
      </c>
      <c r="J106" s="90" cm="1">
        <f t="array" ref="J106">IFERROR(INDEX([1]!v_s10a_incident_by_feeder_FY26[Start_Time], ROWS($J$9:J106)),"")</f>
        <v>45765.45853009259</v>
      </c>
      <c r="K106" s="89" cm="1">
        <f t="array" ref="K106">IFERROR(INDEX([1]!v_s10a_incident_by_feeder_FY26[End_Date], ROWS($K$9:K106)),"")</f>
        <v>45765.710694444446</v>
      </c>
      <c r="L106" s="90" cm="1">
        <f t="array" ref="L106">IFERROR(INDEX([1]!v_s10a_incident_by_feeder_FY26[End_Time], ROWS($L$9:L106)),"")</f>
        <v>45765.710694444446</v>
      </c>
      <c r="M106" s="97" cm="1">
        <f t="array" ref="M106">IFERROR(INDEX([1]!v_s10a_incident_by_feeder_FY26[SAIDI_Value], ROWS($M$9:M106)),"")</f>
        <v>6.7655938400659921E-2</v>
      </c>
      <c r="N106" s="94" cm="1">
        <f t="array" ref="N106">IFERROR(INDEX([1]!v_s10a_incident_by_feeder_FY26[SAIFI_Value], ROWS($N$9:N106)),"")</f>
        <v>1.1633060048748048E-3</v>
      </c>
      <c r="O106" s="91" cm="1">
        <f t="array" ref="O106">IFERROR(INDEX([1]!v_s10a_incident_by_feeder_FY26[ICPs], ROWS($N$9:N106)),"")</f>
        <v>41.999999999999957</v>
      </c>
      <c r="P106" s="118" cm="1">
        <f t="array" ref="P106">IFERROR(INDEX([1]!v_s10a_incident_by_feeder_FY26[CML], ROWS($P$9:P106)),"")</f>
        <v>2442.650000017426</v>
      </c>
      <c r="Q106" s="88" t="str" cm="1">
        <f t="array" ref="Q106">IFERROR(INDEX([1]!v_s10a_incident_by_feeder_FY26[Planned or Unplanned], ROWS($Q$9:Q106)),"")</f>
        <v>Unplanned</v>
      </c>
      <c r="R106" s="88" t="str" cm="1">
        <f t="array" ref="R106">IFERROR(INDEX([1]!v_s10a_incident_by_feeder_FY26[Cause], ROWS($R$9:R106)),"")</f>
        <v>Defective Equipment</v>
      </c>
      <c r="S106" s="88" t="str" cm="1">
        <f t="array" ref="S106">IFERROR(INDEX([1]!v_s10a_incident_by_feeder_FY26[Details], ROWS($S$9:S106)),"")</f>
        <v># Cyclone Tam, Reattach Jumper to Fuse L814, Omaunu Rd, Kaeo</v>
      </c>
      <c r="T106" s="18"/>
    </row>
    <row r="107" spans="1:20" ht="15.75" x14ac:dyDescent="0.25">
      <c r="A107" s="10">
        <v>107</v>
      </c>
      <c r="B107" s="11"/>
      <c r="C107" s="116"/>
      <c r="D107" s="116"/>
      <c r="E107" s="85" t="str" cm="1">
        <f t="array" ref="E107">IFERROR(INDEX([1]!v_s10a_incident_by_feeder_FY26[Interruptions Identifier], ROWS($E$9:E107)),"")</f>
        <v>INCD-31631-F-MANGONUI</v>
      </c>
      <c r="F107" s="85" t="str" cm="1">
        <f t="array" ref="F107">IFERROR(INDEX([1]!v_s10a_incident_by_feeder_FY26[Circuit Location], ROWS($F$9:F107)),"")</f>
        <v>Taipa CB1208 - Mangonui</v>
      </c>
      <c r="G107" s="88" t="str" cm="1">
        <f t="array" ref="G107">IFERROR(INDEX(#REF!, ROWS($G$9:G107)),"")</f>
        <v/>
      </c>
      <c r="H107" s="88" t="str" cm="1">
        <f t="array" ref="H107">IFERROR(INDEX([1]!v_s10a_incident_by_feeder_FY26[feeder], ROWS($H$9:H107)),"")</f>
        <v>MANGONUI</v>
      </c>
      <c r="I107" s="89" cm="1">
        <f t="array" ref="I107">IFERROR(INDEX([1]!v_s10a_incident_by_feeder_FY26[Start_Date], ROWS($I$9:I107)),"")</f>
        <v>45765.498831018522</v>
      </c>
      <c r="J107" s="90" cm="1">
        <f t="array" ref="J107">IFERROR(INDEX([1]!v_s10a_incident_by_feeder_FY26[Start_Time], ROWS($J$9:J107)),"")</f>
        <v>45765.498831018522</v>
      </c>
      <c r="K107" s="89" cm="1">
        <f t="array" ref="K107">IFERROR(INDEX([1]!v_s10a_incident_by_feeder_FY26[End_Date], ROWS($K$9:K107)),"")</f>
        <v>45766.538194444445</v>
      </c>
      <c r="L107" s="90" cm="1">
        <f t="array" ref="L107">IFERROR(INDEX([1]!v_s10a_incident_by_feeder_FY26[End_Time], ROWS($L$9:L107)),"")</f>
        <v>45766.538194444445</v>
      </c>
      <c r="M107" s="97" cm="1">
        <f t="array" ref="M107">IFERROR(INDEX([1]!v_s10a_incident_by_feeder_FY26[SAIDI_Value], ROWS($M$9:M107)),"")</f>
        <v>0.92642920451376909</v>
      </c>
      <c r="N107" s="94" cm="1">
        <f t="array" ref="N107">IFERROR(INDEX([1]!v_s10a_incident_by_feeder_FY26[SAIFI_Value], ROWS($N$9:N107)),"")</f>
        <v>4.9025038776866828E-3</v>
      </c>
      <c r="O107" s="91" cm="1">
        <f t="array" ref="O107">IFERROR(INDEX([1]!v_s10a_incident_by_feeder_FY26[ICPs], ROWS($N$9:N107)),"")</f>
        <v>177</v>
      </c>
      <c r="P107" s="118" cm="1">
        <f t="array" ref="P107">IFERROR(INDEX([1]!v_s10a_incident_by_feeder_FY26[CML], ROWS($P$9:P107)),"")</f>
        <v>33447.79999976512</v>
      </c>
      <c r="Q107" s="88" t="str" cm="1">
        <f t="array" ref="Q107">IFERROR(INDEX([1]!v_s10a_incident_by_feeder_FY26[Planned or Unplanned], ROWS($Q$9:Q107)),"")</f>
        <v>Unplanned</v>
      </c>
      <c r="R107" s="88" t="str" cm="1">
        <f t="array" ref="R107">IFERROR(INDEX([1]!v_s10a_incident_by_feeder_FY26[Cause], ROWS($R$9:R107)),"")</f>
        <v>Defective Equipment</v>
      </c>
      <c r="S107" s="88" t="str" cm="1">
        <f t="array" ref="S107">IFERROR(INDEX([1]!v_s10a_incident_by_feeder_FY26[Details], ROWS($S$9:S107)),"")</f>
        <v># Cyclone Tam, Flipped Crossarm, Pole 426871, Cable Bay Block Rd, Coopers Beach</v>
      </c>
      <c r="T107" s="18"/>
    </row>
    <row r="108" spans="1:20" ht="15.75" x14ac:dyDescent="0.25">
      <c r="A108" s="10">
        <v>108</v>
      </c>
      <c r="B108" s="11"/>
      <c r="C108" s="116"/>
      <c r="D108" s="116"/>
      <c r="E108" s="85" t="str" cm="1">
        <f t="array" ref="E108">IFERROR(INDEX([1]!v_s10a_incident_by_feeder_FY26[Interruptions Identifier], ROWS($E$9:E108)),"")</f>
        <v>INCD-31643-F-RANGIAHUA</v>
      </c>
      <c r="F108" s="85" t="str" cm="1">
        <f t="array" ref="F108">IFERROR(INDEX([1]!v_s10a_incident_by_feeder_FY26[Circuit Location], ROWS($F$9:F108)),"")</f>
        <v>Kaikohe  CB0105 - Rangiahua</v>
      </c>
      <c r="G108" s="88" t="str" cm="1">
        <f t="array" ref="G108">IFERROR(INDEX(#REF!, ROWS($G$9:G108)),"")</f>
        <v/>
      </c>
      <c r="H108" s="88" t="str" cm="1">
        <f t="array" ref="H108">IFERROR(INDEX([1]!v_s10a_incident_by_feeder_FY26[feeder], ROWS($H$9:H108)),"")</f>
        <v>RANGIAHUA</v>
      </c>
      <c r="I108" s="89" cm="1">
        <f t="array" ref="I108">IFERROR(INDEX([1]!v_s10a_incident_by_feeder_FY26[Start_Date], ROWS($I$9:I108)),"")</f>
        <v>45765.521527777775</v>
      </c>
      <c r="J108" s="90" cm="1">
        <f t="array" ref="J108">IFERROR(INDEX([1]!v_s10a_incident_by_feeder_FY26[Start_Time], ROWS($J$9:J108)),"")</f>
        <v>45765.521527777775</v>
      </c>
      <c r="K108" s="89" cm="1">
        <f t="array" ref="K108">IFERROR(INDEX([1]!v_s10a_incident_by_feeder_FY26[End_Date], ROWS($K$9:K108)),"")</f>
        <v>45765.534722222219</v>
      </c>
      <c r="L108" s="90" cm="1">
        <f t="array" ref="L108">IFERROR(INDEX([1]!v_s10a_incident_by_feeder_FY26[End_Time], ROWS($L$9:L108)),"")</f>
        <v>45765.534722222219</v>
      </c>
      <c r="M108" s="97" cm="1">
        <f t="array" ref="M108">IFERROR(INDEX([1]!v_s10a_incident_by_feeder_FY26[SAIDI_Value], ROWS($M$9:M108)),"")</f>
        <v>3.6838023485896505E-3</v>
      </c>
      <c r="N108" s="94" cm="1">
        <f t="array" ref="N108">IFERROR(INDEX([1]!v_s10a_incident_by_feeder_FY26[SAIFI_Value], ROWS($N$9:N108)),"")</f>
        <v>1.9388433414580102E-4</v>
      </c>
      <c r="O108" s="91" cm="1">
        <f t="array" ref="O108">IFERROR(INDEX([1]!v_s10a_incident_by_feeder_FY26[ICPs], ROWS($N$9:N108)),"")</f>
        <v>7</v>
      </c>
      <c r="P108" s="118" cm="1">
        <f t="array" ref="P108">IFERROR(INDEX([1]!v_s10a_incident_by_feeder_FY26[CML], ROWS($P$9:P108)),"")</f>
        <v>132.99999999348074</v>
      </c>
      <c r="Q108" s="88" t="str" cm="1">
        <f t="array" ref="Q108">IFERROR(INDEX([1]!v_s10a_incident_by_feeder_FY26[Planned or Unplanned], ROWS($Q$9:Q108)),"")</f>
        <v>Unplanned</v>
      </c>
      <c r="R108" s="88" t="str" cm="1">
        <f t="array" ref="R108">IFERROR(INDEX([1]!v_s10a_incident_by_feeder_FY26[Cause], ROWS($R$9:R108)),"")</f>
        <v>Vegetation</v>
      </c>
      <c r="S108" s="88" t="str" cm="1">
        <f t="array" ref="S108">IFERROR(INDEX([1]!v_s10a_incident_by_feeder_FY26[Details], ROWS($S$9:S108)),"")</f>
        <v># Cyclone Tam, Tree in Line, at Pole 411469, Saward Rd, Omapere</v>
      </c>
      <c r="T108" s="18"/>
    </row>
    <row r="109" spans="1:20" ht="15.75" x14ac:dyDescent="0.25">
      <c r="A109" s="10">
        <v>109</v>
      </c>
      <c r="B109" s="11"/>
      <c r="C109" s="116"/>
      <c r="D109" s="116"/>
      <c r="E109" s="85" t="str" cm="1">
        <f t="array" ref="E109">IFERROR(INDEX([1]!v_s10a_incident_by_feeder_FY26[Interruptions Identifier], ROWS($E$9:E109)),"")</f>
        <v>INCD-31676-F-HOREKE</v>
      </c>
      <c r="F109" s="85" t="str" cm="1">
        <f t="array" ref="F109">IFERROR(INDEX([1]!v_s10a_incident_by_feeder_FY26[Circuit Location], ROWS($F$9:F109)),"")</f>
        <v>Kaikohe  CB0111 - Horeke</v>
      </c>
      <c r="G109" s="88" t="str" cm="1">
        <f t="array" ref="G109">IFERROR(INDEX(#REF!, ROWS($G$9:G109)),"")</f>
        <v/>
      </c>
      <c r="H109" s="88" t="str" cm="1">
        <f t="array" ref="H109">IFERROR(INDEX([1]!v_s10a_incident_by_feeder_FY26[feeder], ROWS($H$9:H109)),"")</f>
        <v>HOREKE</v>
      </c>
      <c r="I109" s="89" cm="1">
        <f t="array" ref="I109">IFERROR(INDEX([1]!v_s10a_incident_by_feeder_FY26[Start_Date], ROWS($I$9:I109)),"")</f>
        <v>45764.445138888892</v>
      </c>
      <c r="J109" s="90" cm="1">
        <f t="array" ref="J109">IFERROR(INDEX([1]!v_s10a_incident_by_feeder_FY26[Start_Time], ROWS($J$9:J109)),"")</f>
        <v>45764.445138888892</v>
      </c>
      <c r="K109" s="89" cm="1">
        <f t="array" ref="K109">IFERROR(INDEX([1]!v_s10a_incident_by_feeder_FY26[End_Date], ROWS($K$9:K109)),"")</f>
        <v>45766.69027777778</v>
      </c>
      <c r="L109" s="90" cm="1">
        <f t="array" ref="L109">IFERROR(INDEX([1]!v_s10a_incident_by_feeder_FY26[End_Time], ROWS($L$9:L109)),"")</f>
        <v>45766.69027777778</v>
      </c>
      <c r="M109" s="97" cm="1">
        <f t="array" ref="M109">IFERROR(INDEX([1]!v_s10a_incident_by_feeder_FY26[SAIDI_Value], ROWS($M$9:M109)),"")</f>
        <v>20.013919048587486</v>
      </c>
      <c r="N109" s="94" cm="1">
        <f t="array" ref="N109">IFERROR(INDEX([1]!v_s10a_incident_by_feeder_FY26[SAIFI_Value], ROWS($N$9:N109)),"")</f>
        <v>1.0968313760248172E-2</v>
      </c>
      <c r="O109" s="91" cm="1">
        <f t="array" ref="O109">IFERROR(INDEX([1]!v_s10a_incident_by_feeder_FY26[ICPs], ROWS($N$9:N109)),"")</f>
        <v>396</v>
      </c>
      <c r="P109" s="118" cm="1">
        <f t="array" ref="P109">IFERROR(INDEX([1]!v_s10a_incident_by_feeder_FY26[CML], ROWS($P$9:P109)),"")</f>
        <v>722582.53333020257</v>
      </c>
      <c r="Q109" s="88" t="str" cm="1">
        <f t="array" ref="Q109">IFERROR(INDEX([1]!v_s10a_incident_by_feeder_FY26[Planned or Unplanned], ROWS($Q$9:Q109)),"")</f>
        <v>Unplanned</v>
      </c>
      <c r="R109" s="88" t="str" cm="1">
        <f t="array" ref="R109">IFERROR(INDEX([1]!v_s10a_incident_by_feeder_FY26[Cause], ROWS($R$9:R109)),"")</f>
        <v>Defective Equipment</v>
      </c>
      <c r="S109" s="88" t="str" cm="1">
        <f t="array" ref="S109">IFERROR(INDEX([1]!v_s10a_incident_by_feeder_FY26[Details], ROWS($S$9:S109)),"")</f>
        <v># Cyclone Tam, Repair Line, Beyond Fuse F2071, Okaka Rd, Utakura</v>
      </c>
      <c r="T109" s="18"/>
    </row>
    <row r="110" spans="1:20" ht="15.75" x14ac:dyDescent="0.25">
      <c r="A110" s="10">
        <v>110</v>
      </c>
      <c r="B110" s="11"/>
      <c r="C110" s="116"/>
      <c r="D110" s="116"/>
      <c r="E110" s="85" t="str" cm="1">
        <f t="array" ref="E110">IFERROR(INDEX([1]!v_s10a_incident_by_feeder_FY26[Interruptions Identifier], ROWS($E$9:E110)),"")</f>
        <v>INCD-31694-F-OPONONI</v>
      </c>
      <c r="F110" s="85" t="str" cm="1">
        <f t="array" ref="F110">IFERROR(INDEX([1]!v_s10a_incident_by_feeder_FY26[Circuit Location], ROWS($F$9:F110)),"")</f>
        <v>Omanaia 051762 - Opononi</v>
      </c>
      <c r="G110" s="88" t="str" cm="1">
        <f t="array" ref="G110">IFERROR(INDEX(#REF!, ROWS($G$9:G110)),"")</f>
        <v/>
      </c>
      <c r="H110" s="88" t="str" cm="1">
        <f t="array" ref="H110">IFERROR(INDEX([1]!v_s10a_incident_by_feeder_FY26[feeder], ROWS($H$9:H110)),"")</f>
        <v>OPONONI</v>
      </c>
      <c r="I110" s="89" cm="1">
        <f t="array" ref="I110">IFERROR(INDEX([1]!v_s10a_incident_by_feeder_FY26[Start_Date], ROWS($I$9:I110)),"")</f>
        <v>45763.430787037039</v>
      </c>
      <c r="J110" s="90" cm="1">
        <f t="array" ref="J110">IFERROR(INDEX([1]!v_s10a_incident_by_feeder_FY26[Start_Time], ROWS($J$9:J110)),"")</f>
        <v>45763.430787037039</v>
      </c>
      <c r="K110" s="89" cm="1">
        <f t="array" ref="K110">IFERROR(INDEX([1]!v_s10a_incident_by_feeder_FY26[End_Date], ROWS($K$9:K110)),"")</f>
        <v>45769.613194444442</v>
      </c>
      <c r="L110" s="90" cm="1">
        <f t="array" ref="L110">IFERROR(INDEX([1]!v_s10a_incident_by_feeder_FY26[End_Time], ROWS($L$9:L110)),"")</f>
        <v>45769.613194444442</v>
      </c>
      <c r="M110" s="97" cm="1">
        <f t="array" ref="M110">IFERROR(INDEX([1]!v_s10a_incident_by_feeder_FY26[SAIDI_Value], ROWS($M$9:M110)),"")</f>
        <v>20.161868490702897</v>
      </c>
      <c r="N110" s="94" cm="1">
        <f t="array" ref="N110">IFERROR(INDEX([1]!v_s10a_incident_by_feeder_FY26[SAIFI_Value], ROWS($N$9:N110)),"")</f>
        <v>9.4172390870817566E-2</v>
      </c>
      <c r="O110" s="91" cm="1">
        <f t="array" ref="O110">IFERROR(INDEX([1]!v_s10a_incident_by_feeder_FY26[ICPs], ROWS($N$9:N110)),"")</f>
        <v>1110.9480812641075</v>
      </c>
      <c r="P110" s="118" cm="1">
        <f t="array" ref="P110">IFERROR(INDEX([1]!v_s10a_incident_by_feeder_FY26[CML], ROWS($P$9:P110)),"")</f>
        <v>727924.09998833737</v>
      </c>
      <c r="Q110" s="88" t="str" cm="1">
        <f t="array" ref="Q110">IFERROR(INDEX([1]!v_s10a_incident_by_feeder_FY26[Planned or Unplanned], ROWS($Q$9:Q110)),"")</f>
        <v>Unplanned</v>
      </c>
      <c r="R110" s="88" t="str" cm="1">
        <f t="array" ref="R110">IFERROR(INDEX([1]!v_s10a_incident_by_feeder_FY26[Cause], ROWS($R$9:R110)),"")</f>
        <v>Vegetation</v>
      </c>
      <c r="S110" s="88" t="str" cm="1">
        <f t="array" ref="S110">IFERROR(INDEX([1]!v_s10a_incident_by_feeder_FY26[Details], ROWS($S$9:S110)),"")</f>
        <v># Cyclone Tam, Multiple Faults, Opononi Feeder</v>
      </c>
      <c r="T110" s="18"/>
    </row>
    <row r="111" spans="1:20" ht="15.75" x14ac:dyDescent="0.25">
      <c r="A111" s="10">
        <v>111</v>
      </c>
      <c r="B111" s="11"/>
      <c r="C111" s="116"/>
      <c r="D111" s="116"/>
      <c r="E111" s="85" t="str" cm="1">
        <f t="array" ref="E111">IFERROR(INDEX([1]!v_s10a_incident_by_feeder_FY26[Interruptions Identifier], ROWS($E$9:E111)),"")</f>
        <v>INCD-31694-F-TAIPALS</v>
      </c>
      <c r="F111" s="85" t="str" cm="1">
        <f t="array" ref="F111">IFERROR(INDEX([1]!v_s10a_incident_by_feeder_FY26[Circuit Location], ROWS($F$9:F111)),"")</f>
        <v>Taipa CB1205 - Tokerau</v>
      </c>
      <c r="G111" s="88" t="str" cm="1">
        <f t="array" ref="G111">IFERROR(INDEX(#REF!, ROWS($G$9:G111)),"")</f>
        <v/>
      </c>
      <c r="H111" s="88" t="str" cm="1">
        <f t="array" ref="H111">IFERROR(INDEX([1]!v_s10a_incident_by_feeder_FY26[feeder], ROWS($H$9:H111)),"")</f>
        <v>TAIPALS</v>
      </c>
      <c r="I111" s="89" cm="1">
        <f t="array" ref="I111">IFERROR(INDEX([1]!v_s10a_incident_by_feeder_FY26[Start_Date], ROWS($I$9:I111)),"")</f>
        <v>45763.430787037039</v>
      </c>
      <c r="J111" s="90" cm="1">
        <f t="array" ref="J111">IFERROR(INDEX([1]!v_s10a_incident_by_feeder_FY26[Start_Time], ROWS($J$9:J111)),"")</f>
        <v>45763.430787037039</v>
      </c>
      <c r="K111" s="89" cm="1">
        <f t="array" ref="K111">IFERROR(INDEX([1]!v_s10a_incident_by_feeder_FY26[End_Date], ROWS($K$9:K111)),"")</f>
        <v>45769.613194444442</v>
      </c>
      <c r="L111" s="90" cm="1">
        <f t="array" ref="L111">IFERROR(INDEX([1]!v_s10a_incident_by_feeder_FY26[End_Time], ROWS($L$9:L111)),"")</f>
        <v>45769.613194444442</v>
      </c>
      <c r="M111" s="97" cm="1">
        <f t="array" ref="M111">IFERROR(INDEX([1]!v_s10a_incident_by_feeder_FY26[SAIDI_Value], ROWS($M$9:M111)),"")</f>
        <v>6.4766600190972632E-3</v>
      </c>
      <c r="N111" s="94" cm="1">
        <f t="array" ref="N111">IFERROR(INDEX([1]!v_s10a_incident_by_feeder_FY26[SAIFI_Value], ROWS($N$9:N111)),"")</f>
        <v>5.5395524041580767E-5</v>
      </c>
      <c r="O111" s="91" cm="1">
        <f t="array" ref="O111">IFERROR(INDEX([1]!v_s10a_incident_by_feeder_FY26[ICPs], ROWS($N$9:N111)),"")</f>
        <v>0.65349887133092399</v>
      </c>
      <c r="P111" s="118" cm="1">
        <f t="array" ref="P111">IFERROR(INDEX([1]!v_s10a_incident_by_feeder_FY26[CML], ROWS($P$9:P111)),"")</f>
        <v>233.83333332948757</v>
      </c>
      <c r="Q111" s="88" t="str" cm="1">
        <f t="array" ref="Q111">IFERROR(INDEX([1]!v_s10a_incident_by_feeder_FY26[Planned or Unplanned], ROWS($Q$9:Q111)),"")</f>
        <v>Unplanned</v>
      </c>
      <c r="R111" s="88" t="str" cm="1">
        <f t="array" ref="R111">IFERROR(INDEX([1]!v_s10a_incident_by_feeder_FY26[Cause], ROWS($R$9:R111)),"")</f>
        <v>Vegetation</v>
      </c>
      <c r="S111" s="88" t="str" cm="1">
        <f t="array" ref="S111">IFERROR(INDEX([1]!v_s10a_incident_by_feeder_FY26[Details], ROWS($S$9:S111)),"")</f>
        <v># Cyclone Tam, Multiple Faults, Opononi Feeder</v>
      </c>
      <c r="T111" s="18"/>
    </row>
    <row r="112" spans="1:20" ht="15.75" x14ac:dyDescent="0.25">
      <c r="A112" s="10">
        <v>112</v>
      </c>
      <c r="B112" s="11"/>
      <c r="C112" s="116"/>
      <c r="D112" s="116"/>
      <c r="E112" s="85" t="str" cm="1">
        <f t="array" ref="E112">IFERROR(INDEX([1]!v_s10a_incident_by_feeder_FY26[Interruptions Identifier], ROWS($E$9:E112)),"")</f>
        <v>INCD-31694-F-RAWENE</v>
      </c>
      <c r="F112" s="85" t="str" cm="1">
        <f t="array" ref="F112">IFERROR(INDEX([1]!v_s10a_incident_by_feeder_FY26[Circuit Location], ROWS($F$9:F112)),"")</f>
        <v>Omanaia 051742 - Rawene</v>
      </c>
      <c r="G112" s="88" t="str" cm="1">
        <f t="array" ref="G112">IFERROR(INDEX(#REF!, ROWS($G$9:G112)),"")</f>
        <v/>
      </c>
      <c r="H112" s="88" t="str" cm="1">
        <f t="array" ref="H112">IFERROR(INDEX([1]!v_s10a_incident_by_feeder_FY26[feeder], ROWS($H$9:H112)),"")</f>
        <v>RAWENE</v>
      </c>
      <c r="I112" s="89" cm="1">
        <f t="array" ref="I112">IFERROR(INDEX([1]!v_s10a_incident_by_feeder_FY26[Start_Date], ROWS($I$9:I112)),"")</f>
        <v>45763.430787037039</v>
      </c>
      <c r="J112" s="90" cm="1">
        <f t="array" ref="J112">IFERROR(INDEX([1]!v_s10a_incident_by_feeder_FY26[Start_Time], ROWS($J$9:J112)),"")</f>
        <v>45763.430787037039</v>
      </c>
      <c r="K112" s="89" cm="1">
        <f t="array" ref="K112">IFERROR(INDEX([1]!v_s10a_incident_by_feeder_FY26[End_Date], ROWS($K$9:K112)),"")</f>
        <v>45769.613194444442</v>
      </c>
      <c r="L112" s="90" cm="1">
        <f t="array" ref="L112">IFERROR(INDEX([1]!v_s10a_incident_by_feeder_FY26[End_Time], ROWS($L$9:L112)),"")</f>
        <v>45769.613194444442</v>
      </c>
      <c r="M112" s="97" cm="1">
        <f t="array" ref="M112">IFERROR(INDEX([1]!v_s10a_incident_by_feeder_FY26[SAIDI_Value], ROWS($M$9:M112)),"")</f>
        <v>1.0169127151029738</v>
      </c>
      <c r="N112" s="94" cm="1">
        <f t="array" ref="N112">IFERROR(INDEX([1]!v_s10a_incident_by_feeder_FY26[SAIFI_Value], ROWS($N$9:N112)),"")</f>
        <v>3.9330822069576334E-3</v>
      </c>
      <c r="O112" s="91" cm="1">
        <f t="array" ref="O112">IFERROR(INDEX([1]!v_s10a_incident_by_feeder_FY26[ICPs], ROWS($N$9:N112)),"")</f>
        <v>46.398419864559301</v>
      </c>
      <c r="P112" s="118" cm="1">
        <f t="array" ref="P112">IFERROR(INDEX([1]!v_s10a_incident_by_feeder_FY26[CML], ROWS($P$9:P112)),"")</f>
        <v>36714.616666077767</v>
      </c>
      <c r="Q112" s="88" t="str" cm="1">
        <f t="array" ref="Q112">IFERROR(INDEX([1]!v_s10a_incident_by_feeder_FY26[Planned or Unplanned], ROWS($Q$9:Q112)),"")</f>
        <v>Unplanned</v>
      </c>
      <c r="R112" s="88" t="str" cm="1">
        <f t="array" ref="R112">IFERROR(INDEX([1]!v_s10a_incident_by_feeder_FY26[Cause], ROWS($R$9:R112)),"")</f>
        <v>Vegetation</v>
      </c>
      <c r="S112" s="88" t="str" cm="1">
        <f t="array" ref="S112">IFERROR(INDEX([1]!v_s10a_incident_by_feeder_FY26[Details], ROWS($S$9:S112)),"")</f>
        <v># Cyclone Tam, Multiple Faults, Opononi Feeder</v>
      </c>
      <c r="T112" s="18"/>
    </row>
    <row r="113" spans="1:20" ht="15.75" x14ac:dyDescent="0.25">
      <c r="A113" s="10">
        <v>113</v>
      </c>
      <c r="B113" s="11"/>
      <c r="C113" s="116"/>
      <c r="D113" s="116"/>
      <c r="E113" s="85" t="str" cm="1">
        <f t="array" ref="E113">IFERROR(INDEX([1]!v_s10a_incident_by_feeder_FY26[Interruptions Identifier], ROWS($E$9:E113)),"")</f>
        <v>INCD-31736-F-PUKETI</v>
      </c>
      <c r="F113" s="85" t="str" cm="1">
        <f t="array" ref="F113">IFERROR(INDEX([1]!v_s10a_incident_by_feeder_FY26[Circuit Location], ROWS($F$9:F113)),"")</f>
        <v>Waipapa 041692 - Puketi</v>
      </c>
      <c r="G113" s="88" t="str" cm="1">
        <f t="array" ref="G113">IFERROR(INDEX(#REF!, ROWS($G$9:G113)),"")</f>
        <v/>
      </c>
      <c r="H113" s="88" t="str" cm="1">
        <f t="array" ref="H113">IFERROR(INDEX([1]!v_s10a_incident_by_feeder_FY26[feeder], ROWS($H$9:H113)),"")</f>
        <v>PUKETI</v>
      </c>
      <c r="I113" s="89" cm="1">
        <f t="array" ref="I113">IFERROR(INDEX([1]!v_s10a_incident_by_feeder_FY26[Start_Date], ROWS($I$9:I113)),"")</f>
        <v>45765.513194444444</v>
      </c>
      <c r="J113" s="90" cm="1">
        <f t="array" ref="J113">IFERROR(INDEX([1]!v_s10a_incident_by_feeder_FY26[Start_Time], ROWS($J$9:J113)),"")</f>
        <v>45765.513194444444</v>
      </c>
      <c r="K113" s="89" cm="1">
        <f t="array" ref="K113">IFERROR(INDEX([1]!v_s10a_incident_by_feeder_FY26[End_Date], ROWS($K$9:K113)),"")</f>
        <v>45768.586111111108</v>
      </c>
      <c r="L113" s="90" cm="1">
        <f t="array" ref="L113">IFERROR(INDEX([1]!v_s10a_incident_by_feeder_FY26[End_Time], ROWS($L$9:L113)),"")</f>
        <v>45768.586111111108</v>
      </c>
      <c r="M113" s="97" cm="1">
        <f t="array" ref="M113">IFERROR(INDEX([1]!v_s10a_incident_by_feeder_FY26[SAIDI_Value], ROWS($M$9:M113)),"")</f>
        <v>0.43349767338804829</v>
      </c>
      <c r="N113" s="94" cm="1">
        <f t="array" ref="N113">IFERROR(INDEX([1]!v_s10a_incident_by_feeder_FY26[SAIFI_Value], ROWS($N$9:N113)),"")</f>
        <v>5.8165300243740304E-4</v>
      </c>
      <c r="O113" s="91" cm="1">
        <f t="array" ref="O113">IFERROR(INDEX([1]!v_s10a_incident_by_feeder_FY26[ICPs], ROWS($N$9:N113)),"")</f>
        <v>21</v>
      </c>
      <c r="P113" s="118" cm="1">
        <f t="array" ref="P113">IFERROR(INDEX([1]!v_s10a_incident_by_feeder_FY26[CML], ROWS($P$9:P113)),"")</f>
        <v>15651.000000002095</v>
      </c>
      <c r="Q113" s="88" t="str" cm="1">
        <f t="array" ref="Q113">IFERROR(INDEX([1]!v_s10a_incident_by_feeder_FY26[Planned or Unplanned], ROWS($Q$9:Q113)),"")</f>
        <v>Unplanned</v>
      </c>
      <c r="R113" s="88" t="str" cm="1">
        <f t="array" ref="R113">IFERROR(INDEX([1]!v_s10a_incident_by_feeder_FY26[Cause], ROWS($R$9:R113)),"")</f>
        <v>Defective Equipment</v>
      </c>
      <c r="S113" s="88" t="str" cm="1">
        <f t="array" ref="S113">IFERROR(INDEX([1]!v_s10a_incident_by_feeder_FY26[Details], ROWS($S$9:S113)),"")</f>
        <v># Cyclone Tam, Tails to Fuse Bases Blown Off, F_T04614, Waiare Rd, Waipapa</v>
      </c>
      <c r="T113" s="18"/>
    </row>
    <row r="114" spans="1:20" ht="15.75" x14ac:dyDescent="0.25">
      <c r="A114" s="10">
        <v>114</v>
      </c>
      <c r="B114" s="11"/>
      <c r="C114" s="116"/>
      <c r="D114" s="116"/>
      <c r="E114" s="85" t="str" cm="1">
        <f t="array" ref="E114">IFERROR(INDEX([1]!v_s10a_incident_by_feeder_FY26[Interruptions Identifier], ROWS($E$9:E114)),"")</f>
        <v>INCD-31832-F-BROADWOOD</v>
      </c>
      <c r="F114" s="85" t="str" cm="1">
        <f t="array" ref="F114">IFERROR(INDEX([1]!v_s10a_incident_by_feeder_FY26[Circuit Location], ROWS($F$9:F114)),"")</f>
        <v>Kaitaia Transmission 151922 - Broadwood</v>
      </c>
      <c r="G114" s="88" t="str" cm="1">
        <f t="array" ref="G114">IFERROR(INDEX(#REF!, ROWS($G$9:G114)),"")</f>
        <v/>
      </c>
      <c r="H114" s="88" t="str" cm="1">
        <f t="array" ref="H114">IFERROR(INDEX([1]!v_s10a_incident_by_feeder_FY26[feeder], ROWS($H$9:H114)),"")</f>
        <v>BROADWOOD</v>
      </c>
      <c r="I114" s="89" cm="1">
        <f t="array" ref="I114">IFERROR(INDEX([1]!v_s10a_incident_by_feeder_FY26[Start_Date], ROWS($I$9:I114)),"")</f>
        <v>45763.614560185182</v>
      </c>
      <c r="J114" s="90" cm="1">
        <f t="array" ref="J114">IFERROR(INDEX([1]!v_s10a_incident_by_feeder_FY26[Start_Time], ROWS($J$9:J114)),"")</f>
        <v>45763.614560185182</v>
      </c>
      <c r="K114" s="89" cm="1">
        <f t="array" ref="K114">IFERROR(INDEX([1]!v_s10a_incident_by_feeder_FY26[End_Date], ROWS($K$9:K114)),"")</f>
        <v>45767.79791666667</v>
      </c>
      <c r="L114" s="90" cm="1">
        <f t="array" ref="L114">IFERROR(INDEX([1]!v_s10a_incident_by_feeder_FY26[End_Time], ROWS($L$9:L114)),"")</f>
        <v>45767.79791666667</v>
      </c>
      <c r="M114" s="97" cm="1">
        <f t="array" ref="M114">IFERROR(INDEX([1]!v_s10a_incident_by_feeder_FY26[SAIDI_Value], ROWS($M$9:M114)),"")</f>
        <v>0.1642369874922259</v>
      </c>
      <c r="N114" s="94" cm="1">
        <f t="array" ref="N114">IFERROR(INDEX([1]!v_s10a_incident_by_feeder_FY26[SAIFI_Value], ROWS($N$9:N114)),"")</f>
        <v>2.3168581173292009E-4</v>
      </c>
      <c r="O114" s="91" cm="1">
        <f t="array" ref="O114">IFERROR(INDEX([1]!v_s10a_incident_by_feeder_FY26[ICPs], ROWS($N$9:N114)),"")</f>
        <v>1.8588410104011881</v>
      </c>
      <c r="P114" s="118" cm="1">
        <f t="array" ref="P114">IFERROR(INDEX([1]!v_s10a_incident_by_feeder_FY26[CML], ROWS($P$9:P114)),"")</f>
        <v>5929.6121964193244</v>
      </c>
      <c r="Q114" s="88" t="str" cm="1">
        <f t="array" ref="Q114">IFERROR(INDEX([1]!v_s10a_incident_by_feeder_FY26[Planned or Unplanned], ROWS($Q$9:Q114)),"")</f>
        <v>Unplanned</v>
      </c>
      <c r="R114" s="88" t="str" cm="1">
        <f t="array" ref="R114">IFERROR(INDEX([1]!v_s10a_incident_by_feeder_FY26[Cause], ROWS($R$9:R114)),"")</f>
        <v>Vegetation</v>
      </c>
      <c r="S114" s="88" t="str" cm="1">
        <f t="array" ref="S114">IFERROR(INDEX([1]!v_s10a_incident_by_feeder_FY26[Details], ROWS($S$9:S114)),"")</f>
        <v># Cyclone Tam, Trees on Lines, Poles, Beyond Fuse F2072, Pukemiro Rd, Broadwood</v>
      </c>
      <c r="T114" s="18"/>
    </row>
    <row r="115" spans="1:20" ht="15.75" x14ac:dyDescent="0.25">
      <c r="A115" s="10">
        <v>115</v>
      </c>
      <c r="B115" s="11"/>
      <c r="C115" s="116"/>
      <c r="D115" s="116"/>
      <c r="E115" s="85" t="str" cm="1">
        <f t="array" ref="E115">IFERROR(INDEX([1]!v_s10a_incident_by_feeder_FY26[Interruptions Identifier], ROWS($E$9:E115)),"")</f>
        <v>INCD-31832-F-RANGITIHI</v>
      </c>
      <c r="F115" s="85" t="str" cm="1">
        <f t="array" ref="F115">IFERROR(INDEX([1]!v_s10a_incident_by_feeder_FY26[Circuit Location], ROWS($F$9:F115)),"")</f>
        <v>Kaitaia Transmission 151912 - Rangitihi</v>
      </c>
      <c r="G115" s="88" t="str" cm="1">
        <f t="array" ref="G115">IFERROR(INDEX(#REF!, ROWS($G$9:G115)),"")</f>
        <v/>
      </c>
      <c r="H115" s="88" t="str" cm="1">
        <f t="array" ref="H115">IFERROR(INDEX([1]!v_s10a_incident_by_feeder_FY26[feeder], ROWS($H$9:H115)),"")</f>
        <v>RANGITIHI</v>
      </c>
      <c r="I115" s="89" cm="1">
        <f t="array" ref="I115">IFERROR(INDEX([1]!v_s10a_incident_by_feeder_FY26[Start_Date], ROWS($I$9:I115)),"")</f>
        <v>45763.614560185182</v>
      </c>
      <c r="J115" s="90" cm="1">
        <f t="array" ref="J115">IFERROR(INDEX([1]!v_s10a_incident_by_feeder_FY26[Start_Time], ROWS($J$9:J115)),"")</f>
        <v>45763.614560185182</v>
      </c>
      <c r="K115" s="89" cm="1">
        <f t="array" ref="K115">IFERROR(INDEX([1]!v_s10a_incident_by_feeder_FY26[End_Date], ROWS($K$9:K115)),"")</f>
        <v>45767.79791666667</v>
      </c>
      <c r="L115" s="90" cm="1">
        <f t="array" ref="L115">IFERROR(INDEX([1]!v_s10a_incident_by_feeder_FY26[End_Time], ROWS($L$9:L115)),"")</f>
        <v>45767.79791666667</v>
      </c>
      <c r="M115" s="97" cm="1">
        <f t="array" ref="M115">IFERROR(INDEX([1]!v_s10a_incident_by_feeder_FY26[SAIDI_Value], ROWS($M$9:M115)),"")</f>
        <v>3.8521908794496838E-4</v>
      </c>
      <c r="N115" s="94" cm="1">
        <f t="array" ref="N115">IFERROR(INDEX([1]!v_s10a_incident_by_feeder_FY26[SAIFI_Value], ROWS($N$9:N115)),"")</f>
        <v>5.7412151588491305E-6</v>
      </c>
      <c r="O115" s="91" cm="1">
        <f t="array" ref="O115">IFERROR(INDEX([1]!v_s10a_incident_by_feeder_FY26[ICPs], ROWS($N$9:N115)),"")</f>
        <v>4.6062407132242002E-2</v>
      </c>
      <c r="P115" s="118" cm="1">
        <f t="array" ref="P115">IFERROR(INDEX([1]!v_s10a_incident_by_feeder_FY26[CML], ROWS($P$9:P115)),"")</f>
        <v>13.907949951165138</v>
      </c>
      <c r="Q115" s="88" t="str" cm="1">
        <f t="array" ref="Q115">IFERROR(INDEX([1]!v_s10a_incident_by_feeder_FY26[Planned or Unplanned], ROWS($Q$9:Q115)),"")</f>
        <v>Unplanned</v>
      </c>
      <c r="R115" s="88" t="str" cm="1">
        <f t="array" ref="R115">IFERROR(INDEX([1]!v_s10a_incident_by_feeder_FY26[Cause], ROWS($R$9:R115)),"")</f>
        <v>Vegetation</v>
      </c>
      <c r="S115" s="88" t="str" cm="1">
        <f t="array" ref="S115">IFERROR(INDEX([1]!v_s10a_incident_by_feeder_FY26[Details], ROWS($S$9:S115)),"")</f>
        <v># Cyclone Tam, Trees on Lines, Poles, Beyond Fuse F2072, Pukemiro Rd, Broadwood</v>
      </c>
      <c r="T115" s="18"/>
    </row>
    <row r="116" spans="1:20" ht="15.75" x14ac:dyDescent="0.25">
      <c r="A116" s="10">
        <v>116</v>
      </c>
      <c r="B116" s="11"/>
      <c r="C116" s="116"/>
      <c r="D116" s="116"/>
      <c r="E116" s="85" t="str" cm="1">
        <f t="array" ref="E116">IFERROR(INDEX([1]!v_s10a_incident_by_feeder_FY26[Interruptions Identifier], ROWS($E$9:E116)),"")</f>
        <v>INCD-31832-F-SOUTH ROAD</v>
      </c>
      <c r="F116" s="85" t="str" cm="1">
        <f t="array" ref="F116">IFERROR(INDEX([1]!v_s10a_incident_by_feeder_FY26[Circuit Location], ROWS($F$9:F116)),"")</f>
        <v>Okahu CB1105 - South Road</v>
      </c>
      <c r="G116" s="88" t="str" cm="1">
        <f t="array" ref="G116">IFERROR(INDEX(#REF!, ROWS($G$9:G116)),"")</f>
        <v/>
      </c>
      <c r="H116" s="88" t="str" cm="1">
        <f t="array" ref="H116">IFERROR(INDEX([1]!v_s10a_incident_by_feeder_FY26[feeder], ROWS($H$9:H116)),"")</f>
        <v>SOUTH ROAD</v>
      </c>
      <c r="I116" s="89" cm="1">
        <f t="array" ref="I116">IFERROR(INDEX([1]!v_s10a_incident_by_feeder_FY26[Start_Date], ROWS($I$9:I116)),"")</f>
        <v>45763.614560185182</v>
      </c>
      <c r="J116" s="90" cm="1">
        <f t="array" ref="J116">IFERROR(INDEX([1]!v_s10a_incident_by_feeder_FY26[Start_Time], ROWS($J$9:J116)),"")</f>
        <v>45763.614560185182</v>
      </c>
      <c r="K116" s="89" cm="1">
        <f t="array" ref="K116">IFERROR(INDEX([1]!v_s10a_incident_by_feeder_FY26[End_Date], ROWS($K$9:K116)),"")</f>
        <v>45767.79791666667</v>
      </c>
      <c r="L116" s="90" cm="1">
        <f t="array" ref="L116">IFERROR(INDEX([1]!v_s10a_incident_by_feeder_FY26[End_Time], ROWS($L$9:L116)),"")</f>
        <v>45767.79791666667</v>
      </c>
      <c r="M116" s="97" cm="1">
        <f t="array" ref="M116">IFERROR(INDEX([1]!v_s10a_incident_by_feeder_FY26[SAIDI_Value], ROWS($M$9:M116)),"")</f>
        <v>7.9529102027353117E-4</v>
      </c>
      <c r="N116" s="94" cm="1">
        <f t="array" ref="N116">IFERROR(INDEX([1]!v_s10a_incident_by_feeder_FY26[SAIFI_Value], ROWS($N$9:N116)),"")</f>
        <v>1.1852831295688761E-5</v>
      </c>
      <c r="O116" s="91" cm="1">
        <f t="array" ref="O116">IFERROR(INDEX([1]!v_s10a_incident_by_feeder_FY26[ICPs], ROWS($N$9:N116)),"")</f>
        <v>9.5096582466565993E-2</v>
      </c>
      <c r="P116" s="118" cm="1">
        <f t="array" ref="P116">IFERROR(INDEX([1]!v_s10a_incident_by_feeder_FY26[CML], ROWS($P$9:P116)),"")</f>
        <v>28.713186995955567</v>
      </c>
      <c r="Q116" s="88" t="str" cm="1">
        <f t="array" ref="Q116">IFERROR(INDEX([1]!v_s10a_incident_by_feeder_FY26[Planned or Unplanned], ROWS($Q$9:Q116)),"")</f>
        <v>Unplanned</v>
      </c>
      <c r="R116" s="88" t="str" cm="1">
        <f t="array" ref="R116">IFERROR(INDEX([1]!v_s10a_incident_by_feeder_FY26[Cause], ROWS($R$9:R116)),"")</f>
        <v>Vegetation</v>
      </c>
      <c r="S116" s="88" t="str" cm="1">
        <f t="array" ref="S116">IFERROR(INDEX([1]!v_s10a_incident_by_feeder_FY26[Details], ROWS($S$9:S116)),"")</f>
        <v># Cyclone Tam, Trees on Lines, Poles, Beyond Fuse F2072, Pukemiro Rd, Broadwood</v>
      </c>
      <c r="T116" s="18"/>
    </row>
    <row r="117" spans="1:20" ht="15.75" x14ac:dyDescent="0.25">
      <c r="A117" s="10">
        <v>117</v>
      </c>
      <c r="B117" s="11"/>
      <c r="C117" s="116"/>
      <c r="D117" s="116"/>
      <c r="E117" s="85" t="str" cm="1">
        <f t="array" ref="E117">IFERROR(INDEX([1]!v_s10a_incident_by_feeder_FY26[Interruptions Identifier], ROWS($E$9:E117)),"")</f>
        <v>INCD-31862-F-TAKOU BAY</v>
      </c>
      <c r="F117" s="85" t="str" cm="1">
        <f t="array" ref="F117">IFERROR(INDEX([1]!v_s10a_incident_by_feeder_FY26[Circuit Location], ROWS($F$9:F117)),"")</f>
        <v>Waipapa 041672 - Takou Bay</v>
      </c>
      <c r="G117" s="88" t="str" cm="1">
        <f t="array" ref="G117">IFERROR(INDEX(#REF!, ROWS($G$9:G117)),"")</f>
        <v/>
      </c>
      <c r="H117" s="88" t="str" cm="1">
        <f t="array" ref="H117">IFERROR(INDEX([1]!v_s10a_incident_by_feeder_FY26[feeder], ROWS($H$9:H117)),"")</f>
        <v>TAKOU BAY</v>
      </c>
      <c r="I117" s="89" cm="1">
        <f t="array" ref="I117">IFERROR(INDEX([1]!v_s10a_incident_by_feeder_FY26[Start_Date], ROWS($I$9:I117)),"")</f>
        <v>45764.288194444445</v>
      </c>
      <c r="J117" s="90" cm="1">
        <f t="array" ref="J117">IFERROR(INDEX([1]!v_s10a_incident_by_feeder_FY26[Start_Time], ROWS($J$9:J117)),"")</f>
        <v>45764.288194444445</v>
      </c>
      <c r="K117" s="89" cm="1">
        <f t="array" ref="K117">IFERROR(INDEX([1]!v_s10a_incident_by_feeder_FY26[End_Date], ROWS($K$9:K117)),"")</f>
        <v>45766.729166666664</v>
      </c>
      <c r="L117" s="90" cm="1">
        <f t="array" ref="L117">IFERROR(INDEX([1]!v_s10a_incident_by_feeder_FY26[End_Time], ROWS($L$9:L117)),"")</f>
        <v>45766.729166666664</v>
      </c>
      <c r="M117" s="97" cm="1">
        <f t="array" ref="M117">IFERROR(INDEX([1]!v_s10a_incident_by_feeder_FY26[SAIDI_Value], ROWS($M$9:M117)),"")</f>
        <v>0.87621870152775572</v>
      </c>
      <c r="N117" s="94" cm="1">
        <f t="array" ref="N117">IFERROR(INDEX([1]!v_s10a_incident_by_feeder_FY26[SAIFI_Value], ROWS($N$9:N117)),"")</f>
        <v>2.4927985818745847E-4</v>
      </c>
      <c r="O117" s="91" cm="1">
        <f t="array" ref="O117">IFERROR(INDEX([1]!v_s10a_incident_by_feeder_FY26[ICPs], ROWS($N$9:N117)),"")</f>
        <v>9</v>
      </c>
      <c r="P117" s="118" cm="1">
        <f t="array" ref="P117">IFERROR(INDEX([1]!v_s10a_incident_by_feeder_FY26[CML], ROWS($P$9:P117)),"")</f>
        <v>31634.99999995809</v>
      </c>
      <c r="Q117" s="88" t="str" cm="1">
        <f t="array" ref="Q117">IFERROR(INDEX([1]!v_s10a_incident_by_feeder_FY26[Planned or Unplanned], ROWS($Q$9:Q117)),"")</f>
        <v>Unplanned</v>
      </c>
      <c r="R117" s="88" t="str" cm="1">
        <f t="array" ref="R117">IFERROR(INDEX([1]!v_s10a_incident_by_feeder_FY26[Cause], ROWS($R$9:R117)),"")</f>
        <v>Adverse Weather</v>
      </c>
      <c r="S117" s="88" t="str" cm="1">
        <f t="array" ref="S117">IFERROR(INDEX([1]!v_s10a_incident_by_feeder_FY26[Details], ROWS($S$9:S117)),"")</f>
        <v># Cyclone Tam, Replace Blown Fuse F2104, Stanners Rd, Waipapa</v>
      </c>
      <c r="T117" s="18"/>
    </row>
    <row r="118" spans="1:20" ht="15.75" x14ac:dyDescent="0.25">
      <c r="A118" s="10">
        <v>118</v>
      </c>
      <c r="B118" s="11"/>
      <c r="C118" s="116"/>
      <c r="D118" s="116"/>
      <c r="E118" s="85" t="str" cm="1">
        <f t="array" ref="E118">IFERROR(INDEX([1]!v_s10a_incident_by_feeder_FY26[Interruptions Identifier], ROWS($E$9:E118)),"")</f>
        <v>INCD-31865-F-TAHEKE</v>
      </c>
      <c r="F118" s="85" t="str" cm="1">
        <f t="array" ref="F118">IFERROR(INDEX([1]!v_s10a_incident_by_feeder_FY26[Circuit Location], ROWS($F$9:F118)),"")</f>
        <v>Kaikohe  CB0109 - Taheke</v>
      </c>
      <c r="G118" s="88" t="str" cm="1">
        <f t="array" ref="G118">IFERROR(INDEX(#REF!, ROWS($G$9:G118)),"")</f>
        <v/>
      </c>
      <c r="H118" s="88" t="str" cm="1">
        <f t="array" ref="H118">IFERROR(INDEX([1]!v_s10a_incident_by_feeder_FY26[feeder], ROWS($H$9:H118)),"")</f>
        <v>TAHEKE</v>
      </c>
      <c r="I118" s="89" cm="1">
        <f t="array" ref="I118">IFERROR(INDEX([1]!v_s10a_incident_by_feeder_FY26[Start_Date], ROWS($I$9:I118)),"")</f>
        <v>45765.322916666664</v>
      </c>
      <c r="J118" s="90" cm="1">
        <f t="array" ref="J118">IFERROR(INDEX([1]!v_s10a_incident_by_feeder_FY26[Start_Time], ROWS($J$9:J118)),"")</f>
        <v>45765.322916666664</v>
      </c>
      <c r="K118" s="89" cm="1">
        <f t="array" ref="K118">IFERROR(INDEX([1]!v_s10a_incident_by_feeder_FY26[End_Date], ROWS($K$9:K118)),"")</f>
        <v>45766.729861111111</v>
      </c>
      <c r="L118" s="90" cm="1">
        <f t="array" ref="L118">IFERROR(INDEX([1]!v_s10a_incident_by_feeder_FY26[End_Time], ROWS($L$9:L118)),"")</f>
        <v>45766.729861111111</v>
      </c>
      <c r="M118" s="97" cm="1">
        <f t="array" ref="M118">IFERROR(INDEX([1]!v_s10a_incident_by_feeder_FY26[SAIDI_Value], ROWS($M$9:M118)),"")</f>
        <v>0.28057832927144633</v>
      </c>
      <c r="N118" s="94" cm="1">
        <f t="array" ref="N118">IFERROR(INDEX([1]!v_s10a_incident_by_feeder_FY26[SAIFI_Value], ROWS($N$9:N118)),"")</f>
        <v>1.3848881010414358E-4</v>
      </c>
      <c r="O118" s="91" cm="1">
        <f t="array" ref="O118">IFERROR(INDEX([1]!v_s10a_incident_by_feeder_FY26[ICPs], ROWS($N$9:N118)),"")</f>
        <v>5</v>
      </c>
      <c r="P118" s="118" cm="1">
        <f t="array" ref="P118">IFERROR(INDEX([1]!v_s10a_incident_by_feeder_FY26[CML], ROWS($P$9:P118)),"")</f>
        <v>10130.000000016298</v>
      </c>
      <c r="Q118" s="88" t="str" cm="1">
        <f t="array" ref="Q118">IFERROR(INDEX([1]!v_s10a_incident_by_feeder_FY26[Planned or Unplanned], ROWS($Q$9:Q118)),"")</f>
        <v>Unplanned</v>
      </c>
      <c r="R118" s="88" t="str" cm="1">
        <f t="array" ref="R118">IFERROR(INDEX([1]!v_s10a_incident_by_feeder_FY26[Cause], ROWS($R$9:R118)),"")</f>
        <v>Adverse Weather</v>
      </c>
      <c r="S118" s="88" t="str" cm="1">
        <f t="array" ref="S118">IFERROR(INDEX([1]!v_s10a_incident_by_feeder_FY26[Details], ROWS($S$9:S118)),"")</f>
        <v># Cyclone Tam, Replace Blown Fuse F2178, Omapere Rd, Kaikohe</v>
      </c>
      <c r="T118" s="18"/>
    </row>
    <row r="119" spans="1:20" ht="15.75" x14ac:dyDescent="0.25">
      <c r="A119" s="10">
        <v>119</v>
      </c>
      <c r="B119" s="11"/>
      <c r="C119" s="116"/>
      <c r="D119" s="116"/>
      <c r="E119" s="85" t="str" cm="1">
        <f t="array" ref="E119">IFERROR(INDEX([1]!v_s10a_incident_by_feeder_FY26[Interruptions Identifier], ROWS($E$9:E119)),"")</f>
        <v>INCD-31877-F-RAWENE</v>
      </c>
      <c r="F119" s="85" t="str" cm="1">
        <f t="array" ref="F119">IFERROR(INDEX([1]!v_s10a_incident_by_feeder_FY26[Circuit Location], ROWS($F$9:F119)),"")</f>
        <v>Omanaia 051742 - Rawene</v>
      </c>
      <c r="G119" s="88" t="str" cm="1">
        <f t="array" ref="G119">IFERROR(INDEX(#REF!, ROWS($G$9:G119)),"")</f>
        <v/>
      </c>
      <c r="H119" s="88" t="str" cm="1">
        <f t="array" ref="H119">IFERROR(INDEX([1]!v_s10a_incident_by_feeder_FY26[feeder], ROWS($H$9:H119)),"")</f>
        <v>RAWENE</v>
      </c>
      <c r="I119" s="89" cm="1">
        <f t="array" ref="I119">IFERROR(INDEX([1]!v_s10a_incident_by_feeder_FY26[Start_Date], ROWS($I$9:I119)),"")</f>
        <v>45765.317361111112</v>
      </c>
      <c r="J119" s="90" cm="1">
        <f t="array" ref="J119">IFERROR(INDEX([1]!v_s10a_incident_by_feeder_FY26[Start_Time], ROWS($J$9:J119)),"")</f>
        <v>45765.317361111112</v>
      </c>
      <c r="K119" s="89" cm="1">
        <f t="array" ref="K119">IFERROR(INDEX([1]!v_s10a_incident_by_feeder_FY26[End_Date], ROWS($K$9:K119)),"")</f>
        <v>45767.695833333331</v>
      </c>
      <c r="L119" s="90" cm="1">
        <f t="array" ref="L119">IFERROR(INDEX([1]!v_s10a_incident_by_feeder_FY26[End_Time], ROWS($L$9:L119)),"")</f>
        <v>45767.695833333331</v>
      </c>
      <c r="M119" s="97" cm="1">
        <f t="array" ref="M119">IFERROR(INDEX([1]!v_s10a_incident_by_feeder_FY26[SAIDI_Value], ROWS($M$9:M119)),"")</f>
        <v>3.8992632395247062</v>
      </c>
      <c r="N119" s="94" cm="1">
        <f t="array" ref="N119">IFERROR(INDEX([1]!v_s10a_incident_by_feeder_FY26[SAIFI_Value], ROWS($N$9:N119)),"")</f>
        <v>1.2187015289164636E-3</v>
      </c>
      <c r="O119" s="91" cm="1">
        <f t="array" ref="O119">IFERROR(INDEX([1]!v_s10a_incident_by_feeder_FY26[ICPs], ROWS($N$9:N119)),"")</f>
        <v>44</v>
      </c>
      <c r="P119" s="118" cm="1">
        <f t="array" ref="P119">IFERROR(INDEX([1]!v_s10a_incident_by_feeder_FY26[CML], ROWS($P$9:P119)),"")</f>
        <v>140778.9999998</v>
      </c>
      <c r="Q119" s="88" t="str" cm="1">
        <f t="array" ref="Q119">IFERROR(INDEX([1]!v_s10a_incident_by_feeder_FY26[Planned or Unplanned], ROWS($Q$9:Q119)),"")</f>
        <v>Unplanned</v>
      </c>
      <c r="R119" s="88" t="str" cm="1">
        <f t="array" ref="R119">IFERROR(INDEX([1]!v_s10a_incident_by_feeder_FY26[Cause], ROWS($R$9:R119)),"")</f>
        <v>Defective Equipment</v>
      </c>
      <c r="S119" s="88" t="str" cm="1">
        <f t="array" ref="S119">IFERROR(INDEX([1]!v_s10a_incident_by_feeder_FY26[Details], ROWS($S$9:S119)),"")</f>
        <v># Cyclone Tam, Repair Jumper, at Pole 211773, Waiotemarama Gorge Rd, Omanaia</v>
      </c>
      <c r="T119" s="18"/>
    </row>
    <row r="120" spans="1:20" ht="15.75" x14ac:dyDescent="0.25">
      <c r="A120" s="10">
        <v>120</v>
      </c>
      <c r="B120" s="11"/>
      <c r="C120" s="116"/>
      <c r="D120" s="116"/>
      <c r="E120" s="85" t="str" cm="1">
        <f t="array" ref="E120">IFERROR(INDEX([1]!v_s10a_incident_by_feeder_FY26[Interruptions Identifier], ROWS($E$9:E120)),"")</f>
        <v>INCD-32024-F-PURERUA</v>
      </c>
      <c r="F120" s="85" t="str" cm="1">
        <f t="array" ref="F120">IFERROR(INDEX([1]!v_s10a_incident_by_feeder_FY26[Circuit Location], ROWS($F$9:F120)),"")</f>
        <v>Waipapa 041632 - Purerua</v>
      </c>
      <c r="G120" s="88" t="str" cm="1">
        <f t="array" ref="G120">IFERROR(INDEX(#REF!, ROWS($G$9:G120)),"")</f>
        <v/>
      </c>
      <c r="H120" s="88" t="str" cm="1">
        <f t="array" ref="H120">IFERROR(INDEX([1]!v_s10a_incident_by_feeder_FY26[feeder], ROWS($H$9:H120)),"")</f>
        <v>PURERUA</v>
      </c>
      <c r="I120" s="89" cm="1">
        <f t="array" ref="I120">IFERROR(INDEX([1]!v_s10a_incident_by_feeder_FY26[Start_Date], ROWS($I$9:I120)),"")</f>
        <v>45767.644131944442</v>
      </c>
      <c r="J120" s="90" cm="1">
        <f t="array" ref="J120">IFERROR(INDEX([1]!v_s10a_incident_by_feeder_FY26[Start_Time], ROWS($J$9:J120)),"")</f>
        <v>45767.644131944442</v>
      </c>
      <c r="K120" s="89" cm="1">
        <f t="array" ref="K120">IFERROR(INDEX([1]!v_s10a_incident_by_feeder_FY26[End_Date], ROWS($K$9:K120)),"")</f>
        <v>45767.709953703707</v>
      </c>
      <c r="L120" s="90" cm="1">
        <f t="array" ref="L120">IFERROR(INDEX([1]!v_s10a_incident_by_feeder_FY26[End_Time], ROWS($L$9:L120)),"")</f>
        <v>45767.709953703707</v>
      </c>
      <c r="M120" s="97" cm="1">
        <f t="array" ref="M120">IFERROR(INDEX([1]!v_s10a_incident_by_feeder_FY26[SAIDI_Value], ROWS($M$9:M120)),"")</f>
        <v>0.23102518651668918</v>
      </c>
      <c r="N120" s="94" cm="1">
        <f t="array" ref="N120">IFERROR(INDEX([1]!v_s10a_incident_by_feeder_FY26[SAIFI_Value], ROWS($N$9:N120)),"")</f>
        <v>2.4374030578329271E-3</v>
      </c>
      <c r="O120" s="91" cm="1">
        <f t="array" ref="O120">IFERROR(INDEX([1]!v_s10a_incident_by_feeder_FY26[ICPs], ROWS($N$9:N120)),"")</f>
        <v>88</v>
      </c>
      <c r="P120" s="118" cm="1">
        <f t="array" ref="P120">IFERROR(INDEX([1]!v_s10a_incident_by_feeder_FY26[CML], ROWS($P$9:P120)),"")</f>
        <v>8340.933333998546</v>
      </c>
      <c r="Q120" s="88" t="str" cm="1">
        <f t="array" ref="Q120">IFERROR(INDEX([1]!v_s10a_incident_by_feeder_FY26[Planned or Unplanned], ROWS($Q$9:Q120)),"")</f>
        <v>Unplanned</v>
      </c>
      <c r="R120" s="88" t="str" cm="1">
        <f t="array" ref="R120">IFERROR(INDEX([1]!v_s10a_incident_by_feeder_FY26[Cause], ROWS($R$9:R120)),"")</f>
        <v>Defective Equipment</v>
      </c>
      <c r="S120" s="88" t="str" cm="1">
        <f t="array" ref="S120">IFERROR(INDEX([1]!v_s10a_incident_by_feeder_FY26[Details], ROWS($S$9:S120)),"")</f>
        <v># Cyclone Tam, Fix Crossarm, Pole 416913, Purerua Rd, Waipapa</v>
      </c>
      <c r="T120" s="18"/>
    </row>
    <row r="121" spans="1:20" ht="15.75" x14ac:dyDescent="0.25">
      <c r="A121" s="10">
        <v>121</v>
      </c>
      <c r="B121" s="11"/>
      <c r="C121" s="116"/>
      <c r="D121" s="116"/>
      <c r="E121" s="85" t="str" cm="1">
        <f t="array" ref="E121">IFERROR(INDEX([1]!v_s10a_incident_by_feeder_FY26[Interruptions Identifier], ROWS($E$9:E121)),"")</f>
        <v>INCD-32036-F-OROTERE</v>
      </c>
      <c r="F121" s="85" t="str" cm="1">
        <f t="array" ref="F121">IFERROR(INDEX([1]!v_s10a_incident_by_feeder_FY26[Circuit Location], ROWS($F$9:F121)),"")</f>
        <v>Kaeo 191772 - Orotere</v>
      </c>
      <c r="G121" s="88" t="str" cm="1">
        <f t="array" ref="G121">IFERROR(INDEX(#REF!, ROWS($G$9:G121)),"")</f>
        <v/>
      </c>
      <c r="H121" s="88" t="str" cm="1">
        <f t="array" ref="H121">IFERROR(INDEX([1]!v_s10a_incident_by_feeder_FY26[feeder], ROWS($H$9:H121)),"")</f>
        <v>OROTERE</v>
      </c>
      <c r="I121" s="89" cm="1">
        <f t="array" ref="I121">IFERROR(INDEX([1]!v_s10a_incident_by_feeder_FY26[Start_Date], ROWS($I$9:I121)),"")</f>
        <v>45768.406944444447</v>
      </c>
      <c r="J121" s="90" cm="1">
        <f t="array" ref="J121">IFERROR(INDEX([1]!v_s10a_incident_by_feeder_FY26[Start_Time], ROWS($J$9:J121)),"")</f>
        <v>45768.406944444447</v>
      </c>
      <c r="K121" s="89" cm="1">
        <f t="array" ref="K121">IFERROR(INDEX([1]!v_s10a_incident_by_feeder_FY26[End_Date], ROWS($K$9:K121)),"")</f>
        <v>45768.465277777781</v>
      </c>
      <c r="L121" s="90" cm="1">
        <f t="array" ref="L121">IFERROR(INDEX([1]!v_s10a_incident_by_feeder_FY26[End_Time], ROWS($L$9:L121)),"")</f>
        <v>45768.465277777781</v>
      </c>
      <c r="M121" s="97" cm="1">
        <f t="array" ref="M121">IFERROR(INDEX([1]!v_s10a_incident_by_feeder_FY26[SAIDI_Value], ROWS($M$9:M121)),"")</f>
        <v>1.6286284068518137E-2</v>
      </c>
      <c r="N121" s="94" cm="1">
        <f t="array" ref="N121">IFERROR(INDEX([1]!v_s10a_incident_by_feeder_FY26[SAIFI_Value], ROWS($N$9:N121)),"")</f>
        <v>1.9388433414580102E-4</v>
      </c>
      <c r="O121" s="91" cm="1">
        <f t="array" ref="O121">IFERROR(INDEX([1]!v_s10a_incident_by_feeder_FY26[ICPs], ROWS($N$9:N121)),"")</f>
        <v>7</v>
      </c>
      <c r="P121" s="118" cm="1">
        <f t="array" ref="P121">IFERROR(INDEX([1]!v_s10a_incident_by_feeder_FY26[CML], ROWS($P$9:P121)),"")</f>
        <v>588.00000000977889</v>
      </c>
      <c r="Q121" s="88" t="str" cm="1">
        <f t="array" ref="Q121">IFERROR(INDEX([1]!v_s10a_incident_by_feeder_FY26[Planned or Unplanned], ROWS($Q$9:Q121)),"")</f>
        <v>Unplanned</v>
      </c>
      <c r="R121" s="88" t="str" cm="1">
        <f t="array" ref="R121">IFERROR(INDEX([1]!v_s10a_incident_by_feeder_FY26[Cause], ROWS($R$9:R121)),"")</f>
        <v>Defective Equipment</v>
      </c>
      <c r="S121" s="88" t="str" cm="1">
        <f t="array" ref="S121">IFERROR(INDEX([1]!v_s10a_incident_by_feeder_FY26[Details], ROWS($S$9:S121)),"")</f>
        <v># Cyclone Tam, Broken Wire, Near Link L280, SH10, Kaeo</v>
      </c>
      <c r="T121" s="18"/>
    </row>
    <row r="122" spans="1:20" ht="15.75" x14ac:dyDescent="0.25">
      <c r="A122" s="10">
        <v>122</v>
      </c>
      <c r="B122" s="11"/>
      <c r="C122" s="116"/>
      <c r="D122" s="116"/>
      <c r="E122" s="85" t="str" cm="1">
        <f t="array" ref="E122">IFERROR(INDEX([1]!v_s10a_incident_by_feeder_FY26[Interruptions Identifier], ROWS($E$9:E122)),"")</f>
        <v>INCD-32045-F-ONEWHERO</v>
      </c>
      <c r="F122" s="85" t="str" cm="1">
        <f t="array" ref="F122">IFERROR(INDEX([1]!v_s10a_incident_by_feeder_FY26[Circuit Location], ROWS($F$9:F122)),"")</f>
        <v>Haruru CB0608 - Onewhero</v>
      </c>
      <c r="G122" s="88" t="str" cm="1">
        <f t="array" ref="G122">IFERROR(INDEX(#REF!, ROWS($G$9:G122)),"")</f>
        <v/>
      </c>
      <c r="H122" s="88" t="str" cm="1">
        <f t="array" ref="H122">IFERROR(INDEX([1]!v_s10a_incident_by_feeder_FY26[feeder], ROWS($H$9:H122)),"")</f>
        <v>ONEWHERO</v>
      </c>
      <c r="I122" s="89" cm="1">
        <f t="array" ref="I122">IFERROR(INDEX([1]!v_s10a_incident_by_feeder_FY26[Start_Date], ROWS($I$9:I122)),"")</f>
        <v>45768.679189814815</v>
      </c>
      <c r="J122" s="90" cm="1">
        <f t="array" ref="J122">IFERROR(INDEX([1]!v_s10a_incident_by_feeder_FY26[Start_Time], ROWS($J$9:J122)),"")</f>
        <v>45768.679189814815</v>
      </c>
      <c r="K122" s="89" cm="1">
        <f t="array" ref="K122">IFERROR(INDEX([1]!v_s10a_incident_by_feeder_FY26[End_Date], ROWS($K$9:K122)),"")</f>
        <v>45768.90625</v>
      </c>
      <c r="L122" s="90" cm="1">
        <f t="array" ref="L122">IFERROR(INDEX([1]!v_s10a_incident_by_feeder_FY26[End_Time], ROWS($L$9:L122)),"")</f>
        <v>45768.90625</v>
      </c>
      <c r="M122" s="97" cm="1">
        <f t="array" ref="M122">IFERROR(INDEX([1]!v_s10a_incident_by_feeder_FY26[SAIDI_Value], ROWS($M$9:M122)),"")</f>
        <v>0.42114447152828061</v>
      </c>
      <c r="N122" s="94" cm="1">
        <f t="array" ref="N122">IFERROR(INDEX([1]!v_s10a_incident_by_feeder_FY26[SAIFI_Value], ROWS($N$9:N122)),"")</f>
        <v>2.9082650121870154E-3</v>
      </c>
      <c r="O122" s="91" cm="1">
        <f t="array" ref="O122">IFERROR(INDEX([1]!v_s10a_incident_by_feeder_FY26[ICPs], ROWS($N$9:N122)),"")</f>
        <v>105</v>
      </c>
      <c r="P122" s="118" cm="1">
        <f t="array" ref="P122">IFERROR(INDEX([1]!v_s10a_incident_by_feeder_FY26[CML], ROWS($P$9:P122)),"")</f>
        <v>15205.000000057044</v>
      </c>
      <c r="Q122" s="88" t="str" cm="1">
        <f t="array" ref="Q122">IFERROR(INDEX([1]!v_s10a_incident_by_feeder_FY26[Planned or Unplanned], ROWS($Q$9:Q122)),"")</f>
        <v>Unplanned</v>
      </c>
      <c r="R122" s="88" t="str" cm="1">
        <f t="array" ref="R122">IFERROR(INDEX([1]!v_s10a_incident_by_feeder_FY26[Cause], ROWS($R$9:R122)),"")</f>
        <v>Defective Equipment</v>
      </c>
      <c r="S122" s="88" t="str" cm="1">
        <f t="array" ref="S122">IFERROR(INDEX([1]!v_s10a_incident_by_feeder_FY26[Details], ROWS($S$9:S122)),"")</f>
        <v># Cyclone Tam, Conductor Dropped near Cows, Pole 408270, Haruru Falls Rd, Haruru</v>
      </c>
      <c r="T122" s="18"/>
    </row>
    <row r="123" spans="1:20" ht="15.75" x14ac:dyDescent="0.25">
      <c r="A123" s="10">
        <v>123</v>
      </c>
      <c r="B123" s="11"/>
      <c r="C123" s="116"/>
      <c r="D123" s="116"/>
      <c r="E123" s="85" t="str" cm="1">
        <f t="array" ref="E123">IFERROR(INDEX([1]!v_s10a_incident_by_feeder_FY26[Interruptions Identifier], ROWS($E$9:E123)),"")</f>
        <v>INCD-32051-F-TOTARA NORTH</v>
      </c>
      <c r="F123" s="85" t="str" cm="1">
        <f t="array" ref="F123">IFERROR(INDEX([1]!v_s10a_incident_by_feeder_FY26[Circuit Location], ROWS($F$9:F123)),"")</f>
        <v>Kaeo 191782 - Totara North</v>
      </c>
      <c r="G123" s="88" t="str" cm="1">
        <f t="array" ref="G123">IFERROR(INDEX(#REF!, ROWS($G$9:G123)),"")</f>
        <v/>
      </c>
      <c r="H123" s="88" t="str" cm="1">
        <f t="array" ref="H123">IFERROR(INDEX([1]!v_s10a_incident_by_feeder_FY26[feeder], ROWS($H$9:H123)),"")</f>
        <v>TOTARA NORTH</v>
      </c>
      <c r="I123" s="89" cm="1">
        <f t="array" ref="I123">IFERROR(INDEX([1]!v_s10a_incident_by_feeder_FY26[Start_Date], ROWS($I$9:I123)),"")</f>
        <v>45768.59097222222</v>
      </c>
      <c r="J123" s="90" cm="1">
        <f t="array" ref="J123">IFERROR(INDEX([1]!v_s10a_incident_by_feeder_FY26[Start_Time], ROWS($J$9:J123)),"")</f>
        <v>45768.59097222222</v>
      </c>
      <c r="K123" s="89" cm="1">
        <f t="array" ref="K123">IFERROR(INDEX([1]!v_s10a_incident_by_feeder_FY26[End_Date], ROWS($K$9:K123)),"")</f>
        <v>45768.771527777775</v>
      </c>
      <c r="L123" s="90" cm="1">
        <f t="array" ref="L123">IFERROR(INDEX([1]!v_s10a_incident_by_feeder_FY26[End_Time], ROWS($L$9:L123)),"")</f>
        <v>45768.771527777775</v>
      </c>
      <c r="M123" s="97" cm="1">
        <f t="array" ref="M123">IFERROR(INDEX([1]!v_s10a_incident_by_feeder_FY26[SAIDI_Value], ROWS($M$9:M123)),"")</f>
        <v>2.1316197651134337</v>
      </c>
      <c r="N123" s="94" cm="1">
        <f t="array" ref="N123">IFERROR(INDEX([1]!v_s10a_incident_by_feeder_FY26[SAIFI_Value], ROWS($N$9:N123)),"")</f>
        <v>8.198537558165301E-3</v>
      </c>
      <c r="O123" s="91" cm="1">
        <f t="array" ref="O123">IFERROR(INDEX([1]!v_s10a_incident_by_feeder_FY26[ICPs], ROWS($N$9:N123)),"")</f>
        <v>296</v>
      </c>
      <c r="P123" s="118" cm="1">
        <f t="array" ref="P123">IFERROR(INDEX([1]!v_s10a_incident_by_feeder_FY26[CML], ROWS($P$9:P123)),"")</f>
        <v>76959.999999655411</v>
      </c>
      <c r="Q123" s="88" t="str" cm="1">
        <f t="array" ref="Q123">IFERROR(INDEX([1]!v_s10a_incident_by_feeder_FY26[Planned or Unplanned], ROWS($Q$9:Q123)),"")</f>
        <v>Unplanned</v>
      </c>
      <c r="R123" s="88" t="str" cm="1">
        <f t="array" ref="R123">IFERROR(INDEX([1]!v_s10a_incident_by_feeder_FY26[Cause], ROWS($R$9:R123)),"")</f>
        <v>Vegetation</v>
      </c>
      <c r="S123" s="88" t="str" cm="1">
        <f t="array" ref="S123">IFERROR(INDEX([1]!v_s10a_incident_by_feeder_FY26[Details], ROWS($S$9:S123)),"")</f>
        <v># Cyclone Tam, Line Down Near Pole 408718, SH10, Totara North, Kaeo</v>
      </c>
      <c r="T123" s="18"/>
    </row>
    <row r="124" spans="1:20" ht="15.75" x14ac:dyDescent="0.25">
      <c r="A124" s="10">
        <v>124</v>
      </c>
      <c r="B124" s="11"/>
      <c r="C124" s="116"/>
      <c r="D124" s="116"/>
      <c r="E124" s="85" t="str" cm="1">
        <f t="array" ref="E124">IFERROR(INDEX([1]!v_s10a_incident_by_feeder_FY26[Interruptions Identifier], ROWS($E$9:E124)),"")</f>
        <v>INCD-32060-F-BROADWOOD</v>
      </c>
      <c r="F124" s="85" t="str" cm="1">
        <f t="array" ref="F124">IFERROR(INDEX([1]!v_s10a_incident_by_feeder_FY26[Circuit Location], ROWS($F$9:F124)),"")</f>
        <v>Kaitaia Transmission 151922 - Broadwood</v>
      </c>
      <c r="G124" s="88" t="str" cm="1">
        <f t="array" ref="G124">IFERROR(INDEX(#REF!, ROWS($G$9:G124)),"")</f>
        <v/>
      </c>
      <c r="H124" s="88" t="str" cm="1">
        <f t="array" ref="H124">IFERROR(INDEX([1]!v_s10a_incident_by_feeder_FY26[feeder], ROWS($H$9:H124)),"")</f>
        <v>BROADWOOD</v>
      </c>
      <c r="I124" s="89" cm="1">
        <f t="array" ref="I124">IFERROR(INDEX([1]!v_s10a_incident_by_feeder_FY26[Start_Date], ROWS($I$9:I124)),"")</f>
        <v>45769.602384259262</v>
      </c>
      <c r="J124" s="90" cm="1">
        <f t="array" ref="J124">IFERROR(INDEX([1]!v_s10a_incident_by_feeder_FY26[Start_Time], ROWS($J$9:J124)),"")</f>
        <v>45769.602384259262</v>
      </c>
      <c r="K124" s="89" cm="1">
        <f t="array" ref="K124">IFERROR(INDEX([1]!v_s10a_incident_by_feeder_FY26[End_Date], ROWS($K$9:K124)),"")</f>
        <v>45769.757662037038</v>
      </c>
      <c r="L124" s="90" cm="1">
        <f t="array" ref="L124">IFERROR(INDEX([1]!v_s10a_incident_by_feeder_FY26[End_Time], ROWS($L$9:L124)),"")</f>
        <v>45769.757662037038</v>
      </c>
      <c r="M124" s="97" cm="1">
        <f t="array" ref="M124">IFERROR(INDEX([1]!v_s10a_incident_by_feeder_FY26[SAIDI_Value], ROWS($M$9:M124)),"")</f>
        <v>0.19818302680924618</v>
      </c>
      <c r="N124" s="94" cm="1">
        <f t="array" ref="N124">IFERROR(INDEX([1]!v_s10a_incident_by_feeder_FY26[SAIFI_Value], ROWS($N$9:N124)),"")</f>
        <v>8.8632838466651894E-4</v>
      </c>
      <c r="O124" s="91" cm="1">
        <f t="array" ref="O124">IFERROR(INDEX([1]!v_s10a_incident_by_feeder_FY26[ICPs], ROWS($N$9:N124)),"")</f>
        <v>32</v>
      </c>
      <c r="P124" s="118" cm="1">
        <f t="array" ref="P124">IFERROR(INDEX([1]!v_s10a_incident_by_feeder_FY26[CML], ROWS($P$9:P124)),"")</f>
        <v>7155.1999999210238</v>
      </c>
      <c r="Q124" s="88" t="str" cm="1">
        <f t="array" ref="Q124">IFERROR(INDEX([1]!v_s10a_incident_by_feeder_FY26[Planned or Unplanned], ROWS($Q$9:Q124)),"")</f>
        <v>Unplanned</v>
      </c>
      <c r="R124" s="88" t="str" cm="1">
        <f t="array" ref="R124">IFERROR(INDEX([1]!v_s10a_incident_by_feeder_FY26[Cause], ROWS($R$9:R124)),"")</f>
        <v>Defective Equipment</v>
      </c>
      <c r="S124" s="88" t="str" cm="1">
        <f t="array" ref="S124">IFERROR(INDEX([1]!v_s10a_incident_by_feeder_FY26[Details], ROWS($S$9:S124)),"")</f>
        <v># Cyclone Tam, Wire Off Insulator, at Pole 145283, Windy Hill Rd, Lower Waihou</v>
      </c>
      <c r="T124" s="18"/>
    </row>
    <row r="125" spans="1:20" ht="15.75" x14ac:dyDescent="0.25">
      <c r="A125" s="10">
        <v>125</v>
      </c>
      <c r="B125" s="11"/>
      <c r="C125" s="116"/>
      <c r="D125" s="116"/>
      <c r="E125" s="85" t="str" cm="1">
        <f t="array" ref="E125">IFERROR(INDEX([1]!v_s10a_incident_by_feeder_FY26[Interruptions Identifier], ROWS($E$9:E125)),"")</f>
        <v>INCD-32072-F-HOREKE</v>
      </c>
      <c r="F125" s="85" t="str" cm="1">
        <f t="array" ref="F125">IFERROR(INDEX([1]!v_s10a_incident_by_feeder_FY26[Circuit Location], ROWS($F$9:F125)),"")</f>
        <v>Kaikohe  CB0111 - Horeke</v>
      </c>
      <c r="G125" s="88" t="str" cm="1">
        <f t="array" ref="G125">IFERROR(INDEX(#REF!, ROWS($G$9:G125)),"")</f>
        <v/>
      </c>
      <c r="H125" s="88" t="str" cm="1">
        <f t="array" ref="H125">IFERROR(INDEX([1]!v_s10a_incident_by_feeder_FY26[feeder], ROWS($H$9:H125)),"")</f>
        <v>HOREKE</v>
      </c>
      <c r="I125" s="89" cm="1">
        <f t="array" ref="I125">IFERROR(INDEX([1]!v_s10a_incident_by_feeder_FY26[Start_Date], ROWS($I$9:I125)),"")</f>
        <v>45769.631249999999</v>
      </c>
      <c r="J125" s="90" cm="1">
        <f t="array" ref="J125">IFERROR(INDEX([1]!v_s10a_incident_by_feeder_FY26[Start_Time], ROWS($J$9:J125)),"")</f>
        <v>45769.631249999999</v>
      </c>
      <c r="K125" s="89" cm="1">
        <f t="array" ref="K125">IFERROR(INDEX([1]!v_s10a_incident_by_feeder_FY26[End_Date], ROWS($K$9:K125)),"")</f>
        <v>45769.788958333331</v>
      </c>
      <c r="L125" s="90" cm="1">
        <f t="array" ref="L125">IFERROR(INDEX([1]!v_s10a_incident_by_feeder_FY26[End_Time], ROWS($L$9:L125)),"")</f>
        <v>45769.788958333331</v>
      </c>
      <c r="M125" s="97" cm="1">
        <f t="array" ref="M125">IFERROR(INDEX([1]!v_s10a_incident_by_feeder_FY26[SAIDI_Value], ROWS($M$9:M125)),"")</f>
        <v>2.3643238976221146</v>
      </c>
      <c r="N125" s="94" cm="1">
        <f t="array" ref="N125">IFERROR(INDEX([1]!v_s10a_incident_by_feeder_FY26[SAIFI_Value], ROWS($N$9:N125)),"")</f>
        <v>1.3682694438289386E-2</v>
      </c>
      <c r="O125" s="91" cm="1">
        <f t="array" ref="O125">IFERROR(INDEX([1]!v_s10a_incident_by_feeder_FY26[ICPs], ROWS($N$9:N125)),"")</f>
        <v>494</v>
      </c>
      <c r="P125" s="118" cm="1">
        <f t="array" ref="P125">IFERROR(INDEX([1]!v_s10a_incident_by_feeder_FY26[CML], ROWS($P$9:P125)),"")</f>
        <v>85361.549999748822</v>
      </c>
      <c r="Q125" s="88" t="str" cm="1">
        <f t="array" ref="Q125">IFERROR(INDEX([1]!v_s10a_incident_by_feeder_FY26[Planned or Unplanned], ROWS($Q$9:Q125)),"")</f>
        <v>Unplanned</v>
      </c>
      <c r="R125" s="88" t="str" cm="1">
        <f t="array" ref="R125">IFERROR(INDEX([1]!v_s10a_incident_by_feeder_FY26[Cause], ROWS($R$9:R125)),"")</f>
        <v>Defective Equipment</v>
      </c>
      <c r="S125" s="88" t="str" cm="1">
        <f t="array" ref="S125">IFERROR(INDEX([1]!v_s10a_incident_by_feeder_FY26[Details], ROWS($S$9:S125)),"")</f>
        <v># Cyclone Tam, Broken Suspension Clamp, at Pole 419663, Cook Rd, Okaihau</v>
      </c>
      <c r="T125" s="18"/>
    </row>
    <row r="126" spans="1:20" ht="15.75" x14ac:dyDescent="0.25">
      <c r="A126" s="10">
        <v>126</v>
      </c>
      <c r="B126" s="11"/>
      <c r="C126" s="116"/>
      <c r="D126" s="116"/>
      <c r="E126" s="85" t="str" cm="1">
        <f t="array" ref="E126">IFERROR(INDEX([1]!v_s10a_incident_by_feeder_FY26[Interruptions Identifier], ROWS($E$9:E126)),"")</f>
        <v>INCD-32117-F-PUKETONA</v>
      </c>
      <c r="F126" s="85" t="str" cm="1">
        <f t="array" ref="F126">IFERROR(INDEX([1]!v_s10a_incident_by_feeder_FY26[Circuit Location], ROWS($F$9:F126)),"")</f>
        <v>Haruru CB0607 - Puketona</v>
      </c>
      <c r="G126" s="88" t="str" cm="1">
        <f t="array" ref="G126">IFERROR(INDEX(#REF!, ROWS($G$9:G126)),"")</f>
        <v/>
      </c>
      <c r="H126" s="88" t="str" cm="1">
        <f t="array" ref="H126">IFERROR(INDEX([1]!v_s10a_incident_by_feeder_FY26[feeder], ROWS($H$9:H126)),"")</f>
        <v>PUKETONA</v>
      </c>
      <c r="I126" s="89" cm="1">
        <f t="array" ref="I126">IFERROR(INDEX([1]!v_s10a_incident_by_feeder_FY26[Start_Date], ROWS($I$9:I126)),"")</f>
        <v>45805.376388888886</v>
      </c>
      <c r="J126" s="90" cm="1">
        <f t="array" ref="J126">IFERROR(INDEX([1]!v_s10a_incident_by_feeder_FY26[Start_Time], ROWS($J$9:J126)),"")</f>
        <v>45805.376388888886</v>
      </c>
      <c r="K126" s="89" cm="1">
        <f t="array" ref="K126">IFERROR(INDEX([1]!v_s10a_incident_by_feeder_FY26[End_Date], ROWS($K$9:K126)),"")</f>
        <v>45805.605555555558</v>
      </c>
      <c r="L126" s="90" cm="1">
        <f t="array" ref="L126">IFERROR(INDEX([1]!v_s10a_incident_by_feeder_FY26[End_Time], ROWS($L$9:L126)),"")</f>
        <v>45805.605555555558</v>
      </c>
      <c r="M126" s="97" cm="1">
        <f t="array" ref="M126">IFERROR(INDEX([1]!v_s10a_incident_by_feeder_FY26[SAIDI_Value], ROWS($M$9:M126)),"")</f>
        <v>0.4154110348023316</v>
      </c>
      <c r="N126" s="94" cm="1">
        <f t="array" ref="N126">IFERROR(INDEX([1]!v_s10a_incident_by_feeder_FY26[SAIFI_Value], ROWS($N$9:N126)),"")</f>
        <v>1.8834478174163528E-3</v>
      </c>
      <c r="O126" s="91" cm="1">
        <f t="array" ref="O126">IFERROR(INDEX([1]!v_s10a_incident_by_feeder_FY26[ICPs], ROWS($N$9:N126)),"")</f>
        <v>68</v>
      </c>
      <c r="P126" s="118" cm="1">
        <f t="array" ref="P126">IFERROR(INDEX([1]!v_s10a_incident_by_feeder_FY26[CML], ROWS($P$9:P126)),"")</f>
        <v>14998.00000050338</v>
      </c>
      <c r="Q126" s="88" t="str" cm="1">
        <f t="array" ref="Q126">IFERROR(INDEX([1]!v_s10a_incident_by_feeder_FY26[Planned or Unplanned], ROWS($Q$9:Q126)),"")</f>
        <v>Planned</v>
      </c>
      <c r="R126" s="88" t="str" cm="1">
        <f t="array" ref="R126">IFERROR(INDEX([1]!v_s10a_incident_by_feeder_FY26[Cause], ROWS($R$9:R126)),"")</f>
        <v>Planned Outage</v>
      </c>
      <c r="S126" s="88" t="str" cm="1">
        <f t="array" ref="S126">IFERROR(INDEX([1]!v_s10a_incident_by_feeder_FY26[Details], ROWS($S$9:S126)),"")</f>
        <v># Replace Fuses and Crossarms at Transformer T04783, Puketutu Rd, Haruru</v>
      </c>
      <c r="T126" s="18"/>
    </row>
    <row r="127" spans="1:20" ht="15.75" x14ac:dyDescent="0.25">
      <c r="A127" s="10">
        <v>127</v>
      </c>
      <c r="B127" s="11"/>
      <c r="C127" s="116"/>
      <c r="D127" s="116"/>
      <c r="E127" s="85" t="str" cm="1">
        <f t="array" ref="E127">IFERROR(INDEX([1]!v_s10a_incident_by_feeder_FY26[Interruptions Identifier], ROWS($E$9:E127)),"")</f>
        <v>INCD-32120-F-NORTH ROAD</v>
      </c>
      <c r="F127" s="85" t="str" cm="1">
        <f t="array" ref="F127">IFERROR(INDEX([1]!v_s10a_incident_by_feeder_FY26[Circuit Location], ROWS($F$9:F127)),"")</f>
        <v>NPL CB1408 - North Road</v>
      </c>
      <c r="G127" s="88" t="str" cm="1">
        <f t="array" ref="G127">IFERROR(INDEX(#REF!, ROWS($G$9:G127)),"")</f>
        <v/>
      </c>
      <c r="H127" s="88" t="str" cm="1">
        <f t="array" ref="H127">IFERROR(INDEX([1]!v_s10a_incident_by_feeder_FY26[feeder], ROWS($H$9:H127)),"")</f>
        <v>NORTH ROAD</v>
      </c>
      <c r="I127" s="89" cm="1">
        <f t="array" ref="I127">IFERROR(INDEX([1]!v_s10a_incident_by_feeder_FY26[Start_Date], ROWS($I$9:I127)),"")</f>
        <v>45797.397916666669</v>
      </c>
      <c r="J127" s="90" cm="1">
        <f t="array" ref="J127">IFERROR(INDEX([1]!v_s10a_incident_by_feeder_FY26[Start_Time], ROWS($J$9:J127)),"")</f>
        <v>45797.397916666669</v>
      </c>
      <c r="K127" s="89" cm="1">
        <f t="array" ref="K127">IFERROR(INDEX([1]!v_s10a_incident_by_feeder_FY26[End_Date], ROWS($K$9:K127)),"")</f>
        <v>45797.647916666669</v>
      </c>
      <c r="L127" s="90" cm="1">
        <f t="array" ref="L127">IFERROR(INDEX([1]!v_s10a_incident_by_feeder_FY26[End_Time], ROWS($L$9:L127)),"")</f>
        <v>45797.647916666669</v>
      </c>
      <c r="M127" s="97" cm="1">
        <f t="array" ref="M127">IFERROR(INDEX([1]!v_s10a_incident_by_feeder_FY26[SAIDI_Value], ROWS($M$9:M127)),"")</f>
        <v>1.7412198094393974</v>
      </c>
      <c r="N127" s="94" cm="1">
        <f t="array" ref="N127">IFERROR(INDEX([1]!v_s10a_incident_by_feeder_FY26[SAIFI_Value], ROWS($N$9:N127)),"")</f>
        <v>5.4287613560824281E-3</v>
      </c>
      <c r="O127" s="91" cm="1">
        <f t="array" ref="O127">IFERROR(INDEX([1]!v_s10a_incident_by_feeder_FY26[ICPs], ROWS($N$9:N127)),"")</f>
        <v>196</v>
      </c>
      <c r="P127" s="118" cm="1">
        <f t="array" ref="P127">IFERROR(INDEX([1]!v_s10a_incident_by_feeder_FY26[CML], ROWS($P$9:P127)),"")</f>
        <v>62865</v>
      </c>
      <c r="Q127" s="88" t="str" cm="1">
        <f t="array" ref="Q127">IFERROR(INDEX([1]!v_s10a_incident_by_feeder_FY26[Planned or Unplanned], ROWS($Q$9:Q127)),"")</f>
        <v>Planned</v>
      </c>
      <c r="R127" s="88" t="str" cm="1">
        <f t="array" ref="R127">IFERROR(INDEX([1]!v_s10a_incident_by_feeder_FY26[Cause], ROWS($R$9:R127)),"")</f>
        <v>Planned Outage</v>
      </c>
      <c r="S127" s="88" t="str" cm="1">
        <f t="array" ref="S127">IFERROR(INDEX([1]!v_s10a_incident_by_feeder_FY26[Details], ROWS($S$9:S127)),"")</f>
        <v># Install New Links, at Pole 427571, North Road, Kaitaia</v>
      </c>
      <c r="T127" s="18"/>
    </row>
    <row r="128" spans="1:20" ht="15.75" x14ac:dyDescent="0.25">
      <c r="A128" s="10">
        <v>128</v>
      </c>
      <c r="B128" s="11"/>
      <c r="C128" s="116"/>
      <c r="D128" s="116"/>
      <c r="E128" s="85" t="str" cm="1">
        <f t="array" ref="E128">IFERROR(INDEX([1]!v_s10a_incident_by_feeder_FY26[Interruptions Identifier], ROWS($E$9:E128)),"")</f>
        <v>INCD-32123-F-ORURU</v>
      </c>
      <c r="F128" s="85" t="str" cm="1">
        <f t="array" ref="F128">IFERROR(INDEX([1]!v_s10a_incident_by_feeder_FY26[Circuit Location], ROWS($F$9:F128)),"")</f>
        <v>Taipa CB1206 - Oruru</v>
      </c>
      <c r="G128" s="88" t="str" cm="1">
        <f t="array" ref="G128">IFERROR(INDEX(#REF!, ROWS($G$9:G128)),"")</f>
        <v/>
      </c>
      <c r="H128" s="88" t="str" cm="1">
        <f t="array" ref="H128">IFERROR(INDEX([1]!v_s10a_incident_by_feeder_FY26[feeder], ROWS($H$9:H128)),"")</f>
        <v>ORURU</v>
      </c>
      <c r="I128" s="89" cm="1">
        <f t="array" ref="I128">IFERROR(INDEX([1]!v_s10a_incident_by_feeder_FY26[Start_Date], ROWS($I$9:I128)),"")</f>
        <v>45800.404166666667</v>
      </c>
      <c r="J128" s="90" cm="1">
        <f t="array" ref="J128">IFERROR(INDEX([1]!v_s10a_incident_by_feeder_FY26[Start_Time], ROWS($J$9:J128)),"")</f>
        <v>45800.404166666667</v>
      </c>
      <c r="K128" s="89" cm="1">
        <f t="array" ref="K128">IFERROR(INDEX([1]!v_s10a_incident_by_feeder_FY26[End_Date], ROWS($K$9:K128)),"")</f>
        <v>45800.5625</v>
      </c>
      <c r="L128" s="90" cm="1">
        <f t="array" ref="L128">IFERROR(INDEX([1]!v_s10a_incident_by_feeder_FY26[End_Time], ROWS($L$9:L128)),"")</f>
        <v>45800.5625</v>
      </c>
      <c r="M128" s="97" cm="1">
        <f t="array" ref="M128">IFERROR(INDEX([1]!v_s10a_incident_by_feeder_FY26[SAIDI_Value], ROWS($M$9:M128)),"")</f>
        <v>4.4205628185107204E-2</v>
      </c>
      <c r="N128" s="94" cm="1">
        <f t="array" ref="N128">IFERROR(INDEX([1]!v_s10a_incident_by_feeder_FY26[SAIFI_Value], ROWS($N$9:N128)),"")</f>
        <v>1.9388433414580102E-4</v>
      </c>
      <c r="O128" s="91" cm="1">
        <f t="array" ref="O128">IFERROR(INDEX([1]!v_s10a_incident_by_feeder_FY26[ICPs], ROWS($N$9:N128)),"")</f>
        <v>7</v>
      </c>
      <c r="P128" s="118" cm="1">
        <f t="array" ref="P128">IFERROR(INDEX([1]!v_s10a_incident_by_feeder_FY26[CML], ROWS($P$9:P128)),"")</f>
        <v>1595.9999999951106</v>
      </c>
      <c r="Q128" s="88" t="str" cm="1">
        <f t="array" ref="Q128">IFERROR(INDEX([1]!v_s10a_incident_by_feeder_FY26[Planned or Unplanned], ROWS($Q$9:Q128)),"")</f>
        <v>Planned</v>
      </c>
      <c r="R128" s="88" t="str" cm="1">
        <f t="array" ref="R128">IFERROR(INDEX([1]!v_s10a_incident_by_feeder_FY26[Cause], ROWS($R$9:R128)),"")</f>
        <v>Planned Outage</v>
      </c>
      <c r="S128" s="88" t="str" cm="1">
        <f t="array" ref="S128">IFERROR(INDEX([1]!v_s10a_incident_by_feeder_FY26[Details], ROWS($S$9:S128)),"")</f>
        <v># Replace Crossarms, on Poles 424572, Taemaro Rd, Taipa</v>
      </c>
      <c r="T128" s="18"/>
    </row>
    <row r="129" spans="1:20" ht="15.75" x14ac:dyDescent="0.25">
      <c r="A129" s="10">
        <v>129</v>
      </c>
      <c r="B129" s="11"/>
      <c r="C129" s="116"/>
      <c r="D129" s="116"/>
      <c r="E129" s="85" t="str" cm="1">
        <f t="array" ref="E129">IFERROR(INDEX([1]!v_s10a_incident_by_feeder_FY26[Interruptions Identifier], ROWS($E$9:E129)),"")</f>
        <v>INCD-32132-F-AWANUI</v>
      </c>
      <c r="F129" s="85" t="str" cm="1">
        <f t="array" ref="F129">IFERROR(INDEX([1]!v_s10a_incident_by_feeder_FY26[Circuit Location], ROWS($F$9:F129)),"")</f>
        <v>NPL CB1406 - Awanui</v>
      </c>
      <c r="G129" s="88" t="str" cm="1">
        <f t="array" ref="G129">IFERROR(INDEX(#REF!, ROWS($G$9:G129)),"")</f>
        <v/>
      </c>
      <c r="H129" s="88" t="str" cm="1">
        <f t="array" ref="H129">IFERROR(INDEX([1]!v_s10a_incident_by_feeder_FY26[feeder], ROWS($H$9:H129)),"")</f>
        <v>AWANUI</v>
      </c>
      <c r="I129" s="89" cm="1">
        <f t="array" ref="I129">IFERROR(INDEX([1]!v_s10a_incident_by_feeder_FY26[Start_Date], ROWS($I$9:I129)),"")</f>
        <v>45804.401388888888</v>
      </c>
      <c r="J129" s="90" cm="1">
        <f t="array" ref="J129">IFERROR(INDEX([1]!v_s10a_incident_by_feeder_FY26[Start_Time], ROWS($J$9:J129)),"")</f>
        <v>45804.401388888888</v>
      </c>
      <c r="K129" s="89" cm="1">
        <f t="array" ref="K129">IFERROR(INDEX([1]!v_s10a_incident_by_feeder_FY26[End_Date], ROWS($K$9:K129)),"")</f>
        <v>45804.515972222223</v>
      </c>
      <c r="L129" s="90" cm="1">
        <f t="array" ref="L129">IFERROR(INDEX([1]!v_s10a_incident_by_feeder_FY26[End_Time], ROWS($L$9:L129)),"")</f>
        <v>45804.515972222223</v>
      </c>
      <c r="M129" s="97" cm="1">
        <f t="array" ref="M129">IFERROR(INDEX([1]!v_s10a_incident_by_feeder_FY26[SAIDI_Value], ROWS($M$9:M129)),"")</f>
        <v>5.0271438068868191E-2</v>
      </c>
      <c r="N129" s="94" cm="1">
        <f t="array" ref="N129">IFERROR(INDEX([1]!v_s10a_incident_by_feeder_FY26[SAIFI_Value], ROWS($N$9:N129)),"")</f>
        <v>3.0467538222911589E-4</v>
      </c>
      <c r="O129" s="91" cm="1">
        <f t="array" ref="O129">IFERROR(INDEX([1]!v_s10a_incident_by_feeder_FY26[ICPs], ROWS($N$9:N129)),"")</f>
        <v>11</v>
      </c>
      <c r="P129" s="118" cm="1">
        <f t="array" ref="P129">IFERROR(INDEX([1]!v_s10a_incident_by_feeder_FY26[CML], ROWS($P$9:P129)),"")</f>
        <v>1815.0000000384171</v>
      </c>
      <c r="Q129" s="88" t="str" cm="1">
        <f t="array" ref="Q129">IFERROR(INDEX([1]!v_s10a_incident_by_feeder_FY26[Planned or Unplanned], ROWS($Q$9:Q129)),"")</f>
        <v>Planned</v>
      </c>
      <c r="R129" s="88" t="str" cm="1">
        <f t="array" ref="R129">IFERROR(INDEX([1]!v_s10a_incident_by_feeder_FY26[Cause], ROWS($R$9:R129)),"")</f>
        <v>Planned Outage</v>
      </c>
      <c r="S129" s="88" t="str" cm="1">
        <f t="array" ref="S129">IFERROR(INDEX([1]!v_s10a_incident_by_feeder_FY26[Details], ROWS($S$9:S129)),"")</f>
        <v># Install Pole at Transformer T02922, Sweetwater Rd, Kaitaia</v>
      </c>
      <c r="T129" s="18"/>
    </row>
    <row r="130" spans="1:20" ht="15.75" x14ac:dyDescent="0.25">
      <c r="A130" s="10">
        <v>130</v>
      </c>
      <c r="B130" s="11"/>
      <c r="C130" s="116"/>
      <c r="D130" s="116"/>
      <c r="E130" s="85" t="str" cm="1">
        <f t="array" ref="E130">IFERROR(INDEX([1]!v_s10a_incident_by_feeder_FY26[Interruptions Identifier], ROWS($E$9:E130)),"")</f>
        <v>INCD-32144-F-BROADWOOD</v>
      </c>
      <c r="F130" s="85" t="str" cm="1">
        <f t="array" ref="F130">IFERROR(INDEX([1]!v_s10a_incident_by_feeder_FY26[Circuit Location], ROWS($F$9:F130)),"")</f>
        <v>Kaitaia Transmission 151922 - Broadwood</v>
      </c>
      <c r="G130" s="88" t="str" cm="1">
        <f t="array" ref="G130">IFERROR(INDEX(#REF!, ROWS($G$9:G130)),"")</f>
        <v/>
      </c>
      <c r="H130" s="88" t="str" cm="1">
        <f t="array" ref="H130">IFERROR(INDEX([1]!v_s10a_incident_by_feeder_FY26[feeder], ROWS($H$9:H130)),"")</f>
        <v>BROADWOOD</v>
      </c>
      <c r="I130" s="89" cm="1">
        <f t="array" ref="I130">IFERROR(INDEX([1]!v_s10a_incident_by_feeder_FY26[Start_Date], ROWS($I$9:I130)),"")</f>
        <v>45817.4</v>
      </c>
      <c r="J130" s="90" cm="1">
        <f t="array" ref="J130">IFERROR(INDEX([1]!v_s10a_incident_by_feeder_FY26[Start_Time], ROWS($J$9:J130)),"")</f>
        <v>45817.4</v>
      </c>
      <c r="K130" s="89" cm="1">
        <f t="array" ref="K130">IFERROR(INDEX([1]!v_s10a_incident_by_feeder_FY26[End_Date], ROWS($K$9:K130)),"")</f>
        <v>45817.512499999997</v>
      </c>
      <c r="L130" s="90" cm="1">
        <f t="array" ref="L130">IFERROR(INDEX([1]!v_s10a_incident_by_feeder_FY26[End_Time], ROWS($L$9:L130)),"")</f>
        <v>45817.512499999997</v>
      </c>
      <c r="M130" s="97" cm="1">
        <f t="array" ref="M130">IFERROR(INDEX([1]!v_s10a_incident_by_feeder_FY26[SAIDI_Value], ROWS($M$9:M130)),"")</f>
        <v>0.20191668512400596</v>
      </c>
      <c r="N130" s="94" cm="1">
        <f t="array" ref="N130">IFERROR(INDEX([1]!v_s10a_incident_by_feeder_FY26[SAIFI_Value], ROWS($N$9:N130)),"")</f>
        <v>1.2463992909372923E-3</v>
      </c>
      <c r="O130" s="91" cm="1">
        <f t="array" ref="O130">IFERROR(INDEX([1]!v_s10a_incident_by_feeder_FY26[ICPs], ROWS($N$9:N130)),"")</f>
        <v>45</v>
      </c>
      <c r="P130" s="118" cm="1">
        <f t="array" ref="P130">IFERROR(INDEX([1]!v_s10a_incident_by_feeder_FY26[CML], ROWS($P$9:P130)),"")</f>
        <v>7289.9999997171108</v>
      </c>
      <c r="Q130" s="88" t="str" cm="1">
        <f t="array" ref="Q130">IFERROR(INDEX([1]!v_s10a_incident_by_feeder_FY26[Planned or Unplanned], ROWS($Q$9:Q130)),"")</f>
        <v>Planned</v>
      </c>
      <c r="R130" s="88" t="str" cm="1">
        <f t="array" ref="R130">IFERROR(INDEX([1]!v_s10a_incident_by_feeder_FY26[Cause], ROWS($R$9:R130)),"")</f>
        <v>Planned Outage</v>
      </c>
      <c r="S130" s="88" t="str" cm="1">
        <f t="array" ref="S130">IFERROR(INDEX([1]!v_s10a_incident_by_feeder_FY26[Details], ROWS($S$9:S130)),"")</f>
        <v># Relocate SWER from temporary Pole to Original Pole 414568, West Coast Rd, Panguru</v>
      </c>
      <c r="T130" s="18"/>
    </row>
    <row r="131" spans="1:20" ht="15.75" x14ac:dyDescent="0.25">
      <c r="A131" s="10">
        <v>131</v>
      </c>
      <c r="B131" s="11"/>
      <c r="C131" s="116"/>
      <c r="D131" s="116"/>
      <c r="E131" s="85" t="str" cm="1">
        <f t="array" ref="E131">IFERROR(INDEX([1]!v_s10a_incident_by_feeder_FY26[Interruptions Identifier], ROWS($E$9:E131)),"")</f>
        <v>INCD-32147-F-OHAEAWAI</v>
      </c>
      <c r="F131" s="85" t="str" cm="1">
        <f t="array" ref="F131">IFERROR(INDEX([1]!v_s10a_incident_by_feeder_FY26[Circuit Location], ROWS($F$9:F131)),"")</f>
        <v>Kaikohe  CB0110 - Ohaeawai</v>
      </c>
      <c r="G131" s="88" t="str" cm="1">
        <f t="array" ref="G131">IFERROR(INDEX(#REF!, ROWS($G$9:G131)),"")</f>
        <v/>
      </c>
      <c r="H131" s="88" t="str" cm="1">
        <f t="array" ref="H131">IFERROR(INDEX([1]!v_s10a_incident_by_feeder_FY26[feeder], ROWS($H$9:H131)),"")</f>
        <v>OHAEAWAI</v>
      </c>
      <c r="I131" s="89" cm="1">
        <f t="array" ref="I131">IFERROR(INDEX([1]!v_s10a_incident_by_feeder_FY26[Start_Date], ROWS($I$9:I131)),"")</f>
        <v>45773.675694444442</v>
      </c>
      <c r="J131" s="90" cm="1">
        <f t="array" ref="J131">IFERROR(INDEX([1]!v_s10a_incident_by_feeder_FY26[Start_Time], ROWS($J$9:J131)),"")</f>
        <v>45773.675694444442</v>
      </c>
      <c r="K131" s="89" cm="1">
        <f t="array" ref="K131">IFERROR(INDEX([1]!v_s10a_incident_by_feeder_FY26[End_Date], ROWS($K$9:K131)),"")</f>
        <v>45773.756944444445</v>
      </c>
      <c r="L131" s="90" cm="1">
        <f t="array" ref="L131">IFERROR(INDEX([1]!v_s10a_incident_by_feeder_FY26[End_Time], ROWS($L$9:L131)),"")</f>
        <v>45773.756944444445</v>
      </c>
      <c r="M131" s="97" cm="1">
        <f t="array" ref="M131">IFERROR(INDEX([1]!v_s10a_incident_by_feeder_FY26[SAIDI_Value], ROWS($M$9:M131)),"")</f>
        <v>2.5786616442739354E-2</v>
      </c>
      <c r="N131" s="94" cm="1">
        <f t="array" ref="N131">IFERROR(INDEX([1]!v_s10a_incident_by_feeder_FY26[SAIFI_Value], ROWS($N$9:N131)),"")</f>
        <v>5.2625747839574557E-4</v>
      </c>
      <c r="O131" s="91" cm="1">
        <f t="array" ref="O131">IFERROR(INDEX([1]!v_s10a_incident_by_feeder_FY26[ICPs], ROWS($N$9:N131)),"")</f>
        <v>19</v>
      </c>
      <c r="P131" s="118" cm="1">
        <f t="array" ref="P131">IFERROR(INDEX([1]!v_s10a_incident_by_feeder_FY26[CML], ROWS($P$9:P131)),"")</f>
        <v>931.0000000486616</v>
      </c>
      <c r="Q131" s="88" t="str" cm="1">
        <f t="array" ref="Q131">IFERROR(INDEX([1]!v_s10a_incident_by_feeder_FY26[Planned or Unplanned], ROWS($Q$9:Q131)),"")</f>
        <v>Unplanned</v>
      </c>
      <c r="R131" s="88" t="str" cm="1">
        <f t="array" ref="R131">IFERROR(INDEX([1]!v_s10a_incident_by_feeder_FY26[Cause], ROWS($R$9:R131)),"")</f>
        <v>Defective Equipment</v>
      </c>
      <c r="S131" s="88" t="str" cm="1">
        <f t="array" ref="S131">IFERROR(INDEX([1]!v_s10a_incident_by_feeder_FY26[Details], ROWS($S$9:S131)),"")</f>
        <v># Defective Crossarm, Pole 431195, SH1, Ohaeawai</v>
      </c>
      <c r="T131" s="18"/>
    </row>
    <row r="132" spans="1:20" ht="15.75" x14ac:dyDescent="0.25">
      <c r="A132" s="10">
        <v>132</v>
      </c>
      <c r="B132" s="11"/>
      <c r="C132" s="116"/>
      <c r="D132" s="116"/>
      <c r="E132" s="85" t="str" cm="1">
        <f t="array" ref="E132">IFERROR(INDEX([1]!v_s10a_incident_by_feeder_FY26[Interruptions Identifier], ROWS($E$9:E132)),"")</f>
        <v>INCD-32156-F-RUSSELL EXPRESS</v>
      </c>
      <c r="F132" s="85" t="str" cm="1">
        <f t="array" ref="F132">IFERROR(INDEX([1]!v_s10a_incident_by_feeder_FY26[Circuit Location], ROWS($F$9:F132)),"")</f>
        <v>Kawakawa CB0209 - Russel Express</v>
      </c>
      <c r="G132" s="88" t="str" cm="1">
        <f t="array" ref="G132">IFERROR(INDEX(#REF!, ROWS($G$9:G132)),"")</f>
        <v/>
      </c>
      <c r="H132" s="88" t="str" cm="1">
        <f t="array" ref="H132">IFERROR(INDEX([1]!v_s10a_incident_by_feeder_FY26[feeder], ROWS($H$9:H132)),"")</f>
        <v>RUSSELL EXPRESS</v>
      </c>
      <c r="I132" s="89" cm="1">
        <f t="array" ref="I132">IFERROR(INDEX([1]!v_s10a_incident_by_feeder_FY26[Start_Date], ROWS($I$9:I132)),"")</f>
        <v>45775.530428240738</v>
      </c>
      <c r="J132" s="90" cm="1">
        <f t="array" ref="J132">IFERROR(INDEX([1]!v_s10a_incident_by_feeder_FY26[Start_Time], ROWS($J$9:J132)),"")</f>
        <v>45775.530428240738</v>
      </c>
      <c r="K132" s="89" cm="1">
        <f t="array" ref="K132">IFERROR(INDEX([1]!v_s10a_incident_by_feeder_FY26[End_Date], ROWS($K$9:K132)),"")</f>
        <v>45775.718055555553</v>
      </c>
      <c r="L132" s="90" cm="1">
        <f t="array" ref="L132">IFERROR(INDEX([1]!v_s10a_incident_by_feeder_FY26[End_Time], ROWS($L$9:L132)),"")</f>
        <v>45775.718055555553</v>
      </c>
      <c r="M132" s="97" cm="1">
        <f t="array" ref="M132">IFERROR(INDEX([1]!v_s10a_incident_by_feeder_FY26[SAIDI_Value], ROWS($M$9:M132)),"")</f>
        <v>0.90987240569134642</v>
      </c>
      <c r="N132" s="94" cm="1">
        <f t="array" ref="N132">IFERROR(INDEX([1]!v_s10a_incident_by_feeder_FY26[SAIFI_Value], ROWS($N$9:N132)),"")</f>
        <v>9.8327055173941941E-3</v>
      </c>
      <c r="O132" s="91" cm="1">
        <f t="array" ref="O132">IFERROR(INDEX([1]!v_s10a_incident_by_feeder_FY26[ICPs], ROWS($N$9:N132)),"")</f>
        <v>355</v>
      </c>
      <c r="P132" s="118" cm="1">
        <f t="array" ref="P132">IFERROR(INDEX([1]!v_s10a_incident_by_feeder_FY26[CML], ROWS($P$9:P132)),"")</f>
        <v>32850.03333508037</v>
      </c>
      <c r="Q132" s="88" t="str" cm="1">
        <f t="array" ref="Q132">IFERROR(INDEX([1]!v_s10a_incident_by_feeder_FY26[Planned or Unplanned], ROWS($Q$9:Q132)),"")</f>
        <v>Unplanned</v>
      </c>
      <c r="R132" s="88" t="str" cm="1">
        <f t="array" ref="R132">IFERROR(INDEX([1]!v_s10a_incident_by_feeder_FY26[Cause], ROWS($R$9:R132)),"")</f>
        <v>Vegetation</v>
      </c>
      <c r="S132" s="88" t="str" cm="1">
        <f t="array" ref="S132">IFERROR(INDEX([1]!v_s10a_incident_by_feeder_FY26[Details], ROWS($S$9:S132)),"")</f>
        <v># SWER Conductor Down Beyond R_T02152, Manawaora Rd, Russell</v>
      </c>
      <c r="T132" s="18"/>
    </row>
    <row r="133" spans="1:20" ht="15.75" x14ac:dyDescent="0.25">
      <c r="A133" s="10">
        <v>133</v>
      </c>
      <c r="B133" s="11"/>
      <c r="C133" s="116"/>
      <c r="D133" s="116"/>
      <c r="E133" s="85" t="str" cm="1">
        <f t="array" ref="E133">IFERROR(INDEX([1]!v_s10a_incident_by_feeder_FY26[Interruptions Identifier], ROWS($E$9:E133)),"")</f>
        <v>INCD-32165-F-PUKETONA</v>
      </c>
      <c r="F133" s="85" t="str" cm="1">
        <f t="array" ref="F133">IFERROR(INDEX([1]!v_s10a_incident_by_feeder_FY26[Circuit Location], ROWS($F$9:F133)),"")</f>
        <v>Haruru CB0607 - Puketona</v>
      </c>
      <c r="G133" s="88" t="str" cm="1">
        <f t="array" ref="G133">IFERROR(INDEX(#REF!, ROWS($G$9:G133)),"")</f>
        <v/>
      </c>
      <c r="H133" s="88" t="str" cm="1">
        <f t="array" ref="H133">IFERROR(INDEX([1]!v_s10a_incident_by_feeder_FY26[feeder], ROWS($H$9:H133)),"")</f>
        <v>PUKETONA</v>
      </c>
      <c r="I133" s="89" cm="1">
        <f t="array" ref="I133">IFERROR(INDEX([1]!v_s10a_incident_by_feeder_FY26[Start_Date], ROWS($I$9:I133)),"")</f>
        <v>45779.376388888886</v>
      </c>
      <c r="J133" s="90" cm="1">
        <f t="array" ref="J133">IFERROR(INDEX([1]!v_s10a_incident_by_feeder_FY26[Start_Time], ROWS($J$9:J133)),"")</f>
        <v>45779.376388888886</v>
      </c>
      <c r="K133" s="89" cm="1">
        <f t="array" ref="K133">IFERROR(INDEX([1]!v_s10a_incident_by_feeder_FY26[End_Date], ROWS($K$9:K133)),"")</f>
        <v>45779.546527777777</v>
      </c>
      <c r="L133" s="90" cm="1">
        <f t="array" ref="L133">IFERROR(INDEX([1]!v_s10a_incident_by_feeder_FY26[End_Time], ROWS($L$9:L133)),"")</f>
        <v>45779.546527777777</v>
      </c>
      <c r="M133" s="97" cm="1">
        <f t="array" ref="M133">IFERROR(INDEX([1]!v_s10a_incident_by_feeder_FY26[SAIDI_Value], ROWS($M$9:M133)),"")</f>
        <v>8.8217372037177819E-2</v>
      </c>
      <c r="N133" s="94" cm="1">
        <f t="array" ref="N133">IFERROR(INDEX([1]!v_s10a_incident_by_feeder_FY26[SAIFI_Value], ROWS($N$9:N133)),"")</f>
        <v>3.6007090627077331E-4</v>
      </c>
      <c r="O133" s="91" cm="1">
        <f t="array" ref="O133">IFERROR(INDEX([1]!v_s10a_incident_by_feeder_FY26[ICPs], ROWS($N$9:N133)),"")</f>
        <v>13</v>
      </c>
      <c r="P133" s="118" cm="1">
        <f t="array" ref="P133">IFERROR(INDEX([1]!v_s10a_incident_by_feeder_FY26[CML], ROWS($P$9:P133)),"")</f>
        <v>3185.000000030268</v>
      </c>
      <c r="Q133" s="88" t="str" cm="1">
        <f t="array" ref="Q133">IFERROR(INDEX([1]!v_s10a_incident_by_feeder_FY26[Planned or Unplanned], ROWS($Q$9:Q133)),"")</f>
        <v>Planned</v>
      </c>
      <c r="R133" s="88" t="str" cm="1">
        <f t="array" ref="R133">IFERROR(INDEX([1]!v_s10a_incident_by_feeder_FY26[Cause], ROWS($R$9:R133)),"")</f>
        <v>Planned Outage</v>
      </c>
      <c r="S133" s="88" t="str" cm="1">
        <f t="array" ref="S133">IFERROR(INDEX([1]!v_s10a_incident_by_feeder_FY26[Details], ROWS($S$9:S133)),"")</f>
        <v># Replace Poles 438199, 438240, Puketona Rd, Haruru</v>
      </c>
      <c r="T133" s="18"/>
    </row>
    <row r="134" spans="1:20" ht="15.75" x14ac:dyDescent="0.25">
      <c r="A134" s="10">
        <v>134</v>
      </c>
      <c r="B134" s="11"/>
      <c r="C134" s="116"/>
      <c r="D134" s="116"/>
      <c r="E134" s="85" t="str" cm="1">
        <f t="array" ref="E134">IFERROR(INDEX([1]!v_s10a_incident_by_feeder_FY26[Interruptions Identifier], ROWS($E$9:E134)),"")</f>
        <v>INCD-32168-F-PUKETI</v>
      </c>
      <c r="F134" s="85" t="str" cm="1">
        <f t="array" ref="F134">IFERROR(INDEX([1]!v_s10a_incident_by_feeder_FY26[Circuit Location], ROWS($F$9:F134)),"")</f>
        <v>Waipapa 041692 - Puketi</v>
      </c>
      <c r="G134" s="88" t="str" cm="1">
        <f t="array" ref="G134">IFERROR(INDEX(#REF!, ROWS($G$9:G134)),"")</f>
        <v/>
      </c>
      <c r="H134" s="88" t="str" cm="1">
        <f t="array" ref="H134">IFERROR(INDEX([1]!v_s10a_incident_by_feeder_FY26[feeder], ROWS($H$9:H134)),"")</f>
        <v>PUKETI</v>
      </c>
      <c r="I134" s="89" cm="1">
        <f t="array" ref="I134">IFERROR(INDEX([1]!v_s10a_incident_by_feeder_FY26[Start_Date], ROWS($I$9:I134)),"")</f>
        <v>45784.384722222225</v>
      </c>
      <c r="J134" s="90" cm="1">
        <f t="array" ref="J134">IFERROR(INDEX([1]!v_s10a_incident_by_feeder_FY26[Start_Time], ROWS($J$9:J134)),"")</f>
        <v>45784.384722222225</v>
      </c>
      <c r="K134" s="89" cm="1">
        <f t="array" ref="K134">IFERROR(INDEX([1]!v_s10a_incident_by_feeder_FY26[End_Date], ROWS($K$9:K134)),"")</f>
        <v>45784.65</v>
      </c>
      <c r="L134" s="90" cm="1">
        <f t="array" ref="L134">IFERROR(INDEX([1]!v_s10a_incident_by_feeder_FY26[End_Time], ROWS($L$9:L134)),"")</f>
        <v>45784.65</v>
      </c>
      <c r="M134" s="97" cm="1">
        <f t="array" ref="M134">IFERROR(INDEX([1]!v_s10a_incident_by_feeder_FY26[SAIDI_Value], ROWS($M$9:M134)),"")</f>
        <v>0.23703744737294305</v>
      </c>
      <c r="N134" s="94" cm="1">
        <f t="array" ref="N134">IFERROR(INDEX([1]!v_s10a_incident_by_feeder_FY26[SAIFI_Value], ROWS($N$9:N134)),"")</f>
        <v>8.0323509860403283E-4</v>
      </c>
      <c r="O134" s="91" cm="1">
        <f t="array" ref="O134">IFERROR(INDEX([1]!v_s10a_incident_by_feeder_FY26[ICPs], ROWS($N$9:N134)),"")</f>
        <v>29</v>
      </c>
      <c r="P134" s="118" cm="1">
        <f t="array" ref="P134">IFERROR(INDEX([1]!v_s10a_incident_by_feeder_FY26[CML], ROWS($P$9:P134)),"")</f>
        <v>8557.9999999527354</v>
      </c>
      <c r="Q134" s="88" t="str" cm="1">
        <f t="array" ref="Q134">IFERROR(INDEX([1]!v_s10a_incident_by_feeder_FY26[Planned or Unplanned], ROWS($Q$9:Q134)),"")</f>
        <v>Planned</v>
      </c>
      <c r="R134" s="88" t="str" cm="1">
        <f t="array" ref="R134">IFERROR(INDEX([1]!v_s10a_incident_by_feeder_FY26[Cause], ROWS($R$9:R134)),"")</f>
        <v>Planned Outage</v>
      </c>
      <c r="S134" s="88" t="str" cm="1">
        <f t="array" ref="S134">IFERROR(INDEX([1]!v_s10a_incident_by_feeder_FY26[Details], ROWS($S$9:S134)),"")</f>
        <v># Replace Pole, Transformer T04183, Signal Rd, Waipapa</v>
      </c>
      <c r="T134" s="18"/>
    </row>
    <row r="135" spans="1:20" ht="15.75" x14ac:dyDescent="0.25">
      <c r="A135" s="10">
        <v>135</v>
      </c>
      <c r="B135" s="11"/>
      <c r="C135" s="116"/>
      <c r="D135" s="116"/>
      <c r="E135" s="85" t="str" cm="1">
        <f t="array" ref="E135">IFERROR(INDEX([1]!v_s10a_incident_by_feeder_FY26[Interruptions Identifier], ROWS($E$9:E135)),"")</f>
        <v>INCD-32174-F-HOREKE</v>
      </c>
      <c r="F135" s="85" t="str" cm="1">
        <f t="array" ref="F135">IFERROR(INDEX([1]!v_s10a_incident_by_feeder_FY26[Circuit Location], ROWS($F$9:F135)),"")</f>
        <v>Kaikohe  CB0111 - Horeke</v>
      </c>
      <c r="G135" s="88" t="str" cm="1">
        <f t="array" ref="G135">IFERROR(INDEX(#REF!, ROWS($G$9:G135)),"")</f>
        <v/>
      </c>
      <c r="H135" s="88" t="str" cm="1">
        <f t="array" ref="H135">IFERROR(INDEX([1]!v_s10a_incident_by_feeder_FY26[feeder], ROWS($H$9:H135)),"")</f>
        <v>HOREKE</v>
      </c>
      <c r="I135" s="89" cm="1">
        <f t="array" ref="I135">IFERROR(INDEX([1]!v_s10a_incident_by_feeder_FY26[Start_Date], ROWS($I$9:I135)),"")</f>
        <v>45776.345138888886</v>
      </c>
      <c r="J135" s="90" cm="1">
        <f t="array" ref="J135">IFERROR(INDEX([1]!v_s10a_incident_by_feeder_FY26[Start_Time], ROWS($J$9:J135)),"")</f>
        <v>45776.345138888886</v>
      </c>
      <c r="K135" s="89" cm="1">
        <f t="array" ref="K135">IFERROR(INDEX([1]!v_s10a_incident_by_feeder_FY26[End_Date], ROWS($K$9:K135)),"")</f>
        <v>45777.581944444442</v>
      </c>
      <c r="L135" s="90" cm="1">
        <f t="array" ref="L135">IFERROR(INDEX([1]!v_s10a_incident_by_feeder_FY26[End_Time], ROWS($L$9:L135)),"")</f>
        <v>45777.581944444442</v>
      </c>
      <c r="M135" s="97" cm="1">
        <f t="array" ref="M135">IFERROR(INDEX([1]!v_s10a_incident_by_feeder_FY26[SAIDI_Value], ROWS($M$9:M135)),"")</f>
        <v>0.36189895856443177</v>
      </c>
      <c r="N135" s="94" cm="1">
        <f t="array" ref="N135">IFERROR(INDEX([1]!v_s10a_incident_by_feeder_FY26[SAIFI_Value], ROWS($N$9:N135)),"")</f>
        <v>3.8776866829160205E-4</v>
      </c>
      <c r="O135" s="91" cm="1">
        <f t="array" ref="O135">IFERROR(INDEX([1]!v_s10a_incident_by_feeder_FY26[ICPs], ROWS($N$9:N135)),"")</f>
        <v>14</v>
      </c>
      <c r="P135" s="118" cm="1">
        <f t="array" ref="P135">IFERROR(INDEX([1]!v_s10a_incident_by_feeder_FY26[CML], ROWS($P$9:P135)),"")</f>
        <v>13066.000000010245</v>
      </c>
      <c r="Q135" s="88" t="str" cm="1">
        <f t="array" ref="Q135">IFERROR(INDEX([1]!v_s10a_incident_by_feeder_FY26[Planned or Unplanned], ROWS($Q$9:Q135)),"")</f>
        <v>Unplanned</v>
      </c>
      <c r="R135" s="88" t="str" cm="1">
        <f t="array" ref="R135">IFERROR(INDEX([1]!v_s10a_incident_by_feeder_FY26[Cause], ROWS($R$9:R135)),"")</f>
        <v>Defective Equipment</v>
      </c>
      <c r="S135" s="88" t="str" cm="1">
        <f t="array" ref="S135">IFERROR(INDEX([1]!v_s10a_incident_by_feeder_FY26[Details], ROWS($S$9:S135)),"")</f>
        <v># Defective Pole 43808 Down, Motukiore Rd, Kaikohe</v>
      </c>
      <c r="T135" s="18"/>
    </row>
    <row r="136" spans="1:20" ht="15.75" x14ac:dyDescent="0.25">
      <c r="A136" s="10">
        <v>136</v>
      </c>
      <c r="B136" s="11"/>
      <c r="C136" s="116"/>
      <c r="D136" s="116"/>
      <c r="E136" s="85" t="str" cm="1">
        <f t="array" ref="E136">IFERROR(INDEX([1]!v_s10a_incident_by_feeder_FY26[Interruptions Identifier], ROWS($E$9:E136)),"")</f>
        <v>INCD-32186-F-TE KAO</v>
      </c>
      <c r="F136" s="85" t="str" cm="1">
        <f t="array" ref="F136">IFERROR(INDEX([1]!v_s10a_incident_by_feeder_FY26[Circuit Location], ROWS($F$9:F136)),"")</f>
        <v>Pukenui 131142 - Te Kao</v>
      </c>
      <c r="G136" s="88" t="str" cm="1">
        <f t="array" ref="G136">IFERROR(INDEX(#REF!, ROWS($G$9:G136)),"")</f>
        <v/>
      </c>
      <c r="H136" s="88" t="str" cm="1">
        <f t="array" ref="H136">IFERROR(INDEX([1]!v_s10a_incident_by_feeder_FY26[feeder], ROWS($H$9:H136)),"")</f>
        <v>TE KAO</v>
      </c>
      <c r="I136" s="89" cm="1">
        <f t="array" ref="I136">IFERROR(INDEX([1]!v_s10a_incident_by_feeder_FY26[Start_Date], ROWS($I$9:I136)),"")</f>
        <v>45777.397916666669</v>
      </c>
      <c r="J136" s="90" cm="1">
        <f t="array" ref="J136">IFERROR(INDEX([1]!v_s10a_incident_by_feeder_FY26[Start_Time], ROWS($J$9:J136)),"")</f>
        <v>45777.397916666669</v>
      </c>
      <c r="K136" s="89" cm="1">
        <f t="array" ref="K136">IFERROR(INDEX([1]!v_s10a_incident_by_feeder_FY26[End_Date], ROWS($K$9:K136)),"")</f>
        <v>45777.459027777775</v>
      </c>
      <c r="L136" s="90" cm="1">
        <f t="array" ref="L136">IFERROR(INDEX([1]!v_s10a_incident_by_feeder_FY26[End_Time], ROWS($L$9:L136)),"")</f>
        <v>45777.459027777775</v>
      </c>
      <c r="M136" s="97" cm="1">
        <f t="array" ref="M136">IFERROR(INDEX([1]!v_s10a_incident_by_feeder_FY26[SAIDI_Value], ROWS($M$9:M136)),"")</f>
        <v>2.92488366918283E-2</v>
      </c>
      <c r="N136" s="94" cm="1">
        <f t="array" ref="N136">IFERROR(INDEX([1]!v_s10a_incident_by_feeder_FY26[SAIFI_Value], ROWS($N$9:N136)),"")</f>
        <v>3.3237314424994463E-4</v>
      </c>
      <c r="O136" s="91" cm="1">
        <f t="array" ref="O136">IFERROR(INDEX([1]!v_s10a_incident_by_feeder_FY26[ICPs], ROWS($N$9:N136)),"")</f>
        <v>12</v>
      </c>
      <c r="P136" s="118" cm="1">
        <f t="array" ref="P136">IFERROR(INDEX([1]!v_s10a_incident_by_feeder_FY26[CML], ROWS($P$9:P136)),"")</f>
        <v>1055.9999999217689</v>
      </c>
      <c r="Q136" s="88" t="str" cm="1">
        <f t="array" ref="Q136">IFERROR(INDEX([1]!v_s10a_incident_by_feeder_FY26[Planned or Unplanned], ROWS($Q$9:Q136)),"")</f>
        <v>Unplanned</v>
      </c>
      <c r="R136" s="88" t="str" cm="1">
        <f t="array" ref="R136">IFERROR(INDEX([1]!v_s10a_incident_by_feeder_FY26[Cause], ROWS($R$9:R136)),"")</f>
        <v>Vegetation</v>
      </c>
      <c r="S136" s="88" t="str" cm="1">
        <f t="array" ref="S136">IFERROR(INDEX([1]!v_s10a_incident_by_feeder_FY26[Details], ROWS($S$9:S136)),"")</f>
        <v># Removed Large Tree from Conductor, Beyond Fuse F2035, Trig Rd, Pukenui</v>
      </c>
      <c r="T136" s="18"/>
    </row>
    <row r="137" spans="1:20" ht="15.75" x14ac:dyDescent="0.25">
      <c r="A137" s="10">
        <v>137</v>
      </c>
      <c r="B137" s="11"/>
      <c r="C137" s="116"/>
      <c r="D137" s="116"/>
      <c r="E137" s="85" t="str" cm="1">
        <f t="array" ref="E137">IFERROR(INDEX([1]!v_s10a_incident_by_feeder_FY26[Interruptions Identifier], ROWS($E$9:E137)),"")</f>
        <v>INCD-32195-F-TAIPALS</v>
      </c>
      <c r="F137" s="85" t="str" cm="1">
        <f t="array" ref="F137">IFERROR(INDEX([1]!v_s10a_incident_by_feeder_FY26[Circuit Location], ROWS($F$9:F137)),"")</f>
        <v>Taipa CB1205 - Tokerau</v>
      </c>
      <c r="G137" s="88" t="str" cm="1">
        <f t="array" ref="G137">IFERROR(INDEX(#REF!, ROWS($G$9:G137)),"")</f>
        <v/>
      </c>
      <c r="H137" s="88" t="str" cm="1">
        <f t="array" ref="H137">IFERROR(INDEX([1]!v_s10a_incident_by_feeder_FY26[feeder], ROWS($H$9:H137)),"")</f>
        <v>TAIPALS</v>
      </c>
      <c r="I137" s="89" cm="1">
        <f t="array" ref="I137">IFERROR(INDEX([1]!v_s10a_incident_by_feeder_FY26[Start_Date], ROWS($I$9:I137)),"")</f>
        <v>45777.585057870368</v>
      </c>
      <c r="J137" s="90" cm="1">
        <f t="array" ref="J137">IFERROR(INDEX([1]!v_s10a_incident_by_feeder_FY26[Start_Time], ROWS($J$9:J137)),"")</f>
        <v>45777.585057870368</v>
      </c>
      <c r="K137" s="89" cm="1">
        <f t="array" ref="K137">IFERROR(INDEX([1]!v_s10a_incident_by_feeder_FY26[End_Date], ROWS($K$9:K137)),"")</f>
        <v>45777.593368055554</v>
      </c>
      <c r="L137" s="90" cm="1">
        <f t="array" ref="L137">IFERROR(INDEX([1]!v_s10a_incident_by_feeder_FY26[End_Time], ROWS($L$9:L137)),"")</f>
        <v>45777.593368055554</v>
      </c>
      <c r="M137" s="97" cm="1">
        <f t="array" ref="M137">IFERROR(INDEX([1]!v_s10a_incident_by_feeder_FY26[SAIDI_Value], ROWS($M$9:M137)),"")</f>
        <v>3.1156289238213303E-2</v>
      </c>
      <c r="N137" s="94" cm="1">
        <f t="array" ref="N137">IFERROR(INDEX([1]!v_s10a_incident_by_feeder_FY26[SAIFI_Value], ROWS($N$9:N137)),"")</f>
        <v>2.6035896299578996E-3</v>
      </c>
      <c r="O137" s="91" cm="1">
        <f t="array" ref="O137">IFERROR(INDEX([1]!v_s10a_incident_by_feeder_FY26[ICPs], ROWS($N$9:N137)),"")</f>
        <v>94</v>
      </c>
      <c r="P137" s="118" cm="1">
        <f t="array" ref="P137">IFERROR(INDEX([1]!v_s10a_incident_by_feeder_FY26[CML], ROWS($P$9:P137)),"")</f>
        <v>1124.8666666564532</v>
      </c>
      <c r="Q137" s="88" t="str" cm="1">
        <f t="array" ref="Q137">IFERROR(INDEX([1]!v_s10a_incident_by_feeder_FY26[Planned or Unplanned], ROWS($Q$9:Q137)),"")</f>
        <v>Unplanned</v>
      </c>
      <c r="R137" s="88" t="str" cm="1">
        <f t="array" ref="R137">IFERROR(INDEX([1]!v_s10a_incident_by_feeder_FY26[Cause], ROWS($R$9:R137)),"")</f>
        <v>Defective Equipment</v>
      </c>
      <c r="S137" s="88" t="str" cm="1">
        <f t="array" ref="S137">IFERROR(INDEX([1]!v_s10a_incident_by_feeder_FY26[Details], ROWS($S$9:S137)),"")</f>
        <v># Defective Crossarm, Pole 419069, SH10, Lake Ohia</v>
      </c>
      <c r="T137" s="18"/>
    </row>
    <row r="138" spans="1:20" ht="15.75" x14ac:dyDescent="0.25">
      <c r="A138" s="10">
        <v>138</v>
      </c>
      <c r="B138" s="11"/>
      <c r="C138" s="116"/>
      <c r="D138" s="116"/>
      <c r="E138" s="85" t="str" cm="1">
        <f t="array" ref="E138">IFERROR(INDEX([1]!v_s10a_incident_by_feeder_FY26[Interruptions Identifier], ROWS($E$9:E138)),"")</f>
        <v>INCD-32204-F-PUKETI</v>
      </c>
      <c r="F138" s="85" t="str" cm="1">
        <f t="array" ref="F138">IFERROR(INDEX([1]!v_s10a_incident_by_feeder_FY26[Circuit Location], ROWS($F$9:F138)),"")</f>
        <v>Waipapa 041692 - Puketi</v>
      </c>
      <c r="G138" s="88" t="str" cm="1">
        <f t="array" ref="G138">IFERROR(INDEX(#REF!, ROWS($G$9:G138)),"")</f>
        <v/>
      </c>
      <c r="H138" s="88" t="str" cm="1">
        <f t="array" ref="H138">IFERROR(INDEX([1]!v_s10a_incident_by_feeder_FY26[feeder], ROWS($H$9:H138)),"")</f>
        <v>PUKETI</v>
      </c>
      <c r="I138" s="89" cm="1">
        <f t="array" ref="I138">IFERROR(INDEX([1]!v_s10a_incident_by_feeder_FY26[Start_Date], ROWS($I$9:I138)),"")</f>
        <v>45777.760416666664</v>
      </c>
      <c r="J138" s="90" cm="1">
        <f t="array" ref="J138">IFERROR(INDEX([1]!v_s10a_incident_by_feeder_FY26[Start_Time], ROWS($J$9:J138)),"")</f>
        <v>45777.760416666664</v>
      </c>
      <c r="K138" s="89" cm="1">
        <f t="array" ref="K138">IFERROR(INDEX([1]!v_s10a_incident_by_feeder_FY26[End_Date], ROWS($K$9:K138)),"")</f>
        <v>45777.924305555556</v>
      </c>
      <c r="L138" s="90" cm="1">
        <f t="array" ref="L138">IFERROR(INDEX([1]!v_s10a_incident_by_feeder_FY26[End_Time], ROWS($L$9:L138)),"")</f>
        <v>45777.924305555556</v>
      </c>
      <c r="M138" s="97" cm="1">
        <f t="array" ref="M138">IFERROR(INDEX([1]!v_s10a_incident_by_feeder_FY26[SAIDI_Value], ROWS($M$9:M138)),"")</f>
        <v>0.62098382451862011</v>
      </c>
      <c r="N138" s="94" cm="1">
        <f t="array" ref="N138">IFERROR(INDEX([1]!v_s10a_incident_by_feeder_FY26[SAIFI_Value], ROWS($N$9:N138)),"")</f>
        <v>2.6312873919787281E-3</v>
      </c>
      <c r="O138" s="91" cm="1">
        <f t="array" ref="O138">IFERROR(INDEX([1]!v_s10a_incident_by_feeder_FY26[ICPs], ROWS($N$9:N138)),"")</f>
        <v>95</v>
      </c>
      <c r="P138" s="118" cm="1">
        <f t="array" ref="P138">IFERROR(INDEX([1]!v_s10a_incident_by_feeder_FY26[CML], ROWS($P$9:P138)),"")</f>
        <v>22420.000000420259</v>
      </c>
      <c r="Q138" s="88" t="str" cm="1">
        <f t="array" ref="Q138">IFERROR(INDEX([1]!v_s10a_incident_by_feeder_FY26[Planned or Unplanned], ROWS($Q$9:Q138)),"")</f>
        <v>Unplanned</v>
      </c>
      <c r="R138" s="88" t="str" cm="1">
        <f t="array" ref="R138">IFERROR(INDEX([1]!v_s10a_incident_by_feeder_FY26[Cause], ROWS($R$9:R138)),"")</f>
        <v>Defective Equipment</v>
      </c>
      <c r="S138" s="88" t="str" cm="1">
        <f t="array" ref="S138">IFERROR(INDEX([1]!v_s10a_incident_by_feeder_FY26[Details], ROWS($S$9:S138)),"")</f>
        <v># Defective Cable Termination, Transformer T03823, Onekura Rd, Pungarere</v>
      </c>
      <c r="T138" s="18"/>
    </row>
    <row r="139" spans="1:20" ht="15.75" x14ac:dyDescent="0.25">
      <c r="A139" s="10">
        <v>139</v>
      </c>
      <c r="B139" s="11"/>
      <c r="C139" s="116"/>
      <c r="D139" s="116"/>
      <c r="E139" s="85" t="str" cm="1">
        <f t="array" ref="E139">IFERROR(INDEX([1]!v_s10a_incident_by_feeder_FY26[Interruptions Identifier], ROWS($E$9:E139)),"")</f>
        <v>INCD-32207-F-PUKETI</v>
      </c>
      <c r="F139" s="85" t="str" cm="1">
        <f t="array" ref="F139">IFERROR(INDEX([1]!v_s10a_incident_by_feeder_FY26[Circuit Location], ROWS($F$9:F139)),"")</f>
        <v>Waipapa 041692 - Puketi</v>
      </c>
      <c r="G139" s="88" t="str" cm="1">
        <f t="array" ref="G139">IFERROR(INDEX(#REF!, ROWS($G$9:G139)),"")</f>
        <v/>
      </c>
      <c r="H139" s="88" t="str" cm="1">
        <f t="array" ref="H139">IFERROR(INDEX([1]!v_s10a_incident_by_feeder_FY26[feeder], ROWS($H$9:H139)),"")</f>
        <v>PUKETI</v>
      </c>
      <c r="I139" s="89" cm="1">
        <f t="array" ref="I139">IFERROR(INDEX([1]!v_s10a_incident_by_feeder_FY26[Start_Date], ROWS($I$9:I139)),"")</f>
        <v>45777.760416666664</v>
      </c>
      <c r="J139" s="90" cm="1">
        <f t="array" ref="J139">IFERROR(INDEX([1]!v_s10a_incident_by_feeder_FY26[Start_Time], ROWS($J$9:J139)),"")</f>
        <v>45777.760416666664</v>
      </c>
      <c r="K139" s="89" cm="1">
        <f t="array" ref="K139">IFERROR(INDEX([1]!v_s10a_incident_by_feeder_FY26[End_Date], ROWS($K$9:K139)),"")</f>
        <v>45778.453472222223</v>
      </c>
      <c r="L139" s="90" cm="1">
        <f t="array" ref="L139">IFERROR(INDEX([1]!v_s10a_incident_by_feeder_FY26[End_Time], ROWS($L$9:L139)),"")</f>
        <v>45778.453472222223</v>
      </c>
      <c r="M139" s="97" cm="1">
        <f t="array" ref="M139">IFERROR(INDEX([1]!v_s10a_incident_by_feeder_FY26[SAIDI_Value], ROWS($M$9:M139)),"")</f>
        <v>2.5524318635341068</v>
      </c>
      <c r="N139" s="94" cm="1">
        <f t="array" ref="N139">IFERROR(INDEX([1]!v_s10a_incident_by_feeder_FY26[SAIFI_Value], ROWS($N$9:N139)),"")</f>
        <v>5.2625747839574561E-3</v>
      </c>
      <c r="O139" s="91" cm="1">
        <f t="array" ref="O139">IFERROR(INDEX([1]!v_s10a_incident_by_feeder_FY26[ICPs], ROWS($N$9:N139)),"")</f>
        <v>95</v>
      </c>
      <c r="P139" s="118" cm="1">
        <f t="array" ref="P139">IFERROR(INDEX([1]!v_s10a_incident_by_feeder_FY26[CML], ROWS($P$9:P139)),"")</f>
        <v>92153.000001035398</v>
      </c>
      <c r="Q139" s="88" t="str" cm="1">
        <f t="array" ref="Q139">IFERROR(INDEX([1]!v_s10a_incident_by_feeder_FY26[Planned or Unplanned], ROWS($Q$9:Q139)),"")</f>
        <v>Unplanned</v>
      </c>
      <c r="R139" s="88" t="str" cm="1">
        <f t="array" ref="R139">IFERROR(INDEX([1]!v_s10a_incident_by_feeder_FY26[Cause], ROWS($R$9:R139)),"")</f>
        <v>Vegetation</v>
      </c>
      <c r="S139" s="88" t="str" cm="1">
        <f t="array" ref="S139">IFERROR(INDEX([1]!v_s10a_incident_by_feeder_FY26[Details], ROWS($S$9:S139)),"")</f>
        <v># Tree in Line, at Pole 406932, Onekura Rd, Pungarere</v>
      </c>
      <c r="T139" s="18"/>
    </row>
    <row r="140" spans="1:20" ht="15.75" x14ac:dyDescent="0.25">
      <c r="A140" s="10">
        <v>140</v>
      </c>
      <c r="B140" s="11"/>
      <c r="C140" s="116"/>
      <c r="D140" s="116"/>
      <c r="E140" s="85" t="str" cm="1">
        <f t="array" ref="E140">IFERROR(INDEX([1]!v_s10a_incident_by_feeder_FY26[Interruptions Identifier], ROWS($E$9:E140)),"")</f>
        <v>INCD-32210-F-OMAUNU ROAD</v>
      </c>
      <c r="F140" s="85" t="str" cm="1">
        <f t="array" ref="F140">IFERROR(INDEX([1]!v_s10a_incident_by_feeder_FY26[Circuit Location], ROWS($F$9:F140)),"")</f>
        <v>Kaeo 191712 - Omaunu Rd</v>
      </c>
      <c r="G140" s="88" t="str" cm="1">
        <f t="array" ref="G140">IFERROR(INDEX(#REF!, ROWS($G$9:G140)),"")</f>
        <v/>
      </c>
      <c r="H140" s="88" t="str" cm="1">
        <f t="array" ref="H140">IFERROR(INDEX([1]!v_s10a_incident_by_feeder_FY26[feeder], ROWS($H$9:H140)),"")</f>
        <v>OMAUNU ROAD</v>
      </c>
      <c r="I140" s="89" cm="1">
        <f t="array" ref="I140">IFERROR(INDEX([1]!v_s10a_incident_by_feeder_FY26[Start_Date], ROWS($I$9:I140)),"")</f>
        <v>45800.428472222222</v>
      </c>
      <c r="J140" s="90" cm="1">
        <f t="array" ref="J140">IFERROR(INDEX([1]!v_s10a_incident_by_feeder_FY26[Start_Time], ROWS($J$9:J140)),"")</f>
        <v>45800.428472222222</v>
      </c>
      <c r="K140" s="89" cm="1">
        <f t="array" ref="K140">IFERROR(INDEX([1]!v_s10a_incident_by_feeder_FY26[End_Date], ROWS($K$9:K140)),"")</f>
        <v>45800.705555555556</v>
      </c>
      <c r="L140" s="90" cm="1">
        <f t="array" ref="L140">IFERROR(INDEX([1]!v_s10a_incident_by_feeder_FY26[End_Time], ROWS($L$9:L140)),"")</f>
        <v>45800.705555555556</v>
      </c>
      <c r="M140" s="97" cm="1">
        <f t="array" ref="M140">IFERROR(INDEX([1]!v_s10a_incident_by_feeder_FY26[SAIDI_Value], ROWS($M$9:M140)),"")</f>
        <v>0.28733658320508315</v>
      </c>
      <c r="N140" s="94" cm="1">
        <f t="array" ref="N140">IFERROR(INDEX([1]!v_s10a_incident_by_feeder_FY26[SAIFI_Value], ROWS($N$9:N140)),"")</f>
        <v>7.2014181254154662E-4</v>
      </c>
      <c r="O140" s="91" cm="1">
        <f t="array" ref="O140">IFERROR(INDEX([1]!v_s10a_incident_by_feeder_FY26[ICPs], ROWS($N$9:N140)),"")</f>
        <v>26</v>
      </c>
      <c r="P140" s="118" cm="1">
        <f t="array" ref="P140">IFERROR(INDEX([1]!v_s10a_incident_by_feeder_FY26[CML], ROWS($P$9:P140)),"")</f>
        <v>10374.000000036322</v>
      </c>
      <c r="Q140" s="88" t="str" cm="1">
        <f t="array" ref="Q140">IFERROR(INDEX([1]!v_s10a_incident_by_feeder_FY26[Planned or Unplanned], ROWS($Q$9:Q140)),"")</f>
        <v>Planned</v>
      </c>
      <c r="R140" s="88" t="str" cm="1">
        <f t="array" ref="R140">IFERROR(INDEX([1]!v_s10a_incident_by_feeder_FY26[Cause], ROWS($R$9:R140)),"")</f>
        <v>Planned Outage</v>
      </c>
      <c r="S140" s="88" t="str" cm="1">
        <f t="array" ref="S140">IFERROR(INDEX([1]!v_s10a_incident_by_feeder_FY26[Details], ROWS($S$9:S140)),"")</f>
        <v># Replace Pole 410110, Matawherohia Rd, Kaeo</v>
      </c>
      <c r="T140" s="18"/>
    </row>
    <row r="141" spans="1:20" ht="15.75" x14ac:dyDescent="0.25">
      <c r="A141" s="10">
        <v>141</v>
      </c>
      <c r="B141" s="11"/>
      <c r="C141" s="116"/>
      <c r="D141" s="116"/>
      <c r="E141" s="85" t="str" cm="1">
        <f t="array" ref="E141">IFERROR(INDEX([1]!v_s10a_incident_by_feeder_FY26[Interruptions Identifier], ROWS($E$9:E141)),"")</f>
        <v>INCD-32216-F-BROADWOOD</v>
      </c>
      <c r="F141" s="85" t="str" cm="1">
        <f t="array" ref="F141">IFERROR(INDEX([1]!v_s10a_incident_by_feeder_FY26[Circuit Location], ROWS($F$9:F141)),"")</f>
        <v>Kaitaia Transmission 151922 - Broadwood</v>
      </c>
      <c r="G141" s="88" t="str" cm="1">
        <f t="array" ref="G141">IFERROR(INDEX(#REF!, ROWS($G$9:G141)),"")</f>
        <v/>
      </c>
      <c r="H141" s="88" t="str" cm="1">
        <f t="array" ref="H141">IFERROR(INDEX([1]!v_s10a_incident_by_feeder_FY26[feeder], ROWS($H$9:H141)),"")</f>
        <v>BROADWOOD</v>
      </c>
      <c r="I141" s="89" cm="1">
        <f t="array" ref="I141">IFERROR(INDEX([1]!v_s10a_incident_by_feeder_FY26[Start_Date], ROWS($I$9:I141)),"")</f>
        <v>45778.46875</v>
      </c>
      <c r="J141" s="90" cm="1">
        <f t="array" ref="J141">IFERROR(INDEX([1]!v_s10a_incident_by_feeder_FY26[Start_Time], ROWS($J$9:J141)),"")</f>
        <v>45778.46875</v>
      </c>
      <c r="K141" s="89" cm="1">
        <f t="array" ref="K141">IFERROR(INDEX([1]!v_s10a_incident_by_feeder_FY26[End_Date], ROWS($K$9:K141)),"")</f>
        <v>45778.525694444441</v>
      </c>
      <c r="L141" s="90" cm="1">
        <f t="array" ref="L141">IFERROR(INDEX([1]!v_s10a_incident_by_feeder_FY26[End_Time], ROWS($L$9:L141)),"")</f>
        <v>45778.525694444441</v>
      </c>
      <c r="M141" s="97" cm="1">
        <f t="array" ref="M141">IFERROR(INDEX([1]!v_s10a_incident_by_feeder_FY26[SAIDI_Value], ROWS($M$9:M141)),"")</f>
        <v>5.4509195653585904E-2</v>
      </c>
      <c r="N141" s="94" cm="1">
        <f t="array" ref="N141">IFERROR(INDEX([1]!v_s10a_incident_by_feeder_FY26[SAIFI_Value], ROWS($N$9:N141)),"")</f>
        <v>6.6474628849988926E-4</v>
      </c>
      <c r="O141" s="91" cm="1">
        <f t="array" ref="O141">IFERROR(INDEX([1]!v_s10a_incident_by_feeder_FY26[ICPs], ROWS($N$9:N141)),"")</f>
        <v>24</v>
      </c>
      <c r="P141" s="118" cm="1">
        <f t="array" ref="P141">IFERROR(INDEX([1]!v_s10a_incident_by_feeder_FY26[CML], ROWS($P$9:P141)),"")</f>
        <v>1967.9999998770654</v>
      </c>
      <c r="Q141" s="88" t="str" cm="1">
        <f t="array" ref="Q141">IFERROR(INDEX([1]!v_s10a_incident_by_feeder_FY26[Planned or Unplanned], ROWS($Q$9:Q141)),"")</f>
        <v>Unplanned</v>
      </c>
      <c r="R141" s="88" t="str" cm="1">
        <f t="array" ref="R141">IFERROR(INDEX([1]!v_s10a_incident_by_feeder_FY26[Cause], ROWS($R$9:R141)),"")</f>
        <v>Defective Equipment</v>
      </c>
      <c r="S141" s="88" t="str" cm="1">
        <f t="array" ref="S141">IFERROR(INDEX([1]!v_s10a_incident_by_feeder_FY26[Details], ROWS($S$9:S141)),"")</f>
        <v># Low Conductor Spans, Pole 407157, Te Rore Rd, Okahu Rd</v>
      </c>
      <c r="T141" s="18"/>
    </row>
    <row r="142" spans="1:20" ht="15.75" x14ac:dyDescent="0.25">
      <c r="A142" s="10">
        <v>142</v>
      </c>
      <c r="B142" s="11"/>
      <c r="C142" s="116"/>
      <c r="D142" s="116"/>
      <c r="E142" s="85" t="str" cm="1">
        <f t="array" ref="E142">IFERROR(INDEX([1]!v_s10a_incident_by_feeder_FY26[Interruptions Identifier], ROWS($E$9:E142)),"")</f>
        <v>INCD-32234-F-BROADWOOD</v>
      </c>
      <c r="F142" s="85" t="str" cm="1">
        <f t="array" ref="F142">IFERROR(INDEX([1]!v_s10a_incident_by_feeder_FY26[Circuit Location], ROWS($F$9:F142)),"")</f>
        <v>Kaitaia Transmission 151922 - Broadwood</v>
      </c>
      <c r="G142" s="88" t="str" cm="1">
        <f t="array" ref="G142">IFERROR(INDEX(#REF!, ROWS($G$9:G142)),"")</f>
        <v/>
      </c>
      <c r="H142" s="88" t="str" cm="1">
        <f t="array" ref="H142">IFERROR(INDEX([1]!v_s10a_incident_by_feeder_FY26[feeder], ROWS($H$9:H142)),"")</f>
        <v>BROADWOOD</v>
      </c>
      <c r="I142" s="89" cm="1">
        <f t="array" ref="I142">IFERROR(INDEX([1]!v_s10a_incident_by_feeder_FY26[Start_Date], ROWS($I$9:I142)),"")</f>
        <v>45791.442361111112</v>
      </c>
      <c r="J142" s="90" cm="1">
        <f t="array" ref="J142">IFERROR(INDEX([1]!v_s10a_incident_by_feeder_FY26[Start_Time], ROWS($J$9:J142)),"")</f>
        <v>45791.442361111112</v>
      </c>
      <c r="K142" s="89" cm="1">
        <f t="array" ref="K142">IFERROR(INDEX([1]!v_s10a_incident_by_feeder_FY26[End_Date], ROWS($K$9:K142)),"")</f>
        <v>45791.57916666667</v>
      </c>
      <c r="L142" s="90" cm="1">
        <f t="array" ref="L142">IFERROR(INDEX([1]!v_s10a_incident_by_feeder_FY26[End_Time], ROWS($L$9:L142)),"")</f>
        <v>45791.57916666667</v>
      </c>
      <c r="M142" s="97" cm="1">
        <f t="array" ref="M142">IFERROR(INDEX([1]!v_s10a_incident_by_feeder_FY26[SAIDI_Value], ROWS($M$9:M142)),"")</f>
        <v>3.9053844448981557E-3</v>
      </c>
      <c r="N142" s="94" cm="1">
        <f t="array" ref="N142">IFERROR(INDEX([1]!v_s10a_incident_by_feeder_FY26[SAIFI_Value], ROWS($N$9:N142)),"")</f>
        <v>2.7697762020824949E-5</v>
      </c>
      <c r="O142" s="91" cm="1">
        <f t="array" ref="O142">IFERROR(INDEX([1]!v_s10a_incident_by_feeder_FY26[ICPs], ROWS($N$9:N142)),"")</f>
        <v>0.92592592592579992</v>
      </c>
      <c r="P142" s="118" cm="1">
        <f t="array" ref="P142">IFERROR(INDEX([1]!v_s10a_incident_by_feeder_FY26[CML], ROWS($P$9:P142)),"")</f>
        <v>140.99999999860302</v>
      </c>
      <c r="Q142" s="88" t="str" cm="1">
        <f t="array" ref="Q142">IFERROR(INDEX([1]!v_s10a_incident_by_feeder_FY26[Planned or Unplanned], ROWS($Q$9:Q142)),"")</f>
        <v>Planned</v>
      </c>
      <c r="R142" s="88" t="str" cm="1">
        <f t="array" ref="R142">IFERROR(INDEX([1]!v_s10a_incident_by_feeder_FY26[Cause], ROWS($R$9:R142)),"")</f>
        <v>Planned Outage</v>
      </c>
      <c r="S142" s="88" t="str" cm="1">
        <f t="array" ref="S142">IFERROR(INDEX([1]!v_s10a_incident_by_feeder_FY26[Details], ROWS($S$9:S142)),"")</f>
        <v># Replace Pole 412871, SH1, Mangamuka Bridge, Kaikohe</v>
      </c>
      <c r="T142" s="18"/>
    </row>
    <row r="143" spans="1:20" ht="15.75" x14ac:dyDescent="0.25">
      <c r="A143" s="10">
        <v>143</v>
      </c>
      <c r="B143" s="11"/>
      <c r="C143" s="116"/>
      <c r="D143" s="116"/>
      <c r="E143" s="85" t="str" cm="1">
        <f t="array" ref="E143">IFERROR(INDEX([1]!v_s10a_incident_by_feeder_FY26[Interruptions Identifier], ROWS($E$9:E143)),"")</f>
        <v>INCD-32234-F-RANGIAHUA</v>
      </c>
      <c r="F143" s="85" t="str" cm="1">
        <f t="array" ref="F143">IFERROR(INDEX([1]!v_s10a_incident_by_feeder_FY26[Circuit Location], ROWS($F$9:F143)),"")</f>
        <v>Kaikohe  CB0105 - Rangiahua</v>
      </c>
      <c r="G143" s="88" t="str" cm="1">
        <f t="array" ref="G143">IFERROR(INDEX(#REF!, ROWS($G$9:G143)),"")</f>
        <v/>
      </c>
      <c r="H143" s="88" t="str" cm="1">
        <f t="array" ref="H143">IFERROR(INDEX([1]!v_s10a_incident_by_feeder_FY26[feeder], ROWS($H$9:H143)),"")</f>
        <v>RANGIAHUA</v>
      </c>
      <c r="I143" s="89" cm="1">
        <f t="array" ref="I143">IFERROR(INDEX([1]!v_s10a_incident_by_feeder_FY26[Start_Date], ROWS($I$9:I143)),"")</f>
        <v>45791.442361111112</v>
      </c>
      <c r="J143" s="90" cm="1">
        <f t="array" ref="J143">IFERROR(INDEX([1]!v_s10a_incident_by_feeder_FY26[Start_Time], ROWS($J$9:J143)),"")</f>
        <v>45791.442361111112</v>
      </c>
      <c r="K143" s="89" cm="1">
        <f t="array" ref="K143">IFERROR(INDEX([1]!v_s10a_incident_by_feeder_FY26[End_Date], ROWS($K$9:K143)),"")</f>
        <v>45791.57916666667</v>
      </c>
      <c r="L143" s="90" cm="1">
        <f t="array" ref="L143">IFERROR(INDEX([1]!v_s10a_incident_by_feeder_FY26[End_Time], ROWS($L$9:L143)),"")</f>
        <v>45791.57916666667</v>
      </c>
      <c r="M143" s="97" cm="1">
        <f t="array" ref="M143">IFERROR(INDEX([1]!v_s10a_incident_by_feeder_FY26[SAIDI_Value], ROWS($M$9:M143)),"")</f>
        <v>0.77717150453473294</v>
      </c>
      <c r="N143" s="94" cm="1">
        <f t="array" ref="N143">IFERROR(INDEX([1]!v_s10a_incident_by_feeder_FY26[SAIFI_Value], ROWS($N$9:N143)),"")</f>
        <v>5.9550188344781717E-3</v>
      </c>
      <c r="O143" s="91" cm="1">
        <f t="array" ref="O143">IFERROR(INDEX([1]!v_s10a_incident_by_feeder_FY26[ICPs], ROWS($N$9:N143)),"")</f>
        <v>199.07407407407399</v>
      </c>
      <c r="P143" s="118" cm="1">
        <f t="array" ref="P143">IFERROR(INDEX([1]!v_s10a_incident_by_feeder_FY26[CML], ROWS($P$9:P143)),"")</f>
        <v>28058.999999722</v>
      </c>
      <c r="Q143" s="88" t="str" cm="1">
        <f t="array" ref="Q143">IFERROR(INDEX([1]!v_s10a_incident_by_feeder_FY26[Planned or Unplanned], ROWS($Q$9:Q143)),"")</f>
        <v>Planned</v>
      </c>
      <c r="R143" s="88" t="str" cm="1">
        <f t="array" ref="R143">IFERROR(INDEX([1]!v_s10a_incident_by_feeder_FY26[Cause], ROWS($R$9:R143)),"")</f>
        <v>Planned Outage</v>
      </c>
      <c r="S143" s="88" t="str" cm="1">
        <f t="array" ref="S143">IFERROR(INDEX([1]!v_s10a_incident_by_feeder_FY26[Details], ROWS($S$9:S143)),"")</f>
        <v># Replace Pole 412871, SH1, Mangamuka Bridge, Kaikohe</v>
      </c>
      <c r="T143" s="18"/>
    </row>
    <row r="144" spans="1:20" ht="15.75" x14ac:dyDescent="0.25">
      <c r="A144" s="10">
        <v>144</v>
      </c>
      <c r="B144" s="11"/>
      <c r="C144" s="116"/>
      <c r="D144" s="116"/>
      <c r="E144" s="85" t="str" cm="1">
        <f t="array" ref="E144">IFERROR(INDEX([1]!v_s10a_incident_by_feeder_FY26[Interruptions Identifier], ROWS($E$9:E144)),"")</f>
        <v>INCD-32240-F-RIVERVIEW</v>
      </c>
      <c r="F144" s="85" t="str" cm="1">
        <f t="array" ref="F144">IFERROR(INDEX([1]!v_s10a_incident_by_feeder_FY26[Circuit Location], ROWS($F$9:F144)),"")</f>
        <v>Waipapa 041682 - Riverview</v>
      </c>
      <c r="G144" s="88" t="str" cm="1">
        <f t="array" ref="G144">IFERROR(INDEX(#REF!, ROWS($G$9:G144)),"")</f>
        <v/>
      </c>
      <c r="H144" s="88" t="str" cm="1">
        <f t="array" ref="H144">IFERROR(INDEX([1]!v_s10a_incident_by_feeder_FY26[feeder], ROWS($H$9:H144)),"")</f>
        <v>RIVERVIEW</v>
      </c>
      <c r="I144" s="89" cm="1">
        <f t="array" ref="I144">IFERROR(INDEX([1]!v_s10a_incident_by_feeder_FY26[Start_Date], ROWS($I$9:I144)),"")</f>
        <v>45795.396527777775</v>
      </c>
      <c r="J144" s="90" cm="1">
        <f t="array" ref="J144">IFERROR(INDEX([1]!v_s10a_incident_by_feeder_FY26[Start_Time], ROWS($J$9:J144)),"")</f>
        <v>45795.396527777775</v>
      </c>
      <c r="K144" s="89" cm="1">
        <f t="array" ref="K144">IFERROR(INDEX([1]!v_s10a_incident_by_feeder_FY26[End_Date], ROWS($K$9:K144)),"")</f>
        <v>45795.553472222222</v>
      </c>
      <c r="L144" s="90" cm="1">
        <f t="array" ref="L144">IFERROR(INDEX([1]!v_s10a_incident_by_feeder_FY26[End_Time], ROWS($L$9:L144)),"")</f>
        <v>45795.553472222222</v>
      </c>
      <c r="M144" s="97" cm="1">
        <f t="array" ref="M144">IFERROR(INDEX([1]!v_s10a_incident_by_feeder_FY26[SAIDI_Value], ROWS($M$9:M144)),"")</f>
        <v>2.0594393973264018</v>
      </c>
      <c r="N144" s="94" cm="1">
        <f t="array" ref="N144">IFERROR(INDEX([1]!v_s10a_incident_by_feeder_FY26[SAIFI_Value], ROWS($N$9:N144)),"")</f>
        <v>9.1125637048526473E-3</v>
      </c>
      <c r="O144" s="91" cm="1">
        <f t="array" ref="O144">IFERROR(INDEX([1]!v_s10a_incident_by_feeder_FY26[ICPs], ROWS($N$9:N144)),"")</f>
        <v>329</v>
      </c>
      <c r="P144" s="118" cm="1">
        <f t="array" ref="P144">IFERROR(INDEX([1]!v_s10a_incident_by_feeder_FY26[CML], ROWS($P$9:P144)),"")</f>
        <v>74354.000001072418</v>
      </c>
      <c r="Q144" s="88" t="str" cm="1">
        <f t="array" ref="Q144">IFERROR(INDEX([1]!v_s10a_incident_by_feeder_FY26[Planned or Unplanned], ROWS($Q$9:Q144)),"")</f>
        <v>Planned</v>
      </c>
      <c r="R144" s="88" t="str" cm="1">
        <f t="array" ref="R144">IFERROR(INDEX([1]!v_s10a_incident_by_feeder_FY26[Cause], ROWS($R$9:R144)),"")</f>
        <v>Planned Outage</v>
      </c>
      <c r="S144" s="88" t="str" cm="1">
        <f t="array" ref="S144">IFERROR(INDEX([1]!v_s10a_incident_by_feeder_FY26[Details], ROWS($S$9:S144)),"")</f>
        <v># Replace Pole 417718, Landing Rd, Waipapa</v>
      </c>
      <c r="T144" s="18"/>
    </row>
    <row r="145" spans="1:20" ht="15.75" x14ac:dyDescent="0.25">
      <c r="A145" s="10">
        <v>145</v>
      </c>
      <c r="B145" s="11"/>
      <c r="C145" s="116"/>
      <c r="D145" s="116"/>
      <c r="E145" s="85" t="str" cm="1">
        <f t="array" ref="E145">IFERROR(INDEX([1]!v_s10a_incident_by_feeder_FY26[Interruptions Identifier], ROWS($E$9:E145)),"")</f>
        <v>INCD-32246-F-TE KAO</v>
      </c>
      <c r="F145" s="85" t="str" cm="1">
        <f t="array" ref="F145">IFERROR(INDEX([1]!v_s10a_incident_by_feeder_FY26[Circuit Location], ROWS($F$9:F145)),"")</f>
        <v>Pukenui 131142 - Te Kao</v>
      </c>
      <c r="G145" s="88" t="str" cm="1">
        <f t="array" ref="G145">IFERROR(INDEX(#REF!, ROWS($G$9:G145)),"")</f>
        <v/>
      </c>
      <c r="H145" s="88" t="str" cm="1">
        <f t="array" ref="H145">IFERROR(INDEX([1]!v_s10a_incident_by_feeder_FY26[feeder], ROWS($H$9:H145)),"")</f>
        <v>TE KAO</v>
      </c>
      <c r="I145" s="89" cm="1">
        <f t="array" ref="I145">IFERROR(INDEX([1]!v_s10a_incident_by_feeder_FY26[Start_Date], ROWS($I$9:I145)),"")</f>
        <v>45781.423611111109</v>
      </c>
      <c r="J145" s="90" cm="1">
        <f t="array" ref="J145">IFERROR(INDEX([1]!v_s10a_incident_by_feeder_FY26[Start_Time], ROWS($J$9:J145)),"")</f>
        <v>45781.423611111109</v>
      </c>
      <c r="K145" s="89" cm="1">
        <f t="array" ref="K145">IFERROR(INDEX([1]!v_s10a_incident_by_feeder_FY26[End_Date], ROWS($K$9:K145)),"")</f>
        <v>45781.575694444444</v>
      </c>
      <c r="L145" s="90" cm="1">
        <f t="array" ref="L145">IFERROR(INDEX([1]!v_s10a_incident_by_feeder_FY26[End_Time], ROWS($L$9:L145)),"")</f>
        <v>45781.575694444444</v>
      </c>
      <c r="M145" s="97" cm="1">
        <f t="array" ref="M145">IFERROR(INDEX([1]!v_s10a_incident_by_feeder_FY26[SAIDI_Value], ROWS($M$9:M145)),"")</f>
        <v>4.246066917820128E-2</v>
      </c>
      <c r="N145" s="94" cm="1">
        <f t="array" ref="N145">IFERROR(INDEX([1]!v_s10a_incident_by_feeder_FY26[SAIFI_Value], ROWS($N$9:N145)),"")</f>
        <v>1.9388433414580102E-4</v>
      </c>
      <c r="O145" s="91" cm="1">
        <f t="array" ref="O145">IFERROR(INDEX([1]!v_s10a_incident_by_feeder_FY26[ICPs], ROWS($N$9:N145)),"")</f>
        <v>7</v>
      </c>
      <c r="P145" s="118" cm="1">
        <f t="array" ref="P145">IFERROR(INDEX([1]!v_s10a_incident_by_feeder_FY26[CML], ROWS($P$9:P145)),"")</f>
        <v>1533.0000000097789</v>
      </c>
      <c r="Q145" s="88" t="str" cm="1">
        <f t="array" ref="Q145">IFERROR(INDEX([1]!v_s10a_incident_by_feeder_FY26[Planned or Unplanned], ROWS($Q$9:Q145)),"")</f>
        <v>Unplanned</v>
      </c>
      <c r="R145" s="88" t="str" cm="1">
        <f t="array" ref="R145">IFERROR(INDEX([1]!v_s10a_incident_by_feeder_FY26[Cause], ROWS($R$9:R145)),"")</f>
        <v>Defective Equipment</v>
      </c>
      <c r="S145" s="88" t="str" cm="1">
        <f t="array" ref="S145">IFERROR(INDEX([1]!v_s10a_incident_by_feeder_FY26[Details], ROWS($S$9:S145)),"")</f>
        <v># Flipped Crossarm, at Pole 435676, Rarawa Beach Rd, Pukenui</v>
      </c>
      <c r="T145" s="18"/>
    </row>
    <row r="146" spans="1:20" ht="15.75" x14ac:dyDescent="0.25">
      <c r="A146" s="10">
        <v>146</v>
      </c>
      <c r="B146" s="11"/>
      <c r="C146" s="116"/>
      <c r="D146" s="116"/>
      <c r="E146" s="85" t="str" cm="1">
        <f t="array" ref="E146">IFERROR(INDEX([1]!v_s10a_incident_by_feeder_FY26[Interruptions Identifier], ROWS($E$9:E146)),"")</f>
        <v>INCD-32249-F-RAWENE</v>
      </c>
      <c r="F146" s="85" t="str" cm="1">
        <f t="array" ref="F146">IFERROR(INDEX([1]!v_s10a_incident_by_feeder_FY26[Circuit Location], ROWS($F$9:F146)),"")</f>
        <v>Omanaia 051742 - Rawene</v>
      </c>
      <c r="G146" s="88" t="str" cm="1">
        <f t="array" ref="G146">IFERROR(INDEX(#REF!, ROWS($G$9:G146)),"")</f>
        <v/>
      </c>
      <c r="H146" s="88" t="str" cm="1">
        <f t="array" ref="H146">IFERROR(INDEX([1]!v_s10a_incident_by_feeder_FY26[feeder], ROWS($H$9:H146)),"")</f>
        <v>RAWENE</v>
      </c>
      <c r="I146" s="89" cm="1">
        <f t="array" ref="I146">IFERROR(INDEX([1]!v_s10a_incident_by_feeder_FY26[Start_Date], ROWS($I$9:I146)),"")</f>
        <v>45799.417361111111</v>
      </c>
      <c r="J146" s="90" cm="1">
        <f t="array" ref="J146">IFERROR(INDEX([1]!v_s10a_incident_by_feeder_FY26[Start_Time], ROWS($J$9:J146)),"")</f>
        <v>45799.417361111111</v>
      </c>
      <c r="K146" s="89" cm="1">
        <f t="array" ref="K146">IFERROR(INDEX([1]!v_s10a_incident_by_feeder_FY26[End_Date], ROWS($K$9:K146)),"")</f>
        <v>45799.559027777781</v>
      </c>
      <c r="L146" s="90" cm="1">
        <f t="array" ref="L146">IFERROR(INDEX([1]!v_s10a_incident_by_feeder_FY26[End_Time], ROWS($L$9:L146)),"")</f>
        <v>45799.559027777781</v>
      </c>
      <c r="M146" s="97" cm="1">
        <f t="array" ref="M146">IFERROR(INDEX([1]!v_s10a_incident_by_feeder_FY26[SAIDI_Value], ROWS($M$9:M146)),"")</f>
        <v>2.1770440948816343E-2</v>
      </c>
      <c r="N146" s="94" cm="1">
        <f t="array" ref="N146">IFERROR(INDEX([1]!v_s10a_incident_by_feeder_FY26[SAIFI_Value], ROWS($N$9:N146)),"")</f>
        <v>1.1079104808331487E-4</v>
      </c>
      <c r="O146" s="91" cm="1">
        <f t="array" ref="O146">IFERROR(INDEX([1]!v_s10a_incident_by_feeder_FY26[ICPs], ROWS($N$9:N146)),"")</f>
        <v>4</v>
      </c>
      <c r="P146" s="118" cm="1">
        <f t="array" ref="P146">IFERROR(INDEX([1]!v_s10a_incident_by_feeder_FY26[CML], ROWS($P$9:P146)),"")</f>
        <v>786.00000001606531</v>
      </c>
      <c r="Q146" s="88" t="str" cm="1">
        <f t="array" ref="Q146">IFERROR(INDEX([1]!v_s10a_incident_by_feeder_FY26[Planned or Unplanned], ROWS($Q$9:Q146)),"")</f>
        <v>Planned</v>
      </c>
      <c r="R146" s="88" t="str" cm="1">
        <f t="array" ref="R146">IFERROR(INDEX([1]!v_s10a_incident_by_feeder_FY26[Cause], ROWS($R$9:R146)),"")</f>
        <v>Planned Outage</v>
      </c>
      <c r="S146" s="88" t="str" cm="1">
        <f t="array" ref="S146">IFERROR(INDEX([1]!v_s10a_incident_by_feeder_FY26[Details], ROWS($S$9:S146)),"")</f>
        <v># Replace Crossarm on Pole 318689, SH12, Rawene</v>
      </c>
      <c r="T146" s="18"/>
    </row>
    <row r="147" spans="1:20" ht="15.75" x14ac:dyDescent="0.25">
      <c r="A147" s="10">
        <v>147</v>
      </c>
      <c r="B147" s="11"/>
      <c r="C147" s="116"/>
      <c r="D147" s="116"/>
      <c r="E147" s="85" t="str" cm="1">
        <f t="array" ref="E147">IFERROR(INDEX([1]!v_s10a_incident_by_feeder_FY26[Interruptions Identifier], ROWS($E$9:E147)),"")</f>
        <v>INCD-32261-F-TAKOU BAY</v>
      </c>
      <c r="F147" s="85" t="str" cm="1">
        <f t="array" ref="F147">IFERROR(INDEX([1]!v_s10a_incident_by_feeder_FY26[Circuit Location], ROWS($F$9:F147)),"")</f>
        <v>Waipapa 041672 - Takou Bay</v>
      </c>
      <c r="G147" s="88" t="str" cm="1">
        <f t="array" ref="G147">IFERROR(INDEX(#REF!, ROWS($G$9:G147)),"")</f>
        <v/>
      </c>
      <c r="H147" s="88" t="str" cm="1">
        <f t="array" ref="H147">IFERROR(INDEX([1]!v_s10a_incident_by_feeder_FY26[feeder], ROWS($H$9:H147)),"")</f>
        <v>TAKOU BAY</v>
      </c>
      <c r="I147" s="89" cm="1">
        <f t="array" ref="I147">IFERROR(INDEX([1]!v_s10a_incident_by_feeder_FY26[Start_Date], ROWS($I$9:I147)),"")</f>
        <v>45804.378472222219</v>
      </c>
      <c r="J147" s="90" cm="1">
        <f t="array" ref="J147">IFERROR(INDEX([1]!v_s10a_incident_by_feeder_FY26[Start_Time], ROWS($J$9:J147)),"")</f>
        <v>45804.378472222219</v>
      </c>
      <c r="K147" s="89" cm="1">
        <f t="array" ref="K147">IFERROR(INDEX([1]!v_s10a_incident_by_feeder_FY26[End_Date], ROWS($K$9:K147)),"")</f>
        <v>45804.609027777777</v>
      </c>
      <c r="L147" s="90" cm="1">
        <f t="array" ref="L147">IFERROR(INDEX([1]!v_s10a_incident_by_feeder_FY26[End_Time], ROWS($L$9:L147)),"")</f>
        <v>45804.609027777777</v>
      </c>
      <c r="M147" s="97" cm="1">
        <f t="array" ref="M147">IFERROR(INDEX([1]!v_s10a_incident_by_feeder_FY26[SAIDI_Value], ROWS($M$9:M147)),"")</f>
        <v>0.10425437624669594</v>
      </c>
      <c r="N147" s="94" cm="1">
        <f t="array" ref="N147">IFERROR(INDEX([1]!v_s10a_incident_by_feeder_FY26[SAIFI_Value], ROWS($N$9:N147)),"")</f>
        <v>3.3237314424994463E-4</v>
      </c>
      <c r="O147" s="91" cm="1">
        <f t="array" ref="O147">IFERROR(INDEX([1]!v_s10a_incident_by_feeder_FY26[ICPs], ROWS($N$9:N147)),"")</f>
        <v>12</v>
      </c>
      <c r="P147" s="118" cm="1">
        <f t="array" ref="P147">IFERROR(INDEX([1]!v_s10a_incident_by_feeder_FY26[CML], ROWS($P$9:P147)),"")</f>
        <v>3764.0000000107102</v>
      </c>
      <c r="Q147" s="88" t="str" cm="1">
        <f t="array" ref="Q147">IFERROR(INDEX([1]!v_s10a_incident_by_feeder_FY26[Planned or Unplanned], ROWS($Q$9:Q147)),"")</f>
        <v>Planned</v>
      </c>
      <c r="R147" s="88" t="str" cm="1">
        <f t="array" ref="R147">IFERROR(INDEX([1]!v_s10a_incident_by_feeder_FY26[Cause], ROWS($R$9:R147)),"")</f>
        <v>Planned Outage</v>
      </c>
      <c r="S147" s="88" t="str" cm="1">
        <f t="array" ref="S147">IFERROR(INDEX([1]!v_s10a_incident_by_feeder_FY26[Details], ROWS($S$9:S147)),"")</f>
        <v># Pole Replacement, at L627, Takahe Rd, Waipapa</v>
      </c>
      <c r="T147" s="18"/>
    </row>
    <row r="148" spans="1:20" ht="15.75" x14ac:dyDescent="0.25">
      <c r="A148" s="10">
        <v>148</v>
      </c>
      <c r="B148" s="11"/>
      <c r="C148" s="116"/>
      <c r="D148" s="116"/>
      <c r="E148" s="85" t="str" cm="1">
        <f t="array" ref="E148">IFERROR(INDEX([1]!v_s10a_incident_by_feeder_FY26[Interruptions Identifier], ROWS($E$9:E148)),"")</f>
        <v>INCD-32264-F-TAU BLOCK</v>
      </c>
      <c r="F148" s="85" t="str" cm="1">
        <f t="array" ref="F148">IFERROR(INDEX([1]!v_s10a_incident_by_feeder_FY26[Circuit Location], ROWS($F$9:F148)),"")</f>
        <v>Moerewa 031372 - Tau Block</v>
      </c>
      <c r="G148" s="88" t="str" cm="1">
        <f t="array" ref="G148">IFERROR(INDEX(#REF!, ROWS($G$9:G148)),"")</f>
        <v/>
      </c>
      <c r="H148" s="88" t="str" cm="1">
        <f t="array" ref="H148">IFERROR(INDEX([1]!v_s10a_incident_by_feeder_FY26[feeder], ROWS($H$9:H148)),"")</f>
        <v>TAU BLOCK</v>
      </c>
      <c r="I148" s="89" cm="1">
        <f t="array" ref="I148">IFERROR(INDEX([1]!v_s10a_incident_by_feeder_FY26[Start_Date], ROWS($I$9:I148)),"")</f>
        <v>45805.375</v>
      </c>
      <c r="J148" s="90" cm="1">
        <f t="array" ref="J148">IFERROR(INDEX([1]!v_s10a_incident_by_feeder_FY26[Start_Time], ROWS($J$9:J148)),"")</f>
        <v>45805.375</v>
      </c>
      <c r="K148" s="89" cm="1">
        <f t="array" ref="K148">IFERROR(INDEX([1]!v_s10a_incident_by_feeder_FY26[End_Date], ROWS($K$9:K148)),"")</f>
        <v>45805.580555555556</v>
      </c>
      <c r="L148" s="90" cm="1">
        <f t="array" ref="L148">IFERROR(INDEX([1]!v_s10a_incident_by_feeder_FY26[End_Time], ROWS($L$9:L148)),"")</f>
        <v>45805.580555555556</v>
      </c>
      <c r="M148" s="97" cm="1">
        <f t="array" ref="M148">IFERROR(INDEX([1]!v_s10a_incident_by_feeder_FY26[SAIDI_Value], ROWS($M$9:M148)),"")</f>
        <v>6.4369598938733993E-2</v>
      </c>
      <c r="N148" s="94" cm="1">
        <f t="array" ref="N148">IFERROR(INDEX([1]!v_s10a_incident_by_feeder_FY26[SAIFI_Value], ROWS($N$9:N148)),"")</f>
        <v>7.4783957456237536E-4</v>
      </c>
      <c r="O148" s="91" cm="1">
        <f t="array" ref="O148">IFERROR(INDEX([1]!v_s10a_incident_by_feeder_FY26[ICPs], ROWS($N$9:N148)),"")</f>
        <v>19</v>
      </c>
      <c r="P148" s="118" cm="1">
        <f t="array" ref="P148">IFERROR(INDEX([1]!v_s10a_incident_by_feeder_FY26[CML], ROWS($P$9:P148)),"")</f>
        <v>2324.0000000840519</v>
      </c>
      <c r="Q148" s="88" t="str" cm="1">
        <f t="array" ref="Q148">IFERROR(INDEX([1]!v_s10a_incident_by_feeder_FY26[Planned or Unplanned], ROWS($Q$9:Q148)),"")</f>
        <v>Planned</v>
      </c>
      <c r="R148" s="88" t="str" cm="1">
        <f t="array" ref="R148">IFERROR(INDEX([1]!v_s10a_incident_by_feeder_FY26[Cause], ROWS($R$9:R148)),"")</f>
        <v>Planned Outage</v>
      </c>
      <c r="S148" s="88" t="str" cm="1">
        <f t="array" ref="S148">IFERROR(INDEX([1]!v_s10a_incident_by_feeder_FY26[Details], ROWS($S$9:S148)),"")</f>
        <v># Replace Pole, beyond L876, McIntyre Rd, Moerewa</v>
      </c>
      <c r="T148" s="18"/>
    </row>
    <row r="149" spans="1:20" ht="15.75" x14ac:dyDescent="0.25">
      <c r="A149" s="10">
        <v>149</v>
      </c>
      <c r="B149" s="11"/>
      <c r="C149" s="116"/>
      <c r="D149" s="116"/>
      <c r="E149" s="85" t="str" cm="1">
        <f t="array" ref="E149">IFERROR(INDEX([1]!v_s10a_incident_by_feeder_FY26[Interruptions Identifier], ROWS($E$9:E149)),"")</f>
        <v>INCD-32267-F-MATAURI BAY</v>
      </c>
      <c r="F149" s="85" t="str" cm="1">
        <f t="array" ref="F149">IFERROR(INDEX([1]!v_s10a_incident_by_feeder_FY26[Circuit Location], ROWS($F$9:F149)),"")</f>
        <v>Kaeo 191732 - Matauri Bay</v>
      </c>
      <c r="G149" s="88" t="str" cm="1">
        <f t="array" ref="G149">IFERROR(INDEX(#REF!, ROWS($G$9:G149)),"")</f>
        <v/>
      </c>
      <c r="H149" s="88" t="str" cm="1">
        <f t="array" ref="H149">IFERROR(INDEX([1]!v_s10a_incident_by_feeder_FY26[feeder], ROWS($H$9:H149)),"")</f>
        <v>MATAURI BAY</v>
      </c>
      <c r="I149" s="89" cm="1">
        <f t="array" ref="I149">IFERROR(INDEX([1]!v_s10a_incident_by_feeder_FY26[Start_Date], ROWS($I$9:I149)),"")</f>
        <v>45820.42083333333</v>
      </c>
      <c r="J149" s="90" cm="1">
        <f t="array" ref="J149">IFERROR(INDEX([1]!v_s10a_incident_by_feeder_FY26[Start_Time], ROWS($J$9:J149)),"")</f>
        <v>45820.42083333333</v>
      </c>
      <c r="K149" s="89" cm="1">
        <f t="array" ref="K149">IFERROR(INDEX([1]!v_s10a_incident_by_feeder_FY26[End_Date], ROWS($K$9:K149)),"")</f>
        <v>45820.603472222225</v>
      </c>
      <c r="L149" s="90" cm="1">
        <f t="array" ref="L149">IFERROR(INDEX([1]!v_s10a_incident_by_feeder_FY26[End_Time], ROWS($L$9:L149)),"")</f>
        <v>45820.603472222225</v>
      </c>
      <c r="M149" s="97" cm="1">
        <f t="array" ref="M149">IFERROR(INDEX([1]!v_s10a_incident_by_feeder_FY26[SAIDI_Value], ROWS($M$9:M149)),"")</f>
        <v>2.9138045646866246E-2</v>
      </c>
      <c r="N149" s="94" cm="1">
        <f t="array" ref="N149">IFERROR(INDEX([1]!v_s10a_incident_by_feeder_FY26[SAIFI_Value], ROWS($N$9:N149)),"")</f>
        <v>1.1079104808331487E-4</v>
      </c>
      <c r="O149" s="91" cm="1">
        <f t="array" ref="O149">IFERROR(INDEX([1]!v_s10a_incident_by_feeder_FY26[ICPs], ROWS($N$9:N149)),"")</f>
        <v>4</v>
      </c>
      <c r="P149" s="118" cm="1">
        <f t="array" ref="P149">IFERROR(INDEX([1]!v_s10a_incident_by_feeder_FY26[CML], ROWS($P$9:P149)),"")</f>
        <v>1052.0000000344589</v>
      </c>
      <c r="Q149" s="88" t="str" cm="1">
        <f t="array" ref="Q149">IFERROR(INDEX([1]!v_s10a_incident_by_feeder_FY26[Planned or Unplanned], ROWS($Q$9:Q149)),"")</f>
        <v>Planned</v>
      </c>
      <c r="R149" s="88" t="str" cm="1">
        <f t="array" ref="R149">IFERROR(INDEX([1]!v_s10a_incident_by_feeder_FY26[Cause], ROWS($R$9:R149)),"")</f>
        <v>Planned Outage</v>
      </c>
      <c r="S149" s="88" t="str" cm="1">
        <f t="array" ref="S149">IFERROR(INDEX([1]!v_s10a_incident_by_feeder_FY26[Details], ROWS($S$9:S149)),"")</f>
        <v># Install Voltage Regulator VR20, Wainui Rd, Kaeo</v>
      </c>
      <c r="T149" s="18"/>
    </row>
    <row r="150" spans="1:20" ht="15.75" x14ac:dyDescent="0.25">
      <c r="A150" s="10">
        <v>150</v>
      </c>
      <c r="B150" s="11"/>
      <c r="C150" s="116"/>
      <c r="D150" s="116"/>
      <c r="E150" s="85" t="str" cm="1">
        <f t="array" ref="E150">IFERROR(INDEX([1]!v_s10a_incident_by_feeder_FY26[Interruptions Identifier], ROWS($E$9:E150)),"")</f>
        <v>INCD-32273-F-RAWENE</v>
      </c>
      <c r="F150" s="85" t="str" cm="1">
        <f t="array" ref="F150">IFERROR(INDEX([1]!v_s10a_incident_by_feeder_FY26[Circuit Location], ROWS($F$9:F150)),"")</f>
        <v>Omanaia 051742 - Rawene</v>
      </c>
      <c r="G150" s="88" t="str" cm="1">
        <f t="array" ref="G150">IFERROR(INDEX(#REF!, ROWS($G$9:G150)),"")</f>
        <v/>
      </c>
      <c r="H150" s="88" t="str" cm="1">
        <f t="array" ref="H150">IFERROR(INDEX([1]!v_s10a_incident_by_feeder_FY26[feeder], ROWS($H$9:H150)),"")</f>
        <v>RAWENE</v>
      </c>
      <c r="I150" s="89" cm="1">
        <f t="array" ref="I150">IFERROR(INDEX([1]!v_s10a_incident_by_feeder_FY26[Start_Date], ROWS($I$9:I150)),"")</f>
        <v>45782.857638888891</v>
      </c>
      <c r="J150" s="90" cm="1">
        <f t="array" ref="J150">IFERROR(INDEX([1]!v_s10a_incident_by_feeder_FY26[Start_Time], ROWS($J$9:J150)),"")</f>
        <v>45782.857638888891</v>
      </c>
      <c r="K150" s="89" cm="1">
        <f t="array" ref="K150">IFERROR(INDEX([1]!v_s10a_incident_by_feeder_FY26[End_Date], ROWS($K$9:K150)),"")</f>
        <v>45783.524305555555</v>
      </c>
      <c r="L150" s="90" cm="1">
        <f t="array" ref="L150">IFERROR(INDEX([1]!v_s10a_incident_by_feeder_FY26[End_Time], ROWS($L$9:L150)),"")</f>
        <v>45783.524305555555</v>
      </c>
      <c r="M150" s="97" cm="1">
        <f t="array" ref="M150">IFERROR(INDEX([1]!v_s10a_incident_by_feeder_FY26[SAIDI_Value], ROWS($M$9:M150)),"")</f>
        <v>0.20857707364033704</v>
      </c>
      <c r="N150" s="94" cm="1">
        <f t="array" ref="N150">IFERROR(INDEX([1]!v_s10a_incident_by_feeder_FY26[SAIFI_Value], ROWS($N$9:N150)),"")</f>
        <v>1.4956791491247503E-3</v>
      </c>
      <c r="O150" s="91" cm="1">
        <f t="array" ref="O150">IFERROR(INDEX([1]!v_s10a_incident_by_feeder_FY26[ICPs], ROWS($N$9:N150)),"")</f>
        <v>53.999999999999986</v>
      </c>
      <c r="P150" s="118" cm="1">
        <f t="array" ref="P150">IFERROR(INDEX([1]!v_s10a_incident_by_feeder_FY26[CML], ROWS($P$9:P150)),"")</f>
        <v>7530.4666667107285</v>
      </c>
      <c r="Q150" s="88" t="str" cm="1">
        <f t="array" ref="Q150">IFERROR(INDEX([1]!v_s10a_incident_by_feeder_FY26[Planned or Unplanned], ROWS($Q$9:Q150)),"")</f>
        <v>Unplanned</v>
      </c>
      <c r="R150" s="88" t="str" cm="1">
        <f t="array" ref="R150">IFERROR(INDEX([1]!v_s10a_incident_by_feeder_FY26[Cause], ROWS($R$9:R150)),"")</f>
        <v>Unknown</v>
      </c>
      <c r="S150" s="88" t="str" cm="1">
        <f t="array" ref="S150">IFERROR(INDEX([1]!v_s10a_incident_by_feeder_FY26[Details], ROWS($S$9:S150)),"")</f>
        <v># Failed Insulator, at Pole 405616, SH12, Omanaia</v>
      </c>
      <c r="T150" s="18"/>
    </row>
    <row r="151" spans="1:20" ht="15.75" x14ac:dyDescent="0.25">
      <c r="A151" s="10">
        <v>151</v>
      </c>
      <c r="B151" s="11"/>
      <c r="C151" s="116"/>
      <c r="D151" s="116"/>
      <c r="E151" s="85" t="str" cm="1">
        <f t="array" ref="E151">IFERROR(INDEX([1]!v_s10a_incident_by_feeder_FY26[Interruptions Identifier], ROWS($E$9:E151)),"")</f>
        <v>INCD-32273-F-OPONONI</v>
      </c>
      <c r="F151" s="85" t="str" cm="1">
        <f t="array" ref="F151">IFERROR(INDEX([1]!v_s10a_incident_by_feeder_FY26[Circuit Location], ROWS($F$9:F151)),"")</f>
        <v>Omanaia 051762 - Opononi</v>
      </c>
      <c r="G151" s="88" t="str" cm="1">
        <f t="array" ref="G151">IFERROR(INDEX(#REF!, ROWS($G$9:G151)),"")</f>
        <v/>
      </c>
      <c r="H151" s="88" t="str" cm="1">
        <f t="array" ref="H151">IFERROR(INDEX([1]!v_s10a_incident_by_feeder_FY26[feeder], ROWS($H$9:H151)),"")</f>
        <v>OPONONI</v>
      </c>
      <c r="I151" s="89" cm="1">
        <f t="array" ref="I151">IFERROR(INDEX([1]!v_s10a_incident_by_feeder_FY26[Start_Date], ROWS($I$9:I151)),"")</f>
        <v>45782.857638888891</v>
      </c>
      <c r="J151" s="90" cm="1">
        <f t="array" ref="J151">IFERROR(INDEX([1]!v_s10a_incident_by_feeder_FY26[Start_Time], ROWS($J$9:J151)),"")</f>
        <v>45782.857638888891</v>
      </c>
      <c r="K151" s="89" cm="1">
        <f t="array" ref="K151">IFERROR(INDEX([1]!v_s10a_incident_by_feeder_FY26[End_Date], ROWS($K$9:K151)),"")</f>
        <v>45783.524305555555</v>
      </c>
      <c r="L151" s="90" cm="1">
        <f t="array" ref="L151">IFERROR(INDEX([1]!v_s10a_incident_by_feeder_FY26[End_Time], ROWS($L$9:L151)),"")</f>
        <v>45783.524305555555</v>
      </c>
      <c r="M151" s="97" cm="1">
        <f t="array" ref="M151">IFERROR(INDEX([1]!v_s10a_incident_by_feeder_FY26[SAIDI_Value], ROWS($M$9:M151)),"")</f>
        <v>1.2408597385403853E-2</v>
      </c>
      <c r="N151" s="94" cm="1">
        <f t="array" ref="N151">IFERROR(INDEX([1]!v_s10a_incident_by_feeder_FY26[SAIFI_Value], ROWS($N$9:N151)),"")</f>
        <v>5.5395524041656322E-5</v>
      </c>
      <c r="O151" s="91" cm="1">
        <f t="array" ref="O151">IFERROR(INDEX([1]!v_s10a_incident_by_feeder_FY26[ICPs], ROWS($N$9:N151)),"")</f>
        <v>1.9999999999999598</v>
      </c>
      <c r="P151" s="118" cm="1">
        <f t="array" ref="P151">IFERROR(INDEX([1]!v_s10a_incident_by_feeder_FY26[CML], ROWS($P$9:P151)),"")</f>
        <v>448.00000000262071</v>
      </c>
      <c r="Q151" s="88" t="str" cm="1">
        <f t="array" ref="Q151">IFERROR(INDEX([1]!v_s10a_incident_by_feeder_FY26[Planned or Unplanned], ROWS($Q$9:Q151)),"")</f>
        <v>Unplanned</v>
      </c>
      <c r="R151" s="88" t="str" cm="1">
        <f t="array" ref="R151">IFERROR(INDEX([1]!v_s10a_incident_by_feeder_FY26[Cause], ROWS($R$9:R151)),"")</f>
        <v>Unknown</v>
      </c>
      <c r="S151" s="88" t="str" cm="1">
        <f t="array" ref="S151">IFERROR(INDEX([1]!v_s10a_incident_by_feeder_FY26[Details], ROWS($S$9:S151)),"")</f>
        <v># Failed Insulator, at Pole 405616, SH12, Omanaia</v>
      </c>
      <c r="T151" s="18"/>
    </row>
    <row r="152" spans="1:20" ht="15.75" x14ac:dyDescent="0.25">
      <c r="A152" s="10">
        <v>152</v>
      </c>
      <c r="B152" s="11"/>
      <c r="C152" s="116"/>
      <c r="D152" s="116"/>
      <c r="E152" s="85" t="str" cm="1">
        <f t="array" ref="E152">IFERROR(INDEX([1]!v_s10a_incident_by_feeder_FY26[Interruptions Identifier], ROWS($E$9:E152)),"")</f>
        <v>INCD-32279-F-HEREKINO</v>
      </c>
      <c r="F152" s="85" t="str" cm="1">
        <f t="array" ref="F152">IFERROR(INDEX([1]!v_s10a_incident_by_feeder_FY26[Circuit Location], ROWS($F$9:F152)),"")</f>
        <v>Okahu CB1109 - Herekino</v>
      </c>
      <c r="G152" s="88" t="str" cm="1">
        <f t="array" ref="G152">IFERROR(INDEX(#REF!, ROWS($G$9:G152)),"")</f>
        <v/>
      </c>
      <c r="H152" s="88" t="str" cm="1">
        <f t="array" ref="H152">IFERROR(INDEX([1]!v_s10a_incident_by_feeder_FY26[feeder], ROWS($H$9:H152)),"")</f>
        <v>HEREKINO</v>
      </c>
      <c r="I152" s="89" cm="1">
        <f t="array" ref="I152">IFERROR(INDEX([1]!v_s10a_incident_by_feeder_FY26[Start_Date], ROWS($I$9:I152)),"")</f>
        <v>45783.404861111114</v>
      </c>
      <c r="J152" s="90" cm="1">
        <f t="array" ref="J152">IFERROR(INDEX([1]!v_s10a_incident_by_feeder_FY26[Start_Time], ROWS($J$9:J152)),"")</f>
        <v>45783.404861111114</v>
      </c>
      <c r="K152" s="89" cm="1">
        <f t="array" ref="K152">IFERROR(INDEX([1]!v_s10a_incident_by_feeder_FY26[End_Date], ROWS($K$9:K152)),"")</f>
        <v>45783.60833333333</v>
      </c>
      <c r="L152" s="90" cm="1">
        <f t="array" ref="L152">IFERROR(INDEX([1]!v_s10a_incident_by_feeder_FY26[End_Time], ROWS($L$9:L152)),"")</f>
        <v>45783.60833333333</v>
      </c>
      <c r="M152" s="97" cm="1">
        <f t="array" ref="M152">IFERROR(INDEX([1]!v_s10a_incident_by_feeder_FY26[SAIDI_Value], ROWS($M$9:M152)),"")</f>
        <v>0.20288610679644392</v>
      </c>
      <c r="N152" s="94" cm="1">
        <f t="array" ref="N152">IFERROR(INDEX([1]!v_s10a_incident_by_feeder_FY26[SAIFI_Value], ROWS($N$9:N152)),"")</f>
        <v>6.9244405052071788E-4</v>
      </c>
      <c r="O152" s="91" cm="1">
        <f t="array" ref="O152">IFERROR(INDEX([1]!v_s10a_incident_by_feeder_FY26[ICPs], ROWS($N$9:N152)),"")</f>
        <v>25</v>
      </c>
      <c r="P152" s="118" cm="1">
        <f t="array" ref="P152">IFERROR(INDEX([1]!v_s10a_incident_by_feeder_FY26[CML], ROWS($P$9:P152)),"")</f>
        <v>7324.9999997788109</v>
      </c>
      <c r="Q152" s="88" t="str" cm="1">
        <f t="array" ref="Q152">IFERROR(INDEX([1]!v_s10a_incident_by_feeder_FY26[Planned or Unplanned], ROWS($Q$9:Q152)),"")</f>
        <v>Unplanned</v>
      </c>
      <c r="R152" s="88" t="str" cm="1">
        <f t="array" ref="R152">IFERROR(INDEX([1]!v_s10a_incident_by_feeder_FY26[Cause], ROWS($R$9:R152)),"")</f>
        <v>Planned Outage</v>
      </c>
      <c r="S152" s="88" t="str" cm="1">
        <f t="array" ref="S152">IFERROR(INDEX([1]!v_s10a_incident_by_feeder_FY26[Details], ROWS($S$9:S152)),"")</f>
        <v># Pole Replacement, Beyond Switch 351, Kaitaia Awaroa Rd, Kaitaia</v>
      </c>
      <c r="T152" s="18"/>
    </row>
    <row r="153" spans="1:20" ht="15.75" x14ac:dyDescent="0.25">
      <c r="A153" s="10">
        <v>153</v>
      </c>
      <c r="B153" s="11"/>
      <c r="C153" s="116"/>
      <c r="D153" s="116"/>
      <c r="E153" s="85" t="str" cm="1">
        <f t="array" ref="E153">IFERROR(INDEX([1]!v_s10a_incident_by_feeder_FY26[Interruptions Identifier], ROWS($E$9:E153)),"")</f>
        <v>INCD-32288-F-WHANGAROA</v>
      </c>
      <c r="F153" s="85" t="str" cm="1">
        <f t="array" ref="F153">IFERROR(INDEX([1]!v_s10a_incident_by_feeder_FY26[Circuit Location], ROWS($F$9:F153)),"")</f>
        <v>Kaeo 191722 - Whangaroa</v>
      </c>
      <c r="G153" s="88" t="str" cm="1">
        <f t="array" ref="G153">IFERROR(INDEX(#REF!, ROWS($G$9:G153)),"")</f>
        <v/>
      </c>
      <c r="H153" s="88" t="str" cm="1">
        <f t="array" ref="H153">IFERROR(INDEX([1]!v_s10a_incident_by_feeder_FY26[feeder], ROWS($H$9:H153)),"")</f>
        <v>WHANGAROA</v>
      </c>
      <c r="I153" s="89" cm="1">
        <f t="array" ref="I153">IFERROR(INDEX([1]!v_s10a_incident_by_feeder_FY26[Start_Date], ROWS($I$9:I153)),"")</f>
        <v>45805.397222222222</v>
      </c>
      <c r="J153" s="90" cm="1">
        <f t="array" ref="J153">IFERROR(INDEX([1]!v_s10a_incident_by_feeder_FY26[Start_Time], ROWS($J$9:J153)),"")</f>
        <v>45805.397222222222</v>
      </c>
      <c r="K153" s="89" cm="1">
        <f t="array" ref="K153">IFERROR(INDEX([1]!v_s10a_incident_by_feeder_FY26[End_Date], ROWS($K$9:K153)),"")</f>
        <v>45805.643750000003</v>
      </c>
      <c r="L153" s="90" cm="1">
        <f t="array" ref="L153">IFERROR(INDEX([1]!v_s10a_incident_by_feeder_FY26[End_Time], ROWS($L$9:L153)),"")</f>
        <v>45805.643750000003</v>
      </c>
      <c r="M153" s="97" cm="1">
        <f t="array" ref="M153">IFERROR(INDEX([1]!v_s10a_incident_by_feeder_FY26[SAIDI_Value], ROWS($M$9:M153)),"")</f>
        <v>7.8550853091740924E-2</v>
      </c>
      <c r="N153" s="94" cm="1">
        <f t="array" ref="N153">IFERROR(INDEX([1]!v_s10a_incident_by_feeder_FY26[SAIFI_Value], ROWS($N$9:N153)),"")</f>
        <v>2.2158209616662973E-4</v>
      </c>
      <c r="O153" s="91" cm="1">
        <f t="array" ref="O153">IFERROR(INDEX([1]!v_s10a_incident_by_feeder_FY26[ICPs], ROWS($N$9:N153)),"")</f>
        <v>8</v>
      </c>
      <c r="P153" s="118" cm="1">
        <f t="array" ref="P153">IFERROR(INDEX([1]!v_s10a_incident_by_feeder_FY26[CML], ROWS($P$9:P153)),"")</f>
        <v>2836.0000000242144</v>
      </c>
      <c r="Q153" s="88" t="str" cm="1">
        <f t="array" ref="Q153">IFERROR(INDEX([1]!v_s10a_incident_by_feeder_FY26[Planned or Unplanned], ROWS($Q$9:Q153)),"")</f>
        <v>Planned</v>
      </c>
      <c r="R153" s="88" t="str" cm="1">
        <f t="array" ref="R153">IFERROR(INDEX([1]!v_s10a_incident_by_feeder_FY26[Cause], ROWS($R$9:R153)),"")</f>
        <v>Planned Outage</v>
      </c>
      <c r="S153" s="88" t="str" cm="1">
        <f t="array" ref="S153">IFERROR(INDEX([1]!v_s10a_incident_by_feeder_FY26[Details], ROWS($S$9:S153)),"")</f>
        <v># Replace Pole 436947, Wainui Rd, Whangaroa</v>
      </c>
      <c r="T153" s="18"/>
    </row>
    <row r="154" spans="1:20" ht="15.75" x14ac:dyDescent="0.25">
      <c r="A154" s="10">
        <v>154</v>
      </c>
      <c r="B154" s="11"/>
      <c r="C154" s="116"/>
      <c r="D154" s="116"/>
      <c r="E154" s="85" t="str" cm="1">
        <f t="array" ref="E154">IFERROR(INDEX([1]!v_s10a_incident_by_feeder_FY26[Interruptions Identifier], ROWS($E$9:E154)),"")</f>
        <v>INCD-32291-F-OPUA</v>
      </c>
      <c r="F154" s="85" t="str" cm="1">
        <f t="array" ref="F154">IFERROR(INDEX([1]!v_s10a_incident_by_feeder_FY26[Circuit Location], ROWS($F$9:F154)),"")</f>
        <v>Kawakawa CB0208 - Opua</v>
      </c>
      <c r="G154" s="88" t="str" cm="1">
        <f t="array" ref="G154">IFERROR(INDEX(#REF!, ROWS($G$9:G154)),"")</f>
        <v/>
      </c>
      <c r="H154" s="88" t="str" cm="1">
        <f t="array" ref="H154">IFERROR(INDEX([1]!v_s10a_incident_by_feeder_FY26[feeder], ROWS($H$9:H154)),"")</f>
        <v>OPUA</v>
      </c>
      <c r="I154" s="89" cm="1">
        <f t="array" ref="I154">IFERROR(INDEX([1]!v_s10a_incident_by_feeder_FY26[Start_Date], ROWS($I$9:I154)),"")</f>
        <v>45805.938888888886</v>
      </c>
      <c r="J154" s="90" cm="1">
        <f t="array" ref="J154">IFERROR(INDEX([1]!v_s10a_incident_by_feeder_FY26[Start_Time], ROWS($J$9:J154)),"")</f>
        <v>45805.938888888886</v>
      </c>
      <c r="K154" s="89" cm="1">
        <f t="array" ref="K154">IFERROR(INDEX([1]!v_s10a_incident_by_feeder_FY26[End_Date], ROWS($K$9:K154)),"")</f>
        <v>45806.17291666667</v>
      </c>
      <c r="L154" s="90" cm="1">
        <f t="array" ref="L154">IFERROR(INDEX([1]!v_s10a_incident_by_feeder_FY26[End_Time], ROWS($L$9:L154)),"")</f>
        <v>45806.17291666667</v>
      </c>
      <c r="M154" s="97" cm="1">
        <f t="array" ref="M154">IFERROR(INDEX([1]!v_s10a_incident_by_feeder_FY26[SAIDI_Value], ROWS($M$9:M154)),"")</f>
        <v>1.8668291602528669E-2</v>
      </c>
      <c r="N154" s="94" cm="1">
        <f t="array" ref="N154">IFERROR(INDEX([1]!v_s10a_incident_by_feeder_FY26[SAIFI_Value], ROWS($N$9:N154)),"")</f>
        <v>5.5395524041657433E-5</v>
      </c>
      <c r="O154" s="91" cm="1">
        <f t="array" ref="O154">IFERROR(INDEX([1]!v_s10a_incident_by_feeder_FY26[ICPs], ROWS($N$9:N154)),"")</f>
        <v>2</v>
      </c>
      <c r="P154" s="118" cm="1">
        <f t="array" ref="P154">IFERROR(INDEX([1]!v_s10a_incident_by_feeder_FY26[CML], ROWS($P$9:P154)),"")</f>
        <v>674.00000001769513</v>
      </c>
      <c r="Q154" s="88" t="str" cm="1">
        <f t="array" ref="Q154">IFERROR(INDEX([1]!v_s10a_incident_by_feeder_FY26[Planned or Unplanned], ROWS($Q$9:Q154)),"")</f>
        <v>Planned</v>
      </c>
      <c r="R154" s="88" t="str" cm="1">
        <f t="array" ref="R154">IFERROR(INDEX([1]!v_s10a_incident_by_feeder_FY26[Cause], ROWS($R$9:R154)),"")</f>
        <v>Planned Outage</v>
      </c>
      <c r="S154" s="88" t="str" cm="1">
        <f t="array" ref="S154">IFERROR(INDEX([1]!v_s10a_incident_by_feeder_FY26[Details], ROWS($S$9:S154)),"")</f>
        <v># Replace Pole 403043, Oromahoe Rd, Kawakawa</v>
      </c>
      <c r="T154" s="18"/>
    </row>
    <row r="155" spans="1:20" ht="15.75" x14ac:dyDescent="0.25">
      <c r="A155" s="10">
        <v>155</v>
      </c>
      <c r="B155" s="11"/>
      <c r="C155" s="116"/>
      <c r="D155" s="116"/>
      <c r="E155" s="85" t="str" cm="1">
        <f t="array" ref="E155">IFERROR(INDEX([1]!v_s10a_incident_by_feeder_FY26[Interruptions Identifier], ROWS($E$9:E155)),"")</f>
        <v>INCD-32297-F-FAIRBURN ROAD</v>
      </c>
      <c r="F155" s="85" t="str" cm="1">
        <f t="array" ref="F155">IFERROR(INDEX([1]!v_s10a_incident_by_feeder_FY26[Circuit Location], ROWS($F$9:F155)),"")</f>
        <v>Kaitaia Transmission 151902 - Fairburn Road</v>
      </c>
      <c r="G155" s="88" t="str" cm="1">
        <f t="array" ref="G155">IFERROR(INDEX(#REF!, ROWS($G$9:G155)),"")</f>
        <v/>
      </c>
      <c r="H155" s="88" t="str" cm="1">
        <f t="array" ref="H155">IFERROR(INDEX([1]!v_s10a_incident_by_feeder_FY26[feeder], ROWS($H$9:H155)),"")</f>
        <v>FAIRBURN ROAD</v>
      </c>
      <c r="I155" s="89" cm="1">
        <f t="array" ref="I155">IFERROR(INDEX([1]!v_s10a_incident_by_feeder_FY26[Start_Date], ROWS($I$9:I155)),"")</f>
        <v>45784.429861111108</v>
      </c>
      <c r="J155" s="90" cm="1">
        <f t="array" ref="J155">IFERROR(INDEX([1]!v_s10a_incident_by_feeder_FY26[Start_Time], ROWS($J$9:J155)),"")</f>
        <v>45784.429861111108</v>
      </c>
      <c r="K155" s="89" cm="1">
        <f t="array" ref="K155">IFERROR(INDEX([1]!v_s10a_incident_by_feeder_FY26[End_Date], ROWS($K$9:K155)),"")</f>
        <v>45784.554166666669</v>
      </c>
      <c r="L155" s="90" cm="1">
        <f t="array" ref="L155">IFERROR(INDEX([1]!v_s10a_incident_by_feeder_FY26[End_Time], ROWS($L$9:L155)),"")</f>
        <v>45784.554166666669</v>
      </c>
      <c r="M155" s="97" cm="1">
        <f t="array" ref="M155">IFERROR(INDEX([1]!v_s10a_incident_by_feeder_FY26[SAIDI_Value], ROWS($M$9:M155)),"")</f>
        <v>1.4208951917149451E-2</v>
      </c>
      <c r="N155" s="94" cm="1">
        <f t="array" ref="N155">IFERROR(INDEX([1]!v_s10a_incident_by_feeder_FY26[SAIFI_Value], ROWS($N$9:N155)),"")</f>
        <v>8.3093286062486157E-5</v>
      </c>
      <c r="O155" s="91" cm="1">
        <f t="array" ref="O155">IFERROR(INDEX([1]!v_s10a_incident_by_feeder_FY26[ICPs], ROWS($N$9:N155)),"")</f>
        <v>3</v>
      </c>
      <c r="P155" s="118" cm="1">
        <f t="array" ref="P155">IFERROR(INDEX([1]!v_s10a_incident_by_feeder_FY26[CML], ROWS($P$9:P155)),"")</f>
        <v>513.00000001676381</v>
      </c>
      <c r="Q155" s="88" t="str" cm="1">
        <f t="array" ref="Q155">IFERROR(INDEX([1]!v_s10a_incident_by_feeder_FY26[Planned or Unplanned], ROWS($Q$9:Q155)),"")</f>
        <v>Unplanned</v>
      </c>
      <c r="R155" s="88" t="str" cm="1">
        <f t="array" ref="R155">IFERROR(INDEX([1]!v_s10a_incident_by_feeder_FY26[Cause], ROWS($R$9:R155)),"")</f>
        <v>Defective Equipment</v>
      </c>
      <c r="S155" s="88" t="str" cm="1">
        <f t="array" ref="S155">IFERROR(INDEX([1]!v_s10a_incident_by_feeder_FY26[Details], ROWS($S$9:S155)),"")</f>
        <v># Replace Transformer T05125, Tracey Rd, Kaikohe</v>
      </c>
      <c r="T155" s="18"/>
    </row>
    <row r="156" spans="1:20" ht="15.75" x14ac:dyDescent="0.25">
      <c r="A156" s="10">
        <v>156</v>
      </c>
      <c r="B156" s="11"/>
      <c r="C156" s="116"/>
      <c r="D156" s="116"/>
      <c r="E156" s="85" t="str" cm="1">
        <f t="array" ref="E156">IFERROR(INDEX([1]!v_s10a_incident_by_feeder_FY26[Interruptions Identifier], ROWS($E$9:E156)),"")</f>
        <v>INCD-32303-F-RANGIAHUA</v>
      </c>
      <c r="F156" s="85" t="str" cm="1">
        <f t="array" ref="F156">IFERROR(INDEX([1]!v_s10a_incident_by_feeder_FY26[Circuit Location], ROWS($F$9:F156)),"")</f>
        <v>Kaikohe  CB0105 - Rangiahua</v>
      </c>
      <c r="G156" s="88" t="str" cm="1">
        <f t="array" ref="G156">IFERROR(INDEX(#REF!, ROWS($G$9:G156)),"")</f>
        <v/>
      </c>
      <c r="H156" s="88" t="str" cm="1">
        <f t="array" ref="H156">IFERROR(INDEX([1]!v_s10a_incident_by_feeder_FY26[feeder], ROWS($H$9:H156)),"")</f>
        <v>RANGIAHUA</v>
      </c>
      <c r="I156" s="89" cm="1">
        <f t="array" ref="I156">IFERROR(INDEX([1]!v_s10a_incident_by_feeder_FY26[Start_Date], ROWS($I$9:I156)),"")</f>
        <v>45807.375740740739</v>
      </c>
      <c r="J156" s="90" cm="1">
        <f t="array" ref="J156">IFERROR(INDEX([1]!v_s10a_incident_by_feeder_FY26[Start_Time], ROWS($J$9:J156)),"")</f>
        <v>45807.375740740739</v>
      </c>
      <c r="K156" s="89" cm="1">
        <f t="array" ref="K156">IFERROR(INDEX([1]!v_s10a_incident_by_feeder_FY26[End_Date], ROWS($K$9:K156)),"")</f>
        <v>45807.467303240737</v>
      </c>
      <c r="L156" s="90" cm="1">
        <f t="array" ref="L156">IFERROR(INDEX([1]!v_s10a_incident_by_feeder_FY26[End_Time], ROWS($L$9:L156)),"")</f>
        <v>45807.467303240737</v>
      </c>
      <c r="M156" s="97" cm="1">
        <f t="array" ref="M156">IFERROR(INDEX([1]!v_s10a_incident_by_feeder_FY26[SAIDI_Value], ROWS($M$9:M156)),"")</f>
        <v>0.21181309549717059</v>
      </c>
      <c r="N156" s="94" cm="1">
        <f t="array" ref="N156">IFERROR(INDEX([1]!v_s10a_incident_by_feeder_FY26[SAIFI_Value], ROWS($N$9:N156)),"")</f>
        <v>1.6064701972080657E-3</v>
      </c>
      <c r="O156" s="91" cm="1">
        <f t="array" ref="O156">IFERROR(INDEX([1]!v_s10a_incident_by_feeder_FY26[ICPs], ROWS($N$9:N156)),"")</f>
        <v>58</v>
      </c>
      <c r="P156" s="118" cm="1">
        <f t="array" ref="P156">IFERROR(INDEX([1]!v_s10a_incident_by_feeder_FY26[CML], ROWS($P$9:P156)),"")</f>
        <v>7647.2999998298474</v>
      </c>
      <c r="Q156" s="88" t="str" cm="1">
        <f t="array" ref="Q156">IFERROR(INDEX([1]!v_s10a_incident_by_feeder_FY26[Planned or Unplanned], ROWS($Q$9:Q156)),"")</f>
        <v>Planned</v>
      </c>
      <c r="R156" s="88" t="str" cm="1">
        <f t="array" ref="R156">IFERROR(INDEX([1]!v_s10a_incident_by_feeder_FY26[Cause], ROWS($R$9:R156)),"")</f>
        <v>Planned Outage</v>
      </c>
      <c r="S156" s="88" t="str" cm="1">
        <f t="array" ref="S156">IFERROR(INDEX([1]!v_s10a_incident_by_feeder_FY26[Details], ROWS($S$9:S156)),"")</f>
        <v># Replace Insulators, at Recloser R587, Te Pua Rd, Kaikohe</v>
      </c>
      <c r="T156" s="18"/>
    </row>
    <row r="157" spans="1:20" ht="15.75" x14ac:dyDescent="0.25">
      <c r="A157" s="10">
        <v>157</v>
      </c>
      <c r="B157" s="11"/>
      <c r="C157" s="116"/>
      <c r="D157" s="116"/>
      <c r="E157" s="85" t="str" cm="1">
        <f t="array" ref="E157">IFERROR(INDEX([1]!v_s10a_incident_by_feeder_FY26[Interruptions Identifier], ROWS($E$9:E157)),"")</f>
        <v>INCD-32309-F-PURERUA</v>
      </c>
      <c r="F157" s="85" t="str" cm="1">
        <f t="array" ref="F157">IFERROR(INDEX([1]!v_s10a_incident_by_feeder_FY26[Circuit Location], ROWS($F$9:F157)),"")</f>
        <v>Waipapa 041632 - Purerua</v>
      </c>
      <c r="G157" s="88" t="str" cm="1">
        <f t="array" ref="G157">IFERROR(INDEX(#REF!, ROWS($G$9:G157)),"")</f>
        <v/>
      </c>
      <c r="H157" s="88" t="str" cm="1">
        <f t="array" ref="H157">IFERROR(INDEX([1]!v_s10a_incident_by_feeder_FY26[feeder], ROWS($H$9:H157)),"")</f>
        <v>PURERUA</v>
      </c>
      <c r="I157" s="89" cm="1">
        <f t="array" ref="I157">IFERROR(INDEX([1]!v_s10a_incident_by_feeder_FY26[Start_Date], ROWS($I$9:I157)),"")</f>
        <v>45811.397916666669</v>
      </c>
      <c r="J157" s="90" cm="1">
        <f t="array" ref="J157">IFERROR(INDEX([1]!v_s10a_incident_by_feeder_FY26[Start_Time], ROWS($J$9:J157)),"")</f>
        <v>45811.397916666669</v>
      </c>
      <c r="K157" s="89" cm="1">
        <f t="array" ref="K157">IFERROR(INDEX([1]!v_s10a_incident_by_feeder_FY26[End_Date], ROWS($K$9:K157)),"")</f>
        <v>45811.54583333333</v>
      </c>
      <c r="L157" s="90" cm="1">
        <f t="array" ref="L157">IFERROR(INDEX([1]!v_s10a_incident_by_feeder_FY26[End_Time], ROWS($L$9:L157)),"")</f>
        <v>45811.54583333333</v>
      </c>
      <c r="M157" s="97" cm="1">
        <f t="array" ref="M157">IFERROR(INDEX([1]!v_s10a_incident_by_feeder_FY26[SAIDI_Value], ROWS($M$9:M157)),"")</f>
        <v>0.3421781519929748</v>
      </c>
      <c r="N157" s="94" cm="1">
        <f t="array" ref="N157">IFERROR(INDEX([1]!v_s10a_incident_by_feeder_FY26[SAIFI_Value], ROWS($N$9:N157)),"")</f>
        <v>1.6064701972080657E-3</v>
      </c>
      <c r="O157" s="91" cm="1">
        <f t="array" ref="O157">IFERROR(INDEX([1]!v_s10a_incident_by_feeder_FY26[ICPs], ROWS($N$9:N157)),"")</f>
        <v>58</v>
      </c>
      <c r="P157" s="118" cm="1">
        <f t="array" ref="P157">IFERROR(INDEX([1]!v_s10a_incident_by_feeder_FY26[CML], ROWS($P$9:P157)),"")</f>
        <v>12353.999999554362</v>
      </c>
      <c r="Q157" s="88" t="str" cm="1">
        <f t="array" ref="Q157">IFERROR(INDEX([1]!v_s10a_incident_by_feeder_FY26[Planned or Unplanned], ROWS($Q$9:Q157)),"")</f>
        <v>Planned</v>
      </c>
      <c r="R157" s="88" t="str" cm="1">
        <f t="array" ref="R157">IFERROR(INDEX([1]!v_s10a_incident_by_feeder_FY26[Cause], ROWS($R$9:R157)),"")</f>
        <v>Planned Outage</v>
      </c>
      <c r="S157" s="88" t="str" cm="1">
        <f t="array" ref="S157">IFERROR(INDEX([1]!v_s10a_incident_by_feeder_FY26[Details], ROWS($S$9:S157)),"")</f>
        <v># Replace Poles 417973 to 417977, Taronui Rd, Waipapa</v>
      </c>
      <c r="T157" s="18"/>
    </row>
    <row r="158" spans="1:20" ht="15.75" x14ac:dyDescent="0.25">
      <c r="A158" s="10">
        <v>158</v>
      </c>
      <c r="B158" s="11"/>
      <c r="C158" s="116"/>
      <c r="D158" s="116"/>
      <c r="E158" s="85" t="str" cm="1">
        <f t="array" ref="E158">IFERROR(INDEX([1]!v_s10a_incident_by_feeder_FY26[Interruptions Identifier], ROWS($E$9:E158)),"")</f>
        <v>INCD-32315-F-PUKETONA</v>
      </c>
      <c r="F158" s="85" t="str" cm="1">
        <f t="array" ref="F158">IFERROR(INDEX([1]!v_s10a_incident_by_feeder_FY26[Circuit Location], ROWS($F$9:F158)),"")</f>
        <v>Haruru CB0607 - Puketona</v>
      </c>
      <c r="G158" s="88" t="str" cm="1">
        <f t="array" ref="G158">IFERROR(INDEX(#REF!, ROWS($G$9:G158)),"")</f>
        <v/>
      </c>
      <c r="H158" s="88" t="str" cm="1">
        <f t="array" ref="H158">IFERROR(INDEX([1]!v_s10a_incident_by_feeder_FY26[feeder], ROWS($H$9:H158)),"")</f>
        <v>PUKETONA</v>
      </c>
      <c r="I158" s="89" cm="1">
        <f t="array" ref="I158">IFERROR(INDEX([1]!v_s10a_incident_by_feeder_FY26[Start_Date], ROWS($I$9:I158)),"")</f>
        <v>45813.377083333333</v>
      </c>
      <c r="J158" s="90" cm="1">
        <f t="array" ref="J158">IFERROR(INDEX([1]!v_s10a_incident_by_feeder_FY26[Start_Time], ROWS($J$9:J158)),"")</f>
        <v>45813.377083333333</v>
      </c>
      <c r="K158" s="89" cm="1">
        <f t="array" ref="K158">IFERROR(INDEX([1]!v_s10a_incident_by_feeder_FY26[End_Date], ROWS($K$9:K158)),"")</f>
        <v>45813.510416666664</v>
      </c>
      <c r="L158" s="90" cm="1">
        <f t="array" ref="L158">IFERROR(INDEX([1]!v_s10a_incident_by_feeder_FY26[End_Time], ROWS($L$9:L158)),"")</f>
        <v>45813.510416666664</v>
      </c>
      <c r="M158" s="97" cm="1">
        <f t="array" ref="M158">IFERROR(INDEX([1]!v_s10a_incident_by_feeder_FY26[SAIDI_Value], ROWS($M$9:M158)),"")</f>
        <v>6.9133614002982458E-2</v>
      </c>
      <c r="N158" s="94" cm="1">
        <f t="array" ref="N158">IFERROR(INDEX([1]!v_s10a_incident_by_feeder_FY26[SAIFI_Value], ROWS($N$9:N158)),"")</f>
        <v>3.6007090627077331E-4</v>
      </c>
      <c r="O158" s="91" cm="1">
        <f t="array" ref="O158">IFERROR(INDEX([1]!v_s10a_incident_by_feeder_FY26[ICPs], ROWS($N$9:N158)),"")</f>
        <v>13</v>
      </c>
      <c r="P158" s="118" cm="1">
        <f t="array" ref="P158">IFERROR(INDEX([1]!v_s10a_incident_by_feeder_FY26[CML], ROWS($P$9:P158)),"")</f>
        <v>2495.9999999636784</v>
      </c>
      <c r="Q158" s="88" t="str" cm="1">
        <f t="array" ref="Q158">IFERROR(INDEX([1]!v_s10a_incident_by_feeder_FY26[Planned or Unplanned], ROWS($Q$9:Q158)),"")</f>
        <v>Planned</v>
      </c>
      <c r="R158" s="88" t="str" cm="1">
        <f t="array" ref="R158">IFERROR(INDEX([1]!v_s10a_incident_by_feeder_FY26[Cause], ROWS($R$9:R158)),"")</f>
        <v>Planned Outage</v>
      </c>
      <c r="S158" s="88" t="str" cm="1">
        <f t="array" ref="S158">IFERROR(INDEX([1]!v_s10a_incident_by_feeder_FY26[Details], ROWS($S$9:S158)),"")</f>
        <v># Replace Pole 438240, Puketona Rd, Haruru</v>
      </c>
      <c r="T158" s="18"/>
    </row>
    <row r="159" spans="1:20" ht="15.75" x14ac:dyDescent="0.25">
      <c r="A159" s="10">
        <v>159</v>
      </c>
      <c r="B159" s="11"/>
      <c r="C159" s="116"/>
      <c r="D159" s="116"/>
      <c r="E159" s="85" t="str" cm="1">
        <f t="array" ref="E159">IFERROR(INDEX([1]!v_s10a_incident_by_feeder_FY26[Interruptions Identifier], ROWS($E$9:E159)),"")</f>
        <v>INCD-32321-F-ORURU</v>
      </c>
      <c r="F159" s="85" t="str" cm="1">
        <f t="array" ref="F159">IFERROR(INDEX([1]!v_s10a_incident_by_feeder_FY26[Circuit Location], ROWS($F$9:F159)),"")</f>
        <v>Taipa CB1206 - Oruru</v>
      </c>
      <c r="G159" s="88" t="str" cm="1">
        <f t="array" ref="G159">IFERROR(INDEX(#REF!, ROWS($G$9:G159)),"")</f>
        <v/>
      </c>
      <c r="H159" s="88" t="str" cm="1">
        <f t="array" ref="H159">IFERROR(INDEX([1]!v_s10a_incident_by_feeder_FY26[feeder], ROWS($H$9:H159)),"")</f>
        <v>ORURU</v>
      </c>
      <c r="I159" s="89" cm="1">
        <f t="array" ref="I159">IFERROR(INDEX([1]!v_s10a_incident_by_feeder_FY26[Start_Date], ROWS($I$9:I159)),"")</f>
        <v>45785.831250000003</v>
      </c>
      <c r="J159" s="90" cm="1">
        <f t="array" ref="J159">IFERROR(INDEX([1]!v_s10a_incident_by_feeder_FY26[Start_Time], ROWS($J$9:J159)),"")</f>
        <v>45785.831250000003</v>
      </c>
      <c r="K159" s="89" cm="1">
        <f t="array" ref="K159">IFERROR(INDEX([1]!v_s10a_incident_by_feeder_FY26[End_Date], ROWS($K$9:K159)),"")</f>
        <v>45786.474305555559</v>
      </c>
      <c r="L159" s="90" cm="1">
        <f t="array" ref="L159">IFERROR(INDEX([1]!v_s10a_incident_by_feeder_FY26[End_Time], ROWS($L$9:L159)),"")</f>
        <v>45786.474305555559</v>
      </c>
      <c r="M159" s="97" cm="1">
        <f t="array" ref="M159">IFERROR(INDEX([1]!v_s10a_incident_by_feeder_FY26[SAIDI_Value], ROWS($M$9:M159)),"")</f>
        <v>0.89768446709596161</v>
      </c>
      <c r="N159" s="94" cm="1">
        <f t="array" ref="N159">IFERROR(INDEX([1]!v_s10a_incident_by_feeder_FY26[SAIFI_Value], ROWS($N$9:N159)),"")</f>
        <v>9.6942167072900515E-4</v>
      </c>
      <c r="O159" s="91" cm="1">
        <f t="array" ref="O159">IFERROR(INDEX([1]!v_s10a_incident_by_feeder_FY26[ICPs], ROWS($N$9:N159)),"")</f>
        <v>35</v>
      </c>
      <c r="P159" s="118" cm="1">
        <f t="array" ref="P159">IFERROR(INDEX([1]!v_s10a_incident_by_feeder_FY26[CML], ROWS($P$9:P159)),"")</f>
        <v>32410.000000032596</v>
      </c>
      <c r="Q159" s="88" t="str" cm="1">
        <f t="array" ref="Q159">IFERROR(INDEX([1]!v_s10a_incident_by_feeder_FY26[Planned or Unplanned], ROWS($Q$9:Q159)),"")</f>
        <v>Unplanned</v>
      </c>
      <c r="R159" s="88" t="str" cm="1">
        <f t="array" ref="R159">IFERROR(INDEX([1]!v_s10a_incident_by_feeder_FY26[Cause], ROWS($R$9:R159)),"")</f>
        <v>Defective Equipment</v>
      </c>
      <c r="S159" s="88" t="str" cm="1">
        <f t="array" ref="S159">IFERROR(INDEX([1]!v_s10a_incident_by_feeder_FY26[Details], ROWS($S$9:S159)),"")</f>
        <v># Broken Conductor Between Poles 419364 and 419367, Honeymoon Valley Rd, Taipa</v>
      </c>
      <c r="T159" s="18"/>
    </row>
    <row r="160" spans="1:20" ht="15.75" x14ac:dyDescent="0.25">
      <c r="A160" s="10">
        <v>160</v>
      </c>
      <c r="B160" s="11"/>
      <c r="C160" s="116"/>
      <c r="D160" s="116"/>
      <c r="E160" s="85" t="str" cm="1">
        <f t="array" ref="E160">IFERROR(INDEX([1]!v_s10a_incident_by_feeder_FY26[Interruptions Identifier], ROWS($E$9:E160)),"")</f>
        <v>INCD-32324-F-AERODROME ROAD</v>
      </c>
      <c r="F160" s="85" t="str" cm="1">
        <f t="array" ref="F160">IFERROR(INDEX([1]!v_s10a_incident_by_feeder_FY26[Circuit Location], ROWS($F$9:F160)),"")</f>
        <v>Waipapa 041622 - Aerodrome Rd</v>
      </c>
      <c r="G160" s="88" t="str" cm="1">
        <f t="array" ref="G160">IFERROR(INDEX(#REF!, ROWS($G$9:G160)),"")</f>
        <v/>
      </c>
      <c r="H160" s="88" t="str" cm="1">
        <f t="array" ref="H160">IFERROR(INDEX([1]!v_s10a_incident_by_feeder_FY26[feeder], ROWS($H$9:H160)),"")</f>
        <v>AERODROME ROAD</v>
      </c>
      <c r="I160" s="89" cm="1">
        <f t="array" ref="I160">IFERROR(INDEX([1]!v_s10a_incident_by_feeder_FY26[Start_Date], ROWS($I$9:I160)),"")</f>
        <v>45798.354166666664</v>
      </c>
      <c r="J160" s="90" cm="1">
        <f t="array" ref="J160">IFERROR(INDEX([1]!v_s10a_incident_by_feeder_FY26[Start_Time], ROWS($J$9:J160)),"")</f>
        <v>45798.354166666664</v>
      </c>
      <c r="K160" s="89" cm="1">
        <f t="array" ref="K160">IFERROR(INDEX([1]!v_s10a_incident_by_feeder_FY26[End_Date], ROWS($K$9:K160)),"")</f>
        <v>45799.626388888886</v>
      </c>
      <c r="L160" s="90" cm="1">
        <f t="array" ref="L160">IFERROR(INDEX([1]!v_s10a_incident_by_feeder_FY26[End_Time], ROWS($L$9:L160)),"")</f>
        <v>45799.626388888886</v>
      </c>
      <c r="M160" s="97" cm="1">
        <f t="array" ref="M160">IFERROR(INDEX([1]!v_s10a_incident_by_feeder_FY26[SAIDI_Value], ROWS($M$9:M160)),"")</f>
        <v>5.074230002214531E-2</v>
      </c>
      <c r="N160" s="94" cm="1">
        <f t="array" ref="N160">IFERROR(INDEX([1]!v_s10a_incident_by_feeder_FY26[SAIFI_Value], ROWS($N$9:N160)),"")</f>
        <v>2.7697762020828717E-5</v>
      </c>
      <c r="O160" s="91" cm="1">
        <f t="array" ref="O160">IFERROR(INDEX([1]!v_s10a_incident_by_feeder_FY26[ICPs], ROWS($N$9:N160)),"")</f>
        <v>1</v>
      </c>
      <c r="P160" s="118" cm="1">
        <f t="array" ref="P160">IFERROR(INDEX([1]!v_s10a_incident_by_feeder_FY26[CML], ROWS($P$9:P160)),"")</f>
        <v>1831.9999999995343</v>
      </c>
      <c r="Q160" s="88" t="str" cm="1">
        <f t="array" ref="Q160">IFERROR(INDEX([1]!v_s10a_incident_by_feeder_FY26[Planned or Unplanned], ROWS($Q$9:Q160)),"")</f>
        <v>Planned</v>
      </c>
      <c r="R160" s="88" t="str" cm="1">
        <f t="array" ref="R160">IFERROR(INDEX([1]!v_s10a_incident_by_feeder_FY26[Cause], ROWS($R$9:R160)),"")</f>
        <v>Planned Outage</v>
      </c>
      <c r="S160" s="88" t="str" cm="1">
        <f t="array" ref="S160">IFERROR(INDEX([1]!v_s10a_incident_by_feeder_FY26[Details], ROWS($S$9:S160)),"")</f>
        <v># Install Ring Main Unit RM286, Kaihikatearoa Lane Extension, Waipapa</v>
      </c>
      <c r="T160" s="18"/>
    </row>
    <row r="161" spans="1:20" ht="15.75" x14ac:dyDescent="0.25">
      <c r="A161" s="10">
        <v>161</v>
      </c>
      <c r="B161" s="11"/>
      <c r="C161" s="116"/>
      <c r="D161" s="116"/>
      <c r="E161" s="85" t="str" cm="1">
        <f t="array" ref="E161">IFERROR(INDEX([1]!v_s10a_incident_by_feeder_FY26[Interruptions Identifier], ROWS($E$9:E161)),"")</f>
        <v>INCD-32345-F-TOWAI</v>
      </c>
      <c r="F161" s="85" t="str" cm="1">
        <f t="array" ref="F161">IFERROR(INDEX([1]!v_s10a_incident_by_feeder_FY26[Circuit Location], ROWS($F$9:F161)),"")</f>
        <v>Kawakawa CB0206 - Towai</v>
      </c>
      <c r="G161" s="88" t="str" cm="1">
        <f t="array" ref="G161">IFERROR(INDEX(#REF!, ROWS($G$9:G161)),"")</f>
        <v/>
      </c>
      <c r="H161" s="88" t="str" cm="1">
        <f t="array" ref="H161">IFERROR(INDEX([1]!v_s10a_incident_by_feeder_FY26[feeder], ROWS($H$9:H161)),"")</f>
        <v>TOWAI</v>
      </c>
      <c r="I161" s="89" cm="1">
        <f t="array" ref="I161">IFERROR(INDEX([1]!v_s10a_incident_by_feeder_FY26[Start_Date], ROWS($I$9:I161)),"")</f>
        <v>45787.047106481485</v>
      </c>
      <c r="J161" s="90" cm="1">
        <f t="array" ref="J161">IFERROR(INDEX([1]!v_s10a_incident_by_feeder_FY26[Start_Time], ROWS($J$9:J161)),"")</f>
        <v>45787.047106481485</v>
      </c>
      <c r="K161" s="89" cm="1">
        <f t="array" ref="K161">IFERROR(INDEX([1]!v_s10a_incident_by_feeder_FY26[End_Date], ROWS($K$9:K161)),"")</f>
        <v>45787.065034722225</v>
      </c>
      <c r="L161" s="90" cm="1">
        <f t="array" ref="L161">IFERROR(INDEX([1]!v_s10a_incident_by_feeder_FY26[End_Time], ROWS($L$9:L161)),"")</f>
        <v>45787.065034722225</v>
      </c>
      <c r="M161" s="97" cm="1">
        <f t="array" ref="M161">IFERROR(INDEX([1]!v_s10a_incident_by_feeder_FY26[SAIDI_Value], ROWS($M$9:M161)),"")</f>
        <v>6.1963586669705743E-2</v>
      </c>
      <c r="N161" s="94" cm="1">
        <f t="array" ref="N161">IFERROR(INDEX([1]!v_s10a_incident_by_feeder_FY26[SAIFI_Value], ROWS($N$9:N161)),"")</f>
        <v>2.5481941059162421E-3</v>
      </c>
      <c r="O161" s="91" cm="1">
        <f t="array" ref="O161">IFERROR(INDEX([1]!v_s10a_incident_by_feeder_FY26[ICPs], ROWS($N$9:N161)),"")</f>
        <v>92</v>
      </c>
      <c r="P161" s="118" cm="1">
        <f t="array" ref="P161">IFERROR(INDEX([1]!v_s10a_incident_by_feeder_FY26[CML], ROWS($P$9:P161)),"")</f>
        <v>2237.1333331230562</v>
      </c>
      <c r="Q161" s="88" t="str" cm="1">
        <f t="array" ref="Q161">IFERROR(INDEX([1]!v_s10a_incident_by_feeder_FY26[Planned or Unplanned], ROWS($Q$9:Q161)),"")</f>
        <v>Unplanned</v>
      </c>
      <c r="R161" s="88" t="str" cm="1">
        <f t="array" ref="R161">IFERROR(INDEX([1]!v_s10a_incident_by_feeder_FY26[Cause], ROWS($R$9:R161)),"")</f>
        <v>Wildlife</v>
      </c>
      <c r="S161" s="88" t="str" cm="1">
        <f t="array" ref="S161">IFERROR(INDEX([1]!v_s10a_incident_by_feeder_FY26[Details], ROWS($S$9:S161)),"")</f>
        <v># Possum Damage, at Recloser R050, Callaghan Rd, Kawakawa</v>
      </c>
      <c r="T161" s="18"/>
    </row>
    <row r="162" spans="1:20" ht="15.75" x14ac:dyDescent="0.25">
      <c r="A162" s="10">
        <v>162</v>
      </c>
      <c r="B162" s="11"/>
      <c r="C162" s="116"/>
      <c r="D162" s="116"/>
      <c r="E162" s="85" t="str" cm="1">
        <f t="array" ref="E162">IFERROR(INDEX([1]!v_s10a_incident_by_feeder_FY26[Interruptions Identifier], ROWS($E$9:E162)),"")</f>
        <v>INCD-32366-F-TAIPALS</v>
      </c>
      <c r="F162" s="85" t="str" cm="1">
        <f t="array" ref="F162">IFERROR(INDEX([1]!v_s10a_incident_by_feeder_FY26[Circuit Location], ROWS($F$9:F162)),"")</f>
        <v>Taipa CB1205 - Tokerau</v>
      </c>
      <c r="G162" s="88" t="str" cm="1">
        <f t="array" ref="G162">IFERROR(INDEX(#REF!, ROWS($G$9:G162)),"")</f>
        <v/>
      </c>
      <c r="H162" s="88" t="str" cm="1">
        <f t="array" ref="H162">IFERROR(INDEX([1]!v_s10a_incident_by_feeder_FY26[feeder], ROWS($H$9:H162)),"")</f>
        <v>TAIPALS</v>
      </c>
      <c r="I162" s="89" cm="1">
        <f t="array" ref="I162">IFERROR(INDEX([1]!v_s10a_incident_by_feeder_FY26[Start_Date], ROWS($I$9:I162)),"")</f>
        <v>45818.397916666669</v>
      </c>
      <c r="J162" s="90" cm="1">
        <f t="array" ref="J162">IFERROR(INDEX([1]!v_s10a_incident_by_feeder_FY26[Start_Time], ROWS($J$9:J162)),"")</f>
        <v>45818.397916666669</v>
      </c>
      <c r="K162" s="89" cm="1">
        <f t="array" ref="K162">IFERROR(INDEX([1]!v_s10a_incident_by_feeder_FY26[End_Date], ROWS($K$9:K162)),"")</f>
        <v>45818.421400462961</v>
      </c>
      <c r="L162" s="90" cm="1">
        <f t="array" ref="L162">IFERROR(INDEX([1]!v_s10a_incident_by_feeder_FY26[End_Time], ROWS($L$9:L162)),"")</f>
        <v>45818.421400462961</v>
      </c>
      <c r="M162" s="97" cm="1">
        <f t="array" ref="M162">IFERROR(INDEX([1]!v_s10a_incident_by_feeder_FY26[SAIDI_Value], ROWS($M$9:M162)),"")</f>
        <v>0.33852204721003087</v>
      </c>
      <c r="N162" s="94" cm="1">
        <f t="array" ref="N162">IFERROR(INDEX([1]!v_s10a_incident_by_feeder_FY26[SAIFI_Value], ROWS($N$9:N162)),"")</f>
        <v>3.9552404165743411E-2</v>
      </c>
      <c r="O162" s="91" cm="1">
        <f t="array" ref="O162">IFERROR(INDEX([1]!v_s10a_incident_by_feeder_FY26[ICPs], ROWS($N$9:N162)),"")</f>
        <v>1428</v>
      </c>
      <c r="P162" s="118" cm="1">
        <f t="array" ref="P162">IFERROR(INDEX([1]!v_s10a_incident_by_feeder_FY26[CML], ROWS($P$9:P162)),"")</f>
        <v>12221.999992470955</v>
      </c>
      <c r="Q162" s="88" t="str" cm="1">
        <f t="array" ref="Q162">IFERROR(INDEX([1]!v_s10a_incident_by_feeder_FY26[Planned or Unplanned], ROWS($Q$9:Q162)),"")</f>
        <v>Planned</v>
      </c>
      <c r="R162" s="88" t="str" cm="1">
        <f t="array" ref="R162">IFERROR(INDEX([1]!v_s10a_incident_by_feeder_FY26[Cause], ROWS($R$9:R162)),"")</f>
        <v>Planned Outage</v>
      </c>
      <c r="S162" s="88" t="str" cm="1">
        <f t="array" ref="S162">IFERROR(INDEX([1]!v_s10a_incident_by_feeder_FY26[Details], ROWS($S$9:S162)),"")</f>
        <v># Upgrade Transformer T09299, Tokerau Beach Rd, Karikari Peninsula</v>
      </c>
      <c r="T162" s="18"/>
    </row>
    <row r="163" spans="1:20" ht="15.75" x14ac:dyDescent="0.25">
      <c r="A163" s="10">
        <v>163</v>
      </c>
      <c r="B163" s="11"/>
      <c r="C163" s="116"/>
      <c r="D163" s="116"/>
      <c r="E163" s="85" t="str" cm="1">
        <f t="array" ref="E163">IFERROR(INDEX([1]!v_s10a_incident_by_feeder_FY26[Interruptions Identifier], ROWS($E$9:E163)),"")</f>
        <v>INCD-32369-F-CROSSROADS</v>
      </c>
      <c r="F163" s="85" t="str" cm="1">
        <f t="array" ref="F163">IFERROR(INDEX([1]!v_s10a_incident_by_feeder_FY26[Circuit Location], ROWS($F$9:F163)),"")</f>
        <v>Mt Pokaka 171122 - Crossroads</v>
      </c>
      <c r="G163" s="88" t="str" cm="1">
        <f t="array" ref="G163">IFERROR(INDEX(#REF!, ROWS($G$9:G163)),"")</f>
        <v/>
      </c>
      <c r="H163" s="88" t="str" cm="1">
        <f t="array" ref="H163">IFERROR(INDEX([1]!v_s10a_incident_by_feeder_FY26[feeder], ROWS($H$9:H163)),"")</f>
        <v>CROSSROADS</v>
      </c>
      <c r="I163" s="89" cm="1">
        <f t="array" ref="I163">IFERROR(INDEX([1]!v_s10a_incident_by_feeder_FY26[Start_Date], ROWS($I$9:I163)),"")</f>
        <v>45820.400694444441</v>
      </c>
      <c r="J163" s="90" cm="1">
        <f t="array" ref="J163">IFERROR(INDEX([1]!v_s10a_incident_by_feeder_FY26[Start_Time], ROWS($J$9:J163)),"")</f>
        <v>45820.400694444441</v>
      </c>
      <c r="K163" s="89" cm="1">
        <f t="array" ref="K163">IFERROR(INDEX([1]!v_s10a_incident_by_feeder_FY26[End_Date], ROWS($K$9:K163)),"")</f>
        <v>45820.638888888891</v>
      </c>
      <c r="L163" s="90" cm="1">
        <f t="array" ref="L163">IFERROR(INDEX([1]!v_s10a_incident_by_feeder_FY26[End_Time], ROWS($L$9:L163)),"")</f>
        <v>45820.638888888891</v>
      </c>
      <c r="M163" s="97" cm="1">
        <f t="array" ref="M163">IFERROR(INDEX([1]!v_s10a_incident_by_feeder_FY26[SAIDI_Value], ROWS($M$9:M163)),"")</f>
        <v>0.31916131177556656</v>
      </c>
      <c r="N163" s="94" cm="1">
        <f t="array" ref="N163">IFERROR(INDEX([1]!v_s10a_incident_by_feeder_FY26[SAIFI_Value], ROWS($N$9:N163)),"")</f>
        <v>9.9711943274983388E-4</v>
      </c>
      <c r="O163" s="91" cm="1">
        <f t="array" ref="O163">IFERROR(INDEX([1]!v_s10a_incident_by_feeder_FY26[ICPs], ROWS($N$9:N163)),"")</f>
        <v>36</v>
      </c>
      <c r="P163" s="118" cm="1">
        <f t="array" ref="P163">IFERROR(INDEX([1]!v_s10a_incident_by_feeder_FY26[CML], ROWS($P$9:P163)),"")</f>
        <v>11523.000000345055</v>
      </c>
      <c r="Q163" s="88" t="str" cm="1">
        <f t="array" ref="Q163">IFERROR(INDEX([1]!v_s10a_incident_by_feeder_FY26[Planned or Unplanned], ROWS($Q$9:Q163)),"")</f>
        <v>Planned</v>
      </c>
      <c r="R163" s="88" t="str" cm="1">
        <f t="array" ref="R163">IFERROR(INDEX([1]!v_s10a_incident_by_feeder_FY26[Cause], ROWS($R$9:R163)),"")</f>
        <v>Planned Outage</v>
      </c>
      <c r="S163" s="88" t="str" cm="1">
        <f t="array" ref="S163">IFERROR(INDEX([1]!v_s10a_incident_by_feeder_FY26[Details], ROWS($S$9:S163)),"")</f>
        <v># Replace Pole 436399, Upgrade Transformer T04529, Montrose Rd, Kerikeri</v>
      </c>
      <c r="T163" s="18"/>
    </row>
    <row r="164" spans="1:20" ht="15.75" x14ac:dyDescent="0.25">
      <c r="A164" s="10">
        <v>164</v>
      </c>
      <c r="B164" s="11"/>
      <c r="C164" s="116"/>
      <c r="D164" s="116"/>
      <c r="E164" s="85" t="str" cm="1">
        <f t="array" ref="E164">IFERROR(INDEX([1]!v_s10a_incident_by_feeder_FY26[Interruptions Identifier], ROWS($E$9:E164)),"")</f>
        <v>INCD-32384-F-RUSSELL EXPRESS</v>
      </c>
      <c r="F164" s="85" t="str" cm="1">
        <f t="array" ref="F164">IFERROR(INDEX([1]!v_s10a_incident_by_feeder_FY26[Circuit Location], ROWS($F$9:F164)),"")</f>
        <v>Kawakawa CB0209 - Russel Express</v>
      </c>
      <c r="G164" s="88" t="str" cm="1">
        <f t="array" ref="G164">IFERROR(INDEX(#REF!, ROWS($G$9:G164)),"")</f>
        <v/>
      </c>
      <c r="H164" s="88" t="str" cm="1">
        <f t="array" ref="H164">IFERROR(INDEX([1]!v_s10a_incident_by_feeder_FY26[feeder], ROWS($H$9:H164)),"")</f>
        <v>RUSSELL EXPRESS</v>
      </c>
      <c r="I164" s="89" cm="1">
        <f t="array" ref="I164">IFERROR(INDEX([1]!v_s10a_incident_by_feeder_FY26[Start_Date], ROWS($I$9:I164)),"")</f>
        <v>45833.425000000003</v>
      </c>
      <c r="J164" s="90" cm="1">
        <f t="array" ref="J164">IFERROR(INDEX([1]!v_s10a_incident_by_feeder_FY26[Start_Time], ROWS($J$9:J164)),"")</f>
        <v>45833.425000000003</v>
      </c>
      <c r="K164" s="89" cm="1">
        <f t="array" ref="K164">IFERROR(INDEX([1]!v_s10a_incident_by_feeder_FY26[End_Date], ROWS($K$9:K164)),"")</f>
        <v>45833.693749999999</v>
      </c>
      <c r="L164" s="90" cm="1">
        <f t="array" ref="L164">IFERROR(INDEX([1]!v_s10a_incident_by_feeder_FY26[End_Time], ROWS($L$9:L164)),"")</f>
        <v>45833.693749999999</v>
      </c>
      <c r="M164" s="97" cm="1">
        <f t="array" ref="M164">IFERROR(INDEX([1]!v_s10a_incident_by_feeder_FY26[SAIDI_Value], ROWS($M$9:M164)),"")</f>
        <v>1.0645911810148316</v>
      </c>
      <c r="N164" s="94" cm="1">
        <f t="array" ref="N164">IFERROR(INDEX([1]!v_s10a_incident_by_feeder_FY26[SAIFI_Value], ROWS($N$9:N164)),"")</f>
        <v>3.1021493463328164E-3</v>
      </c>
      <c r="O164" s="91" cm="1">
        <f t="array" ref="O164">IFERROR(INDEX([1]!v_s10a_incident_by_feeder_FY26[ICPs], ROWS($N$9:N164)),"")</f>
        <v>112</v>
      </c>
      <c r="P164" s="118" cm="1">
        <f t="array" ref="P164">IFERROR(INDEX([1]!v_s10a_incident_by_feeder_FY26[CML], ROWS($P$9:P164)),"")</f>
        <v>38435.999999359483</v>
      </c>
      <c r="Q164" s="88" t="str" cm="1">
        <f t="array" ref="Q164">IFERROR(INDEX([1]!v_s10a_incident_by_feeder_FY26[Planned or Unplanned], ROWS($Q$9:Q164)),"")</f>
        <v>Planned</v>
      </c>
      <c r="R164" s="88" t="str" cm="1">
        <f t="array" ref="R164">IFERROR(INDEX([1]!v_s10a_incident_by_feeder_FY26[Cause], ROWS($R$9:R164)),"")</f>
        <v>Planned Outage</v>
      </c>
      <c r="S164" s="88" t="str" cm="1">
        <f t="array" ref="S164">IFERROR(INDEX([1]!v_s10a_incident_by_feeder_FY26[Details], ROWS($S$9:S164)),"")</f>
        <v># Replace Crossarms, Earthbank at R_T09124, Rawhiti Rd, Kawakawa</v>
      </c>
      <c r="T164" s="18"/>
    </row>
    <row r="165" spans="1:20" ht="15.75" x14ac:dyDescent="0.25">
      <c r="A165" s="10">
        <v>165</v>
      </c>
      <c r="B165" s="11"/>
      <c r="C165" s="116"/>
      <c r="D165" s="116"/>
      <c r="E165" s="85" t="str" cm="1">
        <f t="array" ref="E165">IFERROR(INDEX([1]!v_s10a_incident_by_feeder_FY26[Interruptions Identifier], ROWS($E$9:E165)),"")</f>
        <v>INCD-32387-F-OPONONI</v>
      </c>
      <c r="F165" s="85" t="str" cm="1">
        <f t="array" ref="F165">IFERROR(INDEX([1]!v_s10a_incident_by_feeder_FY26[Circuit Location], ROWS($F$9:F165)),"")</f>
        <v>Omanaia 051762 - Opononi</v>
      </c>
      <c r="G165" s="88" t="str" cm="1">
        <f t="array" ref="G165">IFERROR(INDEX(#REF!, ROWS($G$9:G165)),"")</f>
        <v/>
      </c>
      <c r="H165" s="88" t="str" cm="1">
        <f t="array" ref="H165">IFERROR(INDEX([1]!v_s10a_incident_by_feeder_FY26[feeder], ROWS($H$9:H165)),"")</f>
        <v>OPONONI</v>
      </c>
      <c r="I165" s="89" cm="1">
        <f t="array" ref="I165">IFERROR(INDEX([1]!v_s10a_incident_by_feeder_FY26[Start_Date], ROWS($I$9:I165)),"")</f>
        <v>46036.397916666669</v>
      </c>
      <c r="J165" s="90" cm="1">
        <f t="array" ref="J165">IFERROR(INDEX([1]!v_s10a_incident_by_feeder_FY26[Start_Time], ROWS($J$9:J165)),"")</f>
        <v>46036.397916666669</v>
      </c>
      <c r="K165" s="89" cm="1">
        <f t="array" ref="K165">IFERROR(INDEX([1]!v_s10a_incident_by_feeder_FY26[End_Date], ROWS($K$9:K165)),"")</f>
        <v>46036.62777777778</v>
      </c>
      <c r="L165" s="90" cm="1">
        <f t="array" ref="L165">IFERROR(INDEX([1]!v_s10a_incident_by_feeder_FY26[End_Time], ROWS($L$9:L165)),"")</f>
        <v>46036.62777777778</v>
      </c>
      <c r="M165" s="97" cm="1">
        <f t="array" ref="M165">IFERROR(INDEX([1]!v_s10a_incident_by_feeder_FY26[SAIDI_Value], ROWS($M$9:M165)),"")</f>
        <v>0.28420673609552355</v>
      </c>
      <c r="N165" s="94" cm="1">
        <f t="array" ref="N165">IFERROR(INDEX([1]!v_s10a_incident_by_feeder_FY26[SAIFI_Value], ROWS($N$9:N165)),"")</f>
        <v>8.586306226456902E-4</v>
      </c>
      <c r="O165" s="91" cm="1">
        <f t="array" ref="O165">IFERROR(INDEX([1]!v_s10a_incident_by_feeder_FY26[ICPs], ROWS($N$9:N165)),"")</f>
        <v>31</v>
      </c>
      <c r="P165" s="118" cm="1">
        <f t="array" ref="P165">IFERROR(INDEX([1]!v_s10a_incident_by_feeder_FY26[CML], ROWS($P$9:P165)),"")</f>
        <v>10260.999999992782</v>
      </c>
      <c r="Q165" s="88" t="str" cm="1">
        <f t="array" ref="Q165">IFERROR(INDEX([1]!v_s10a_incident_by_feeder_FY26[Planned or Unplanned], ROWS($Q$9:Q165)),"")</f>
        <v>Planned</v>
      </c>
      <c r="R165" s="88" t="str" cm="1">
        <f t="array" ref="R165">IFERROR(INDEX([1]!v_s10a_incident_by_feeder_FY26[Cause], ROWS($R$9:R165)),"")</f>
        <v>Planned Outage</v>
      </c>
      <c r="S165" s="88" t="str" cm="1">
        <f t="array" ref="S165">IFERROR(INDEX([1]!v_s10a_incident_by_feeder_FY26[Details], ROWS($S$9:S165)),"")</f>
        <v># Replace Poles, Crossarms beyond Switch 167, Wharekawa Rd, Omanaia</v>
      </c>
      <c r="T165" s="18"/>
    </row>
    <row r="166" spans="1:20" ht="15.75" x14ac:dyDescent="0.25">
      <c r="A166" s="10">
        <v>166</v>
      </c>
      <c r="B166" s="11"/>
      <c r="C166" s="116"/>
      <c r="D166" s="116"/>
      <c r="E166" s="85" t="str" cm="1">
        <f t="array" ref="E166">IFERROR(INDEX([1]!v_s10a_incident_by_feeder_FY26[Interruptions Identifier], ROWS($E$9:E166)),"")</f>
        <v>INCD-32444-F-OPONONI</v>
      </c>
      <c r="F166" s="85" t="str" cm="1">
        <f t="array" ref="F166">IFERROR(INDEX([1]!v_s10a_incident_by_feeder_FY26[Circuit Location], ROWS($F$9:F166)),"")</f>
        <v>Omanaia 051762 - Opononi</v>
      </c>
      <c r="G166" s="88" t="str" cm="1">
        <f t="array" ref="G166">IFERROR(INDEX(#REF!, ROWS($G$9:G166)),"")</f>
        <v/>
      </c>
      <c r="H166" s="88" t="str" cm="1">
        <f t="array" ref="H166">IFERROR(INDEX([1]!v_s10a_incident_by_feeder_FY26[feeder], ROWS($H$9:H166)),"")</f>
        <v>OPONONI</v>
      </c>
      <c r="I166" s="89" cm="1">
        <f t="array" ref="I166">IFERROR(INDEX([1]!v_s10a_incident_by_feeder_FY26[Start_Date], ROWS($I$9:I166)),"")</f>
        <v>46057.419444444444</v>
      </c>
      <c r="J166" s="90" cm="1">
        <f t="array" ref="J166">IFERROR(INDEX([1]!v_s10a_incident_by_feeder_FY26[Start_Time], ROWS($J$9:J166)),"")</f>
        <v>46057.419444444444</v>
      </c>
      <c r="K166" s="89" cm="1">
        <f t="array" ref="K166">IFERROR(INDEX([1]!v_s10a_incident_by_feeder_FY26[End_Date], ROWS($K$9:K166)),"")</f>
        <v>46057.63958333333</v>
      </c>
      <c r="L166" s="90" cm="1">
        <f t="array" ref="L166">IFERROR(INDEX([1]!v_s10a_incident_by_feeder_FY26[End_Time], ROWS($L$9:L166)),"")</f>
        <v>46057.63958333333</v>
      </c>
      <c r="M166" s="97" cm="1">
        <f t="array" ref="M166">IFERROR(INDEX([1]!v_s10a_incident_by_feeder_FY26[SAIDI_Value], ROWS($M$9:M166)),"")</f>
        <v>3.5120762241972289E-2</v>
      </c>
      <c r="N166" s="94" cm="1">
        <f t="array" ref="N166">IFERROR(INDEX([1]!v_s10a_incident_by_feeder_FY26[SAIFI_Value], ROWS($N$9:N166)),"")</f>
        <v>1.1079104808331487E-4</v>
      </c>
      <c r="O166" s="91" cm="1">
        <f t="array" ref="O166">IFERROR(INDEX([1]!v_s10a_incident_by_feeder_FY26[ICPs], ROWS($N$9:N166)),"")</f>
        <v>4</v>
      </c>
      <c r="P166" s="118" cm="1">
        <f t="array" ref="P166">IFERROR(INDEX([1]!v_s10a_incident_by_feeder_FY26[CML], ROWS($P$9:P166)),"")</f>
        <v>1267.9999999841675</v>
      </c>
      <c r="Q166" s="88" t="str" cm="1">
        <f t="array" ref="Q166">IFERROR(INDEX([1]!v_s10a_incident_by_feeder_FY26[Planned or Unplanned], ROWS($Q$9:Q166)),"")</f>
        <v>Planned</v>
      </c>
      <c r="R166" s="88" t="str" cm="1">
        <f t="array" ref="R166">IFERROR(INDEX([1]!v_s10a_incident_by_feeder_FY26[Cause], ROWS($R$9:R166)),"")</f>
        <v>Planned Outage</v>
      </c>
      <c r="S166" s="88" t="str" cm="1">
        <f t="array" ref="S166">IFERROR(INDEX([1]!v_s10a_incident_by_feeder_FY26[Details], ROWS($S$9:S166)),"")</f>
        <v># Replace Poles, Beyond L580, Wharekawa Rd, Omanaia</v>
      </c>
      <c r="T166" s="18"/>
    </row>
    <row r="167" spans="1:20" ht="15.75" x14ac:dyDescent="0.25">
      <c r="A167" s="10">
        <v>167</v>
      </c>
      <c r="B167" s="11"/>
      <c r="C167" s="116"/>
      <c r="D167" s="116"/>
      <c r="E167" s="85" t="str" cm="1">
        <f t="array" ref="E167">IFERROR(INDEX([1]!v_s10a_incident_by_feeder_FY26[Interruptions Identifier], ROWS($E$9:E167)),"")</f>
        <v>INCD-32456-F-SOUTH ROAD</v>
      </c>
      <c r="F167" s="85" t="str" cm="1">
        <f t="array" ref="F167">IFERROR(INDEX([1]!v_s10a_incident_by_feeder_FY26[Circuit Location], ROWS($F$9:F167)),"")</f>
        <v>Okahu CB1105 - South Road</v>
      </c>
      <c r="G167" s="88" t="str" cm="1">
        <f t="array" ref="G167">IFERROR(INDEX(#REF!, ROWS($G$9:G167)),"")</f>
        <v/>
      </c>
      <c r="H167" s="88" t="str" cm="1">
        <f t="array" ref="H167">IFERROR(INDEX([1]!v_s10a_incident_by_feeder_FY26[feeder], ROWS($H$9:H167)),"")</f>
        <v>SOUTH ROAD</v>
      </c>
      <c r="I167" s="89" cm="1">
        <f t="array" ref="I167">IFERROR(INDEX([1]!v_s10a_incident_by_feeder_FY26[Start_Date], ROWS($I$9:I167)),"")</f>
        <v>45766.651493055557</v>
      </c>
      <c r="J167" s="90" cm="1">
        <f t="array" ref="J167">IFERROR(INDEX([1]!v_s10a_incident_by_feeder_FY26[Start_Time], ROWS($J$9:J167)),"")</f>
        <v>45766.651493055557</v>
      </c>
      <c r="K167" s="89" cm="1">
        <f t="array" ref="K167">IFERROR(INDEX([1]!v_s10a_incident_by_feeder_FY26[End_Date], ROWS($K$9:K167)),"")</f>
        <v>45766.654814814814</v>
      </c>
      <c r="L167" s="90" cm="1">
        <f t="array" ref="L167">IFERROR(INDEX([1]!v_s10a_incident_by_feeder_FY26[End_Time], ROWS($L$9:L167)),"")</f>
        <v>45766.654814814814</v>
      </c>
      <c r="M167" s="97" cm="1">
        <f t="array" ref="M167">IFERROR(INDEX([1]!v_s10a_incident_by_feeder_FY26[SAIDI_Value], ROWS($M$9:M167)),"")</f>
        <v>8.4900097472554569E-3</v>
      </c>
      <c r="N167" s="94" cm="1">
        <f t="array" ref="N167">IFERROR(INDEX([1]!v_s10a_incident_by_feeder_FY26[SAIFI_Value], ROWS($N$9:N167)),"")</f>
        <v>1.7749149308226306E-3</v>
      </c>
      <c r="O167" s="91" cm="1">
        <f t="array" ref="O167">IFERROR(INDEX([1]!v_s10a_incident_by_feeder_FY26[ICPs], ROWS($N$9:N167)),"")</f>
        <v>64.081528662420254</v>
      </c>
      <c r="P167" s="118" cm="1">
        <f t="array" ref="P167">IFERROR(INDEX([1]!v_s10a_incident_by_feeder_FY26[CML], ROWS($P$9:P167)),"")</f>
        <v>306.52331191491106</v>
      </c>
      <c r="Q167" s="88" t="str" cm="1">
        <f t="array" ref="Q167">IFERROR(INDEX([1]!v_s10a_incident_by_feeder_FY26[Planned or Unplanned], ROWS($Q$9:Q167)),"")</f>
        <v>Unplanned</v>
      </c>
      <c r="R167" s="88" t="str" cm="1">
        <f t="array" ref="R167">IFERROR(INDEX([1]!v_s10a_incident_by_feeder_FY26[Cause], ROWS($R$9:R167)),"")</f>
        <v>Defective Equipment</v>
      </c>
      <c r="S167" s="88" t="str" cm="1">
        <f t="array" ref="S167">IFERROR(INDEX([1]!v_s10a_incident_by_feeder_FY26[Details], ROWS($S$9:S167)),"")</f>
        <v># Replace T01279, Beyond L762, Fryer Rd, Kaitaia</v>
      </c>
      <c r="T167" s="18"/>
    </row>
    <row r="168" spans="1:20" ht="15.75" x14ac:dyDescent="0.25">
      <c r="A168" s="10">
        <v>168</v>
      </c>
      <c r="B168" s="11"/>
      <c r="C168" s="116"/>
      <c r="D168" s="116"/>
      <c r="E168" s="85" t="str" cm="1">
        <f t="array" ref="E168">IFERROR(INDEX([1]!v_s10a_incident_by_feeder_FY26[Interruptions Identifier], ROWS($E$9:E168)),"")</f>
        <v>INCD-32456-F-RANGITIHI</v>
      </c>
      <c r="F168" s="85" t="str" cm="1">
        <f t="array" ref="F168">IFERROR(INDEX([1]!v_s10a_incident_by_feeder_FY26[Circuit Location], ROWS($F$9:F168)),"")</f>
        <v>Kaitaia Transmission 151912 - Rangitihi</v>
      </c>
      <c r="G168" s="88" t="str" cm="1">
        <f t="array" ref="G168">IFERROR(INDEX(#REF!, ROWS($G$9:G168)),"")</f>
        <v/>
      </c>
      <c r="H168" s="88" t="str" cm="1">
        <f t="array" ref="H168">IFERROR(INDEX([1]!v_s10a_incident_by_feeder_FY26[feeder], ROWS($H$9:H168)),"")</f>
        <v>RANGITIHI</v>
      </c>
      <c r="I168" s="89" cm="1">
        <f t="array" ref="I168">IFERROR(INDEX([1]!v_s10a_incident_by_feeder_FY26[Start_Date], ROWS($I$9:I168)),"")</f>
        <v>45766.651493055557</v>
      </c>
      <c r="J168" s="90" cm="1">
        <f t="array" ref="J168">IFERROR(INDEX([1]!v_s10a_incident_by_feeder_FY26[Start_Time], ROWS($J$9:J168)),"")</f>
        <v>45766.651493055557</v>
      </c>
      <c r="K168" s="89" cm="1">
        <f t="array" ref="K168">IFERROR(INDEX([1]!v_s10a_incident_by_feeder_FY26[End_Date], ROWS($K$9:K168)),"")</f>
        <v>45766.654814814814</v>
      </c>
      <c r="L168" s="90" cm="1">
        <f t="array" ref="L168">IFERROR(INDEX([1]!v_s10a_incident_by_feeder_FY26[End_Time], ROWS($L$9:L168)),"")</f>
        <v>45766.654814814814</v>
      </c>
      <c r="M168" s="97" cm="1">
        <f t="array" ref="M168">IFERROR(INDEX([1]!v_s10a_incident_by_feeder_FY26[SAIDI_Value], ROWS($M$9:M168)),"")</f>
        <v>4.1123484713268075E-3</v>
      </c>
      <c r="N168" s="94" cm="1">
        <f t="array" ref="N168">IFERROR(INDEX([1]!v_s10a_incident_by_feeder_FY26[SAIFI_Value], ROWS($N$9:N168)),"")</f>
        <v>8.5972441961720011E-4</v>
      </c>
      <c r="O168" s="91" cm="1">
        <f t="array" ref="O168">IFERROR(INDEX([1]!v_s10a_incident_by_feeder_FY26[ICPs], ROWS($N$9:N168)),"")</f>
        <v>31.039490445859393</v>
      </c>
      <c r="P168" s="118" cm="1">
        <f t="array" ref="P168">IFERROR(INDEX([1]!v_s10a_incident_by_feeder_FY26[CML], ROWS($P$9:P168)),"")</f>
        <v>148.47222920878306</v>
      </c>
      <c r="Q168" s="88" t="str" cm="1">
        <f t="array" ref="Q168">IFERROR(INDEX([1]!v_s10a_incident_by_feeder_FY26[Planned or Unplanned], ROWS($Q$9:Q168)),"")</f>
        <v>Unplanned</v>
      </c>
      <c r="R168" s="88" t="str" cm="1">
        <f t="array" ref="R168">IFERROR(INDEX([1]!v_s10a_incident_by_feeder_FY26[Cause], ROWS($R$9:R168)),"")</f>
        <v>Defective Equipment</v>
      </c>
      <c r="S168" s="88" t="str" cm="1">
        <f t="array" ref="S168">IFERROR(INDEX([1]!v_s10a_incident_by_feeder_FY26[Details], ROWS($S$9:S168)),"")</f>
        <v># Replace T01279, Beyond L762, Fryer Rd, Kaitaia</v>
      </c>
      <c r="T168" s="18"/>
    </row>
    <row r="169" spans="1:20" ht="15.75" x14ac:dyDescent="0.25">
      <c r="A169" s="10">
        <v>169</v>
      </c>
      <c r="B169" s="11"/>
      <c r="C169" s="116"/>
      <c r="D169" s="116"/>
      <c r="E169" s="85" t="str" cm="1">
        <f t="array" ref="E169">IFERROR(INDEX([1]!v_s10a_incident_by_feeder_FY26[Interruptions Identifier], ROWS($E$9:E169)),"")</f>
        <v>INCD-32456-F-BROADWOOD</v>
      </c>
      <c r="F169" s="85" t="str" cm="1">
        <f t="array" ref="F169">IFERROR(INDEX([1]!v_s10a_incident_by_feeder_FY26[Circuit Location], ROWS($F$9:F169)),"")</f>
        <v>Kaitaia Transmission 151922 - Broadwood</v>
      </c>
      <c r="G169" s="88" t="str" cm="1">
        <f t="array" ref="G169">IFERROR(INDEX(#REF!, ROWS($G$9:G169)),"")</f>
        <v/>
      </c>
      <c r="H169" s="88" t="str" cm="1">
        <f t="array" ref="H169">IFERROR(INDEX([1]!v_s10a_incident_by_feeder_FY26[feeder], ROWS($H$9:H169)),"")</f>
        <v>BROADWOOD</v>
      </c>
      <c r="I169" s="89" cm="1">
        <f t="array" ref="I169">IFERROR(INDEX([1]!v_s10a_incident_by_feeder_FY26[Start_Date], ROWS($I$9:I169)),"")</f>
        <v>45766.651493055557</v>
      </c>
      <c r="J169" s="90" cm="1">
        <f t="array" ref="J169">IFERROR(INDEX([1]!v_s10a_incident_by_feeder_FY26[Start_Time], ROWS($J$9:J169)),"")</f>
        <v>45766.651493055557</v>
      </c>
      <c r="K169" s="89" cm="1">
        <f t="array" ref="K169">IFERROR(INDEX([1]!v_s10a_incident_by_feeder_FY26[End_Date], ROWS($K$9:K169)),"")</f>
        <v>45766.654814814814</v>
      </c>
      <c r="L169" s="90" cm="1">
        <f t="array" ref="L169">IFERROR(INDEX([1]!v_s10a_incident_by_feeder_FY26[End_Time], ROWS($L$9:L169)),"")</f>
        <v>45766.654814814814</v>
      </c>
      <c r="M169" s="97" cm="1">
        <f t="array" ref="M169">IFERROR(INDEX([1]!v_s10a_incident_by_feeder_FY26[SAIDI_Value], ROWS($M$9:M169)),"")</f>
        <v>9.1532917587598073E-2</v>
      </c>
      <c r="N169" s="94" cm="1">
        <f t="array" ref="N169">IFERROR(INDEX([1]!v_s10a_incident_by_feeder_FY26[SAIFI_Value], ROWS($N$9:N169)),"")</f>
        <v>1.9135801597931521E-2</v>
      </c>
      <c r="O169" s="91" cm="1">
        <f t="array" ref="O169">IFERROR(INDEX([1]!v_s10a_incident_by_feeder_FY26[ICPs], ROWS($N$9:N169)),"")</f>
        <v>690.87898089171961</v>
      </c>
      <c r="P169" s="118" cm="1">
        <f t="array" ref="P169">IFERROR(INDEX([1]!v_s10a_incident_by_feeder_FY26[CML], ROWS($P$9:P169)),"")</f>
        <v>3304.7044565826409</v>
      </c>
      <c r="Q169" s="88" t="str" cm="1">
        <f t="array" ref="Q169">IFERROR(INDEX([1]!v_s10a_incident_by_feeder_FY26[Planned or Unplanned], ROWS($Q$9:Q169)),"")</f>
        <v>Unplanned</v>
      </c>
      <c r="R169" s="88" t="str" cm="1">
        <f t="array" ref="R169">IFERROR(INDEX([1]!v_s10a_incident_by_feeder_FY26[Cause], ROWS($R$9:R169)),"")</f>
        <v>Defective Equipment</v>
      </c>
      <c r="S169" s="88" t="str" cm="1">
        <f t="array" ref="S169">IFERROR(INDEX([1]!v_s10a_incident_by_feeder_FY26[Details], ROWS($S$9:S169)),"")</f>
        <v># Replace T01279, Beyond L762, Fryer Rd, Kaitaia</v>
      </c>
      <c r="T169" s="18"/>
    </row>
    <row r="170" spans="1:20" ht="15.75" x14ac:dyDescent="0.25">
      <c r="A170" s="10">
        <v>170</v>
      </c>
      <c r="B170" s="11"/>
      <c r="C170" s="116"/>
      <c r="D170" s="116"/>
      <c r="E170" s="85" t="str" cm="1">
        <f t="array" ref="E170">IFERROR(INDEX([1]!v_s10a_incident_by_feeder_FY26[Interruptions Identifier], ROWS($E$9:E170)),"")</f>
        <v>INCD-32459-F-TAIPALS</v>
      </c>
      <c r="F170" s="85" t="str" cm="1">
        <f t="array" ref="F170">IFERROR(INDEX([1]!v_s10a_incident_by_feeder_FY26[Circuit Location], ROWS($F$9:F170)),"")</f>
        <v>Taipa CB1205 - Tokerau</v>
      </c>
      <c r="G170" s="88" t="str" cm="1">
        <f t="array" ref="G170">IFERROR(INDEX(#REF!, ROWS($G$9:G170)),"")</f>
        <v/>
      </c>
      <c r="H170" s="88" t="str" cm="1">
        <f t="array" ref="H170">IFERROR(INDEX([1]!v_s10a_incident_by_feeder_FY26[feeder], ROWS($H$9:H170)),"")</f>
        <v>TAIPALS</v>
      </c>
      <c r="I170" s="89" cm="1">
        <f t="array" ref="I170">IFERROR(INDEX([1]!v_s10a_incident_by_feeder_FY26[Start_Date], ROWS($I$9:I170)),"")</f>
        <v>45790.510416666664</v>
      </c>
      <c r="J170" s="90" cm="1">
        <f t="array" ref="J170">IFERROR(INDEX([1]!v_s10a_incident_by_feeder_FY26[Start_Time], ROWS($J$9:J170)),"")</f>
        <v>45790.510416666664</v>
      </c>
      <c r="K170" s="89" cm="1">
        <f t="array" ref="K170">IFERROR(INDEX([1]!v_s10a_incident_by_feeder_FY26[End_Date], ROWS($K$9:K170)),"")</f>
        <v>45790.599305555559</v>
      </c>
      <c r="L170" s="90" cm="1">
        <f t="array" ref="L170">IFERROR(INDEX([1]!v_s10a_incident_by_feeder_FY26[End_Time], ROWS($L$9:L170)),"")</f>
        <v>45790.599305555559</v>
      </c>
      <c r="M170" s="97" cm="1">
        <f t="array" ref="M170">IFERROR(INDEX([1]!v_s10a_incident_by_feeder_FY26[SAIDI_Value], ROWS($M$9:M170)),"")</f>
        <v>0.20208287171756703</v>
      </c>
      <c r="N170" s="94" cm="1">
        <f t="array" ref="N170">IFERROR(INDEX([1]!v_s10a_incident_by_feeder_FY26[SAIFI_Value], ROWS($N$9:N170)),"")</f>
        <v>1.5787724351872369E-3</v>
      </c>
      <c r="O170" s="91" cm="1">
        <f t="array" ref="O170">IFERROR(INDEX([1]!v_s10a_incident_by_feeder_FY26[ICPs], ROWS($N$9:N170)),"")</f>
        <v>57</v>
      </c>
      <c r="P170" s="118" cm="1">
        <f t="array" ref="P170">IFERROR(INDEX([1]!v_s10a_incident_by_feeder_FY26[CML], ROWS($P$9:P170)),"")</f>
        <v>7296.0000004910398</v>
      </c>
      <c r="Q170" s="88" t="str" cm="1">
        <f t="array" ref="Q170">IFERROR(INDEX([1]!v_s10a_incident_by_feeder_FY26[Planned or Unplanned], ROWS($Q$9:Q170)),"")</f>
        <v>Unplanned</v>
      </c>
      <c r="R170" s="88" t="str" cm="1">
        <f t="array" ref="R170">IFERROR(INDEX([1]!v_s10a_incident_by_feeder_FY26[Cause], ROWS($R$9:R170)),"")</f>
        <v>Defective Equipment</v>
      </c>
      <c r="S170" s="88" t="str" cm="1">
        <f t="array" ref="S170">IFERROR(INDEX([1]!v_s10a_incident_by_feeder_FY26[Details], ROWS($S$9:S170)),"")</f>
        <v># Replace Kingbolt at Pole 421067, Parapara Rd, Taipa</v>
      </c>
      <c r="T170" s="18"/>
    </row>
    <row r="171" spans="1:20" ht="15.75" x14ac:dyDescent="0.25">
      <c r="A171" s="10">
        <v>171</v>
      </c>
      <c r="B171" s="11"/>
      <c r="C171" s="116"/>
      <c r="D171" s="116"/>
      <c r="E171" s="85" t="str" cm="1">
        <f t="array" ref="E171">IFERROR(INDEX([1]!v_s10a_incident_by_feeder_FY26[Interruptions Identifier], ROWS($E$9:E171)),"")</f>
        <v>INCD-32471-F-PUKEPOTO</v>
      </c>
      <c r="F171" s="85" t="str" cm="1">
        <f t="array" ref="F171">IFERROR(INDEX([1]!v_s10a_incident_by_feeder_FY26[Circuit Location], ROWS($F$9:F171)),"")</f>
        <v>Okahu CB1110 - Pukepoto</v>
      </c>
      <c r="G171" s="88" t="str" cm="1">
        <f t="array" ref="G171">IFERROR(INDEX(#REF!, ROWS($G$9:G171)),"")</f>
        <v/>
      </c>
      <c r="H171" s="88" t="str" cm="1">
        <f t="array" ref="H171">IFERROR(INDEX([1]!v_s10a_incident_by_feeder_FY26[feeder], ROWS($H$9:H171)),"")</f>
        <v>PUKEPOTO</v>
      </c>
      <c r="I171" s="89" cm="1">
        <f t="array" ref="I171">IFERROR(INDEX([1]!v_s10a_incident_by_feeder_FY26[Start_Date], ROWS($I$9:I171)),"")</f>
        <v>45838.397222222222</v>
      </c>
      <c r="J171" s="90" cm="1">
        <f t="array" ref="J171">IFERROR(INDEX([1]!v_s10a_incident_by_feeder_FY26[Start_Time], ROWS($J$9:J171)),"")</f>
        <v>45838.397222222222</v>
      </c>
      <c r="K171" s="89" cm="1">
        <f t="array" ref="K171">IFERROR(INDEX([1]!v_s10a_incident_by_feeder_FY26[End_Date], ROWS($K$9:K171)),"")</f>
        <v>45838.525694444441</v>
      </c>
      <c r="L171" s="90" cm="1">
        <f t="array" ref="L171">IFERROR(INDEX([1]!v_s10a_incident_by_feeder_FY26[End_Time], ROWS($L$9:L171)),"")</f>
        <v>45838.525694444441</v>
      </c>
      <c r="M171" s="97" cm="1">
        <f t="array" ref="M171">IFERROR(INDEX([1]!v_s10a_incident_by_feeder_FY26[SAIDI_Value], ROWS($M$9:M171)),"")</f>
        <v>3.5868601816070343E-2</v>
      </c>
      <c r="N171" s="94" cm="1">
        <f t="array" ref="N171">IFERROR(INDEX([1]!v_s10a_incident_by_feeder_FY26[SAIFI_Value], ROWS($N$9:N171)),"")</f>
        <v>1.9388433414580102E-4</v>
      </c>
      <c r="O171" s="91" cm="1">
        <f t="array" ref="O171">IFERROR(INDEX([1]!v_s10a_incident_by_feeder_FY26[ICPs], ROWS($N$9:N171)),"")</f>
        <v>7</v>
      </c>
      <c r="P171" s="118" cm="1">
        <f t="array" ref="P171">IFERROR(INDEX([1]!v_s10a_incident_by_feeder_FY26[CML], ROWS($P$9:P171)),"")</f>
        <v>1294.9999999674037</v>
      </c>
      <c r="Q171" s="88" t="str" cm="1">
        <f t="array" ref="Q171">IFERROR(INDEX([1]!v_s10a_incident_by_feeder_FY26[Planned or Unplanned], ROWS($Q$9:Q171)),"")</f>
        <v>Planned</v>
      </c>
      <c r="R171" s="88" t="str" cm="1">
        <f t="array" ref="R171">IFERROR(INDEX([1]!v_s10a_incident_by_feeder_FY26[Cause], ROWS($R$9:R171)),"")</f>
        <v>Planned Outage</v>
      </c>
      <c r="S171" s="88" t="str" cm="1">
        <f t="array" ref="S171">IFERROR(INDEX([1]!v_s10a_incident_by_feeder_FY26[Details], ROWS($S$9:S171)),"")</f>
        <v># Replace Pole 413471 at Transformer T20093, Bonnett Rd, Kaitaia</v>
      </c>
      <c r="T171" s="18"/>
    </row>
    <row r="172" spans="1:20" ht="15.75" x14ac:dyDescent="0.25">
      <c r="A172" s="10">
        <v>172</v>
      </c>
      <c r="B172" s="11"/>
      <c r="C172" s="116"/>
      <c r="D172" s="116"/>
      <c r="E172" s="85" t="str" cm="1">
        <f t="array" ref="E172">IFERROR(INDEX([1]!v_s10a_incident_by_feeder_FY26[Interruptions Identifier], ROWS($E$9:E172)),"")</f>
        <v>INCD-32480-F-RANGIAHUA</v>
      </c>
      <c r="F172" s="85" t="str" cm="1">
        <f t="array" ref="F172">IFERROR(INDEX([1]!v_s10a_incident_by_feeder_FY26[Circuit Location], ROWS($F$9:F172)),"")</f>
        <v>Kaikohe  CB0105 - Rangiahua</v>
      </c>
      <c r="G172" s="88" t="str" cm="1">
        <f t="array" ref="G172">IFERROR(INDEX(#REF!, ROWS($G$9:G172)),"")</f>
        <v/>
      </c>
      <c r="H172" s="88" t="str" cm="1">
        <f t="array" ref="H172">IFERROR(INDEX([1]!v_s10a_incident_by_feeder_FY26[feeder], ROWS($H$9:H172)),"")</f>
        <v>RANGIAHUA</v>
      </c>
      <c r="I172" s="89" cm="1">
        <f t="array" ref="I172">IFERROR(INDEX([1]!v_s10a_incident_by_feeder_FY26[Start_Date], ROWS($I$9:I172)),"")</f>
        <v>45791.638194444444</v>
      </c>
      <c r="J172" s="90" cm="1">
        <f t="array" ref="J172">IFERROR(INDEX([1]!v_s10a_incident_by_feeder_FY26[Start_Time], ROWS($J$9:J172)),"")</f>
        <v>45791.638194444444</v>
      </c>
      <c r="K172" s="89" cm="1">
        <f t="array" ref="K172">IFERROR(INDEX([1]!v_s10a_incident_by_feeder_FY26[End_Date], ROWS($K$9:K172)),"")</f>
        <v>45791.792361111111</v>
      </c>
      <c r="L172" s="90" cm="1">
        <f t="array" ref="L172">IFERROR(INDEX([1]!v_s10a_incident_by_feeder_FY26[End_Time], ROWS($L$9:L172)),"")</f>
        <v>45791.792361111111</v>
      </c>
      <c r="M172" s="97" cm="1">
        <f t="array" ref="M172">IFERROR(INDEX([1]!v_s10a_incident_by_feeder_FY26[SAIDI_Value], ROWS($M$9:M172)),"")</f>
        <v>0.33204077110673913</v>
      </c>
      <c r="N172" s="94" cm="1">
        <f t="array" ref="N172">IFERROR(INDEX([1]!v_s10a_incident_by_feeder_FY26[SAIFI_Value], ROWS($N$9:N172)),"")</f>
        <v>1.4956791491247496E-3</v>
      </c>
      <c r="O172" s="91" cm="1">
        <f t="array" ref="O172">IFERROR(INDEX([1]!v_s10a_incident_by_feeder_FY26[ICPs], ROWS($N$9:N172)),"")</f>
        <v>53.999999999999957</v>
      </c>
      <c r="P172" s="118" cm="1">
        <f t="array" ref="P172">IFERROR(INDEX([1]!v_s10a_incident_by_feeder_FY26[CML], ROWS($P$9:P172)),"")</f>
        <v>11988.000000037709</v>
      </c>
      <c r="Q172" s="88" t="str" cm="1">
        <f t="array" ref="Q172">IFERROR(INDEX([1]!v_s10a_incident_by_feeder_FY26[Planned or Unplanned], ROWS($Q$9:Q172)),"")</f>
        <v>Planned</v>
      </c>
      <c r="R172" s="88" t="str" cm="1">
        <f t="array" ref="R172">IFERROR(INDEX([1]!v_s10a_incident_by_feeder_FY26[Cause], ROWS($R$9:R172)),"")</f>
        <v>Planned Outage</v>
      </c>
      <c r="S172" s="88" t="str" cm="1">
        <f t="array" ref="S172">IFERROR(INDEX([1]!v_s10a_incident_by_feeder_FY26[Details], ROWS($S$9:S172)),"")</f>
        <v># Reconnect Jumpers at Pole 422367, Kohukohu Rd, Kaitaia</v>
      </c>
      <c r="T172" s="18"/>
    </row>
    <row r="173" spans="1:20" ht="15.75" x14ac:dyDescent="0.25">
      <c r="A173" s="10">
        <v>173</v>
      </c>
      <c r="B173" s="11"/>
      <c r="C173" s="116"/>
      <c r="D173" s="116"/>
      <c r="E173" s="85" t="str" cm="1">
        <f t="array" ref="E173">IFERROR(INDEX([1]!v_s10a_incident_by_feeder_FY26[Interruptions Identifier], ROWS($E$9:E173)),"")</f>
        <v>INCD-32480-F-BROADWOOD</v>
      </c>
      <c r="F173" s="85" t="str" cm="1">
        <f t="array" ref="F173">IFERROR(INDEX([1]!v_s10a_incident_by_feeder_FY26[Circuit Location], ROWS($F$9:F173)),"")</f>
        <v>Kaitaia Transmission 151922 - Broadwood</v>
      </c>
      <c r="G173" s="88" t="str" cm="1">
        <f t="array" ref="G173">IFERROR(INDEX(#REF!, ROWS($G$9:G173)),"")</f>
        <v/>
      </c>
      <c r="H173" s="88" t="str" cm="1">
        <f t="array" ref="H173">IFERROR(INDEX([1]!v_s10a_incident_by_feeder_FY26[feeder], ROWS($H$9:H173)),"")</f>
        <v>BROADWOOD</v>
      </c>
      <c r="I173" s="89" cm="1">
        <f t="array" ref="I173">IFERROR(INDEX([1]!v_s10a_incident_by_feeder_FY26[Start_Date], ROWS($I$9:I173)),"")</f>
        <v>45791.638194444444</v>
      </c>
      <c r="J173" s="90" cm="1">
        <f t="array" ref="J173">IFERROR(INDEX([1]!v_s10a_incident_by_feeder_FY26[Start_Time], ROWS($J$9:J173)),"")</f>
        <v>45791.638194444444</v>
      </c>
      <c r="K173" s="89" cm="1">
        <f t="array" ref="K173">IFERROR(INDEX([1]!v_s10a_incident_by_feeder_FY26[End_Date], ROWS($K$9:K173)),"")</f>
        <v>45791.792361111111</v>
      </c>
      <c r="L173" s="90" cm="1">
        <f t="array" ref="L173">IFERROR(INDEX([1]!v_s10a_incident_by_feeder_FY26[End_Time], ROWS($L$9:L173)),"")</f>
        <v>45791.792361111111</v>
      </c>
      <c r="M173" s="97" cm="1">
        <f t="array" ref="M173">IFERROR(INDEX([1]!v_s10a_incident_by_feeder_FY26[SAIDI_Value], ROWS($M$9:M173)),"")</f>
        <v>6.1489031686432606E-3</v>
      </c>
      <c r="N173" s="94" cm="1">
        <f t="array" ref="N173">IFERROR(INDEX([1]!v_s10a_incident_by_feeder_FY26[SAIFI_Value], ROWS($N$9:N173)),"")</f>
        <v>2.7697762020828442E-5</v>
      </c>
      <c r="O173" s="91" cm="1">
        <f t="array" ref="O173">IFERROR(INDEX([1]!v_s10a_incident_by_feeder_FY26[ICPs], ROWS($N$9:N173)),"")</f>
        <v>0.99999999999999001</v>
      </c>
      <c r="P173" s="118" cm="1">
        <f t="array" ref="P173">IFERROR(INDEX([1]!v_s10a_incident_by_feeder_FY26[CML], ROWS($P$9:P173)),"")</f>
        <v>222.00000000069628</v>
      </c>
      <c r="Q173" s="88" t="str" cm="1">
        <f t="array" ref="Q173">IFERROR(INDEX([1]!v_s10a_incident_by_feeder_FY26[Planned or Unplanned], ROWS($Q$9:Q173)),"")</f>
        <v>Planned</v>
      </c>
      <c r="R173" s="88" t="str" cm="1">
        <f t="array" ref="R173">IFERROR(INDEX([1]!v_s10a_incident_by_feeder_FY26[Cause], ROWS($R$9:R173)),"")</f>
        <v>Planned Outage</v>
      </c>
      <c r="S173" s="88" t="str" cm="1">
        <f t="array" ref="S173">IFERROR(INDEX([1]!v_s10a_incident_by_feeder_FY26[Details], ROWS($S$9:S173)),"")</f>
        <v># Reconnect Jumpers at Pole 422367, Kohukohu Rd, Kaitaia</v>
      </c>
      <c r="T173" s="18"/>
    </row>
    <row r="174" spans="1:20" ht="15.75" x14ac:dyDescent="0.25">
      <c r="A174" s="10">
        <v>174</v>
      </c>
      <c r="B174" s="11"/>
      <c r="C174" s="116"/>
      <c r="D174" s="116"/>
      <c r="E174" s="85" t="str" cm="1">
        <f t="array" ref="E174">IFERROR(INDEX([1]!v_s10a_incident_by_feeder_FY26[Interruptions Identifier], ROWS($E$9:E174)),"")</f>
        <v>INCD-32483-F-TAIPALS</v>
      </c>
      <c r="F174" s="85" t="str" cm="1">
        <f t="array" ref="F174">IFERROR(INDEX([1]!v_s10a_incident_by_feeder_FY26[Circuit Location], ROWS($F$9:F174)),"")</f>
        <v>Taipa CB1205 - Tokerau</v>
      </c>
      <c r="G174" s="88" t="str" cm="1">
        <f t="array" ref="G174">IFERROR(INDEX(#REF!, ROWS($G$9:G174)),"")</f>
        <v/>
      </c>
      <c r="H174" s="88" t="str" cm="1">
        <f t="array" ref="H174">IFERROR(INDEX([1]!v_s10a_incident_by_feeder_FY26[feeder], ROWS($H$9:H174)),"")</f>
        <v>TAIPALS</v>
      </c>
      <c r="I174" s="89" cm="1">
        <f t="array" ref="I174">IFERROR(INDEX([1]!v_s10a_incident_by_feeder_FY26[Start_Date], ROWS($I$9:I174)),"")</f>
        <v>45826.937592592592</v>
      </c>
      <c r="J174" s="90" cm="1">
        <f t="array" ref="J174">IFERROR(INDEX([1]!v_s10a_incident_by_feeder_FY26[Start_Time], ROWS($J$9:J174)),"")</f>
        <v>45826.937592592592</v>
      </c>
      <c r="K174" s="89" cm="1">
        <f t="array" ref="K174">IFERROR(INDEX([1]!v_s10a_incident_by_feeder_FY26[End_Date], ROWS($K$9:K174)),"")</f>
        <v>45827.132476851853</v>
      </c>
      <c r="L174" s="90" cm="1">
        <f t="array" ref="L174">IFERROR(INDEX([1]!v_s10a_incident_by_feeder_FY26[End_Time], ROWS($L$9:L174)),"")</f>
        <v>45827.132476851853</v>
      </c>
      <c r="M174" s="97" cm="1">
        <f t="array" ref="M174">IFERROR(INDEX([1]!v_s10a_incident_by_feeder_FY26[SAIDI_Value], ROWS($M$9:M174)),"")</f>
        <v>1.2825310215050263</v>
      </c>
      <c r="N174" s="94" cm="1">
        <f t="array" ref="N174">IFERROR(INDEX([1]!v_s10a_incident_by_feeder_FY26[SAIFI_Value], ROWS($N$9:N174)),"")</f>
        <v>4.5701307334367379E-3</v>
      </c>
      <c r="O174" s="91" cm="1">
        <f t="array" ref="O174">IFERROR(INDEX([1]!v_s10a_incident_by_feeder_FY26[ICPs], ROWS($N$9:N174)),"")</f>
        <v>165</v>
      </c>
      <c r="P174" s="118" cm="1">
        <f t="array" ref="P174">IFERROR(INDEX([1]!v_s10a_incident_by_feeder_FY26[CML], ROWS($P$9:P174)),"")</f>
        <v>46304.500000417465</v>
      </c>
      <c r="Q174" s="88" t="str" cm="1">
        <f t="array" ref="Q174">IFERROR(INDEX([1]!v_s10a_incident_by_feeder_FY26[Planned or Unplanned], ROWS($Q$9:Q174)),"")</f>
        <v>Planned</v>
      </c>
      <c r="R174" s="88" t="str" cm="1">
        <f t="array" ref="R174">IFERROR(INDEX([1]!v_s10a_incident_by_feeder_FY26[Cause], ROWS($R$9:R174)),"")</f>
        <v>Planned Outage</v>
      </c>
      <c r="S174" s="88" t="str" cm="1">
        <f t="array" ref="S174">IFERROR(INDEX([1]!v_s10a_incident_by_feeder_FY26[Details], ROWS($S$9:S174)),"")</f>
        <v># Maintenance on Switch 232, Replace Crossarms, SH10, Taipa</v>
      </c>
      <c r="T174" s="18"/>
    </row>
    <row r="175" spans="1:20" ht="15.75" x14ac:dyDescent="0.25">
      <c r="A175" s="10">
        <v>175</v>
      </c>
      <c r="B175" s="11"/>
      <c r="C175" s="116"/>
      <c r="D175" s="116"/>
      <c r="E175" s="85" t="str" cm="1">
        <f t="array" ref="E175">IFERROR(INDEX([1]!v_s10a_incident_by_feeder_FY26[Interruptions Identifier], ROWS($E$9:E175)),"")</f>
        <v>INCD-32492-F-AWARUA</v>
      </c>
      <c r="F175" s="85" t="str" cm="1">
        <f t="array" ref="F175">IFERROR(INDEX([1]!v_s10a_incident_by_feeder_FY26[Circuit Location], ROWS($F$9:F175)),"")</f>
        <v>Kaikohe CB0108 - Awanui</v>
      </c>
      <c r="G175" s="88" t="str" cm="1">
        <f t="array" ref="G175">IFERROR(INDEX(#REF!, ROWS($G$9:G175)),"")</f>
        <v/>
      </c>
      <c r="H175" s="88" t="str" cm="1">
        <f t="array" ref="H175">IFERROR(INDEX([1]!v_s10a_incident_by_feeder_FY26[feeder], ROWS($H$9:H175)),"")</f>
        <v>AWARUA</v>
      </c>
      <c r="I175" s="89" cm="1">
        <f t="array" ref="I175">IFERROR(INDEX([1]!v_s10a_incident_by_feeder_FY26[Start_Date], ROWS($I$9:I175)),"")</f>
        <v>45798.384027777778</v>
      </c>
      <c r="J175" s="90" cm="1">
        <f t="array" ref="J175">IFERROR(INDEX([1]!v_s10a_incident_by_feeder_FY26[Start_Time], ROWS($J$9:J175)),"")</f>
        <v>45798.384027777778</v>
      </c>
      <c r="K175" s="89" cm="1">
        <f t="array" ref="K175">IFERROR(INDEX([1]!v_s10a_incident_by_feeder_FY26[End_Date], ROWS($K$9:K175)),"")</f>
        <v>45798.584027777775</v>
      </c>
      <c r="L175" s="90" cm="1">
        <f t="array" ref="L175">IFERROR(INDEX([1]!v_s10a_incident_by_feeder_FY26[End_Time], ROWS($L$9:L175)),"")</f>
        <v>45798.584027777775</v>
      </c>
      <c r="M175" s="97" cm="1">
        <f t="array" ref="M175">IFERROR(INDEX([1]!v_s10a_incident_by_feeder_FY26[SAIDI_Value], ROWS($M$9:M175)),"")</f>
        <v>0.11167737646635627</v>
      </c>
      <c r="N175" s="94" cm="1">
        <f t="array" ref="N175">IFERROR(INDEX([1]!v_s10a_incident_by_feeder_FY26[SAIFI_Value], ROWS($N$9:N175)),"")</f>
        <v>3.8776866829160205E-4</v>
      </c>
      <c r="O175" s="91" cm="1">
        <f t="array" ref="O175">IFERROR(INDEX([1]!v_s10a_incident_by_feeder_FY26[ICPs], ROWS($N$9:N175)),"")</f>
        <v>14</v>
      </c>
      <c r="P175" s="118" cm="1">
        <f t="array" ref="P175">IFERROR(INDEX([1]!v_s10a_incident_by_feeder_FY26[CML], ROWS($P$9:P175)),"")</f>
        <v>4031.9999999413267</v>
      </c>
      <c r="Q175" s="88" t="str" cm="1">
        <f t="array" ref="Q175">IFERROR(INDEX([1]!v_s10a_incident_by_feeder_FY26[Planned or Unplanned], ROWS($Q$9:Q175)),"")</f>
        <v>Planned</v>
      </c>
      <c r="R175" s="88" t="str" cm="1">
        <f t="array" ref="R175">IFERROR(INDEX([1]!v_s10a_incident_by_feeder_FY26[Cause], ROWS($R$9:R175)),"")</f>
        <v>Planned Outage</v>
      </c>
      <c r="S175" s="88" t="str" cm="1">
        <f t="array" ref="S175">IFERROR(INDEX([1]!v_s10a_incident_by_feeder_FY26[Details], ROWS($S$9:S175)),"")</f>
        <v># Replace Transformer, Crossarms, Poles at T01582, Cumber Rd, Kaikohe</v>
      </c>
      <c r="T175" s="18"/>
    </row>
    <row r="176" spans="1:20" ht="15.75" x14ac:dyDescent="0.25">
      <c r="A176" s="10">
        <v>176</v>
      </c>
      <c r="B176" s="11"/>
      <c r="C176" s="116"/>
      <c r="D176" s="116"/>
      <c r="E176" s="85" t="str" cm="1">
        <f t="array" ref="E176">IFERROR(INDEX([1]!v_s10a_incident_by_feeder_FY26[Interruptions Identifier], ROWS($E$9:E176)),"")</f>
        <v>INCD-32510-F-OPONONI</v>
      </c>
      <c r="F176" s="85" t="str" cm="1">
        <f t="array" ref="F176">IFERROR(INDEX([1]!v_s10a_incident_by_feeder_FY26[Circuit Location], ROWS($F$9:F176)),"")</f>
        <v>Omanaia 051762 - Opononi</v>
      </c>
      <c r="G176" s="88" t="str" cm="1">
        <f t="array" ref="G176">IFERROR(INDEX(#REF!, ROWS($G$9:G176)),"")</f>
        <v/>
      </c>
      <c r="H176" s="88" t="str" cm="1">
        <f t="array" ref="H176">IFERROR(INDEX([1]!v_s10a_incident_by_feeder_FY26[feeder], ROWS($H$9:H176)),"")</f>
        <v>OPONONI</v>
      </c>
      <c r="I176" s="89" cm="1">
        <f t="array" ref="I176">IFERROR(INDEX([1]!v_s10a_incident_by_feeder_FY26[Start_Date], ROWS($I$9:I176)),"")</f>
        <v>45793.96875</v>
      </c>
      <c r="J176" s="90" cm="1">
        <f t="array" ref="J176">IFERROR(INDEX([1]!v_s10a_incident_by_feeder_FY26[Start_Time], ROWS($J$9:J176)),"")</f>
        <v>45793.96875</v>
      </c>
      <c r="K176" s="89" cm="1">
        <f t="array" ref="K176">IFERROR(INDEX([1]!v_s10a_incident_by_feeder_FY26[End_Date], ROWS($K$9:K176)),"")</f>
        <v>45793.98541666667</v>
      </c>
      <c r="L176" s="90" cm="1">
        <f t="array" ref="L176">IFERROR(INDEX([1]!v_s10a_incident_by_feeder_FY26[End_Time], ROWS($L$9:L176)),"")</f>
        <v>45793.98541666667</v>
      </c>
      <c r="M176" s="97" cm="1">
        <f t="array" ref="M176">IFERROR(INDEX([1]!v_s10a_incident_by_feeder_FY26[SAIDI_Value], ROWS($M$9:M176)),"")</f>
        <v>3.9884777318118948E-3</v>
      </c>
      <c r="N176" s="94" cm="1">
        <f t="array" ref="N176">IFERROR(INDEX([1]!v_s10a_incident_by_feeder_FY26[SAIFI_Value], ROWS($N$9:N176)),"")</f>
        <v>1.6618657212497231E-4</v>
      </c>
      <c r="O176" s="91" cm="1">
        <f t="array" ref="O176">IFERROR(INDEX([1]!v_s10a_incident_by_feeder_FY26[ICPs], ROWS($N$9:N176)),"")</f>
        <v>6</v>
      </c>
      <c r="P176" s="118" cm="1">
        <f t="array" ref="P176">IFERROR(INDEX([1]!v_s10a_incident_by_feeder_FY26[CML], ROWS($P$9:P176)),"")</f>
        <v>144.00000002933666</v>
      </c>
      <c r="Q176" s="88" t="str" cm="1">
        <f t="array" ref="Q176">IFERROR(INDEX([1]!v_s10a_incident_by_feeder_FY26[Planned or Unplanned], ROWS($Q$9:Q176)),"")</f>
        <v>Unplanned</v>
      </c>
      <c r="R176" s="88" t="str" cm="1">
        <f t="array" ref="R176">IFERROR(INDEX([1]!v_s10a_incident_by_feeder_FY26[Cause], ROWS($R$9:R176)),"")</f>
        <v>Defective Equipment</v>
      </c>
      <c r="S176" s="88" t="str" cm="1">
        <f t="array" ref="S176">IFERROR(INDEX([1]!v_s10a_incident_by_feeder_FY26[Details], ROWS($S$9:S176)),"")</f>
        <v># Replace Joint, at Fuse F2177, Te Waiarohia Rd, Omanaia</v>
      </c>
      <c r="T176" s="18"/>
    </row>
    <row r="177" spans="1:20" ht="15.75" x14ac:dyDescent="0.25">
      <c r="A177" s="10">
        <v>177</v>
      </c>
      <c r="B177" s="11"/>
      <c r="C177" s="116"/>
      <c r="D177" s="116"/>
      <c r="E177" s="85" t="str" cm="1">
        <f t="array" ref="E177">IFERROR(INDEX([1]!v_s10a_incident_by_feeder_FY26[Interruptions Identifier], ROWS($E$9:E177)),"")</f>
        <v>INCD-32531-F-PUKENUI SOUTH</v>
      </c>
      <c r="F177" s="85" t="str" cm="1">
        <f t="array" ref="F177">IFERROR(INDEX([1]!v_s10a_incident_by_feeder_FY26[Circuit Location], ROWS($F$9:F177)),"")</f>
        <v>Pukenui 131132 - Pukenui South</v>
      </c>
      <c r="G177" s="88" t="str" cm="1">
        <f t="array" ref="G177">IFERROR(INDEX(#REF!, ROWS($G$9:G177)),"")</f>
        <v/>
      </c>
      <c r="H177" s="88" t="str" cm="1">
        <f t="array" ref="H177">IFERROR(INDEX([1]!v_s10a_incident_by_feeder_FY26[feeder], ROWS($H$9:H177)),"")</f>
        <v>PUKENUI SOUTH</v>
      </c>
      <c r="I177" s="89" cm="1">
        <f t="array" ref="I177">IFERROR(INDEX([1]!v_s10a_incident_by_feeder_FY26[Start_Date], ROWS($I$9:I177)),"")</f>
        <v>45818.375694444447</v>
      </c>
      <c r="J177" s="90" cm="1">
        <f t="array" ref="J177">IFERROR(INDEX([1]!v_s10a_incident_by_feeder_FY26[Start_Time], ROWS($J$9:J177)),"")</f>
        <v>45818.375694444447</v>
      </c>
      <c r="K177" s="89" cm="1">
        <f t="array" ref="K177">IFERROR(INDEX([1]!v_s10a_incident_by_feeder_FY26[End_Date], ROWS($K$9:K177)),"")</f>
        <v>45818.633333333331</v>
      </c>
      <c r="L177" s="90" cm="1">
        <f t="array" ref="L177">IFERROR(INDEX([1]!v_s10a_incident_by_feeder_FY26[End_Time], ROWS($L$9:L177)),"")</f>
        <v>45818.633333333331</v>
      </c>
      <c r="M177" s="97" cm="1">
        <f t="array" ref="M177">IFERROR(INDEX([1]!v_s10a_incident_by_feeder_FY26[SAIDI_Value], ROWS($M$9:M177)),"")</f>
        <v>7.1931087966918481E-2</v>
      </c>
      <c r="N177" s="94" cm="1">
        <f t="array" ref="N177">IFERROR(INDEX([1]!v_s10a_incident_by_feeder_FY26[SAIFI_Value], ROWS($N$9:N177)),"")</f>
        <v>1.9388433414580102E-4</v>
      </c>
      <c r="O177" s="91" cm="1">
        <f t="array" ref="O177">IFERROR(INDEX([1]!v_s10a_incident_by_feeder_FY26[ICPs], ROWS($N$9:N177)),"")</f>
        <v>7</v>
      </c>
      <c r="P177" s="118" cm="1">
        <f t="array" ref="P177">IFERROR(INDEX([1]!v_s10a_incident_by_feeder_FY26[CML], ROWS($P$9:P177)),"")</f>
        <v>2596.9999999576248</v>
      </c>
      <c r="Q177" s="88" t="str" cm="1">
        <f t="array" ref="Q177">IFERROR(INDEX([1]!v_s10a_incident_by_feeder_FY26[Planned or Unplanned], ROWS($Q$9:Q177)),"")</f>
        <v>Planned</v>
      </c>
      <c r="R177" s="88" t="str" cm="1">
        <f t="array" ref="R177">IFERROR(INDEX([1]!v_s10a_incident_by_feeder_FY26[Cause], ROWS($R$9:R177)),"")</f>
        <v>Planned Outage</v>
      </c>
      <c r="S177" s="88" t="str" cm="1">
        <f t="array" ref="S177">IFERROR(INDEX([1]!v_s10a_incident_by_feeder_FY26[Details], ROWS($S$9:S177)),"")</f>
        <v># Vegetation Control, Turk Valley Rd, Pukenui</v>
      </c>
      <c r="T177" s="18"/>
    </row>
    <row r="178" spans="1:20" ht="15.75" x14ac:dyDescent="0.25">
      <c r="A178" s="10">
        <v>178</v>
      </c>
      <c r="B178" s="11"/>
      <c r="C178" s="116"/>
      <c r="D178" s="116"/>
      <c r="E178" s="85" t="str" cm="1">
        <f t="array" ref="E178">IFERROR(INDEX([1]!v_s10a_incident_by_feeder_FY26[Interruptions Identifier], ROWS($E$9:E178)),"")</f>
        <v>INCD-32543-F-NORTH ROAD</v>
      </c>
      <c r="F178" s="85" t="str" cm="1">
        <f t="array" ref="F178">IFERROR(INDEX([1]!v_s10a_incident_by_feeder_FY26[Circuit Location], ROWS($F$9:F178)),"")</f>
        <v>NPL CB1408 - North Road</v>
      </c>
      <c r="G178" s="88" t="str" cm="1">
        <f t="array" ref="G178">IFERROR(INDEX(#REF!, ROWS($G$9:G178)),"")</f>
        <v/>
      </c>
      <c r="H178" s="88" t="str" cm="1">
        <f t="array" ref="H178">IFERROR(INDEX([1]!v_s10a_incident_by_feeder_FY26[feeder], ROWS($H$9:H178)),"")</f>
        <v>NORTH ROAD</v>
      </c>
      <c r="I178" s="89" cm="1">
        <f t="array" ref="I178">IFERROR(INDEX([1]!v_s10a_incident_by_feeder_FY26[Start_Date], ROWS($I$9:I178)),"")</f>
        <v>45797.712835648148</v>
      </c>
      <c r="J178" s="90" cm="1">
        <f t="array" ref="J178">IFERROR(INDEX([1]!v_s10a_incident_by_feeder_FY26[Start_Time], ROWS($J$9:J178)),"")</f>
        <v>45797.712835648148</v>
      </c>
      <c r="K178" s="89" cm="1">
        <f t="array" ref="K178">IFERROR(INDEX([1]!v_s10a_incident_by_feeder_FY26[End_Date], ROWS($K$9:K178)),"")</f>
        <v>45797.836111111108</v>
      </c>
      <c r="L178" s="90" cm="1">
        <f t="array" ref="L178">IFERROR(INDEX([1]!v_s10a_incident_by_feeder_FY26[End_Time], ROWS($L$9:L178)),"")</f>
        <v>45797.836111111108</v>
      </c>
      <c r="M178" s="97" cm="1">
        <f t="array" ref="M178">IFERROR(INDEX([1]!v_s10a_incident_by_feeder_FY26[SAIDI_Value], ROWS($M$9:M178)),"")</f>
        <v>0.76490370409735553</v>
      </c>
      <c r="N178" s="94" cm="1">
        <f t="array" ref="N178">IFERROR(INDEX([1]!v_s10a_incident_by_feeder_FY26[SAIFI_Value], ROWS($N$9:N178)),"")</f>
        <v>1.5926213161976514E-2</v>
      </c>
      <c r="O178" s="91" cm="1">
        <f t="array" ref="O178">IFERROR(INDEX([1]!v_s10a_incident_by_feeder_FY26[ICPs], ROWS($N$9:N178)),"")</f>
        <v>575</v>
      </c>
      <c r="P178" s="118" cm="1">
        <f t="array" ref="P178">IFERROR(INDEX([1]!v_s10a_incident_by_feeder_FY26[CML], ROWS($P$9:P178)),"")</f>
        <v>27616.083332730923</v>
      </c>
      <c r="Q178" s="88" t="str" cm="1">
        <f t="array" ref="Q178">IFERROR(INDEX([1]!v_s10a_incident_by_feeder_FY26[Planned or Unplanned], ROWS($Q$9:Q178)),"")</f>
        <v>Unplanned</v>
      </c>
      <c r="R178" s="88" t="str" cm="1">
        <f t="array" ref="R178">IFERROR(INDEX([1]!v_s10a_incident_by_feeder_FY26[Cause], ROWS($R$9:R178)),"")</f>
        <v>Defective Equipment</v>
      </c>
      <c r="S178" s="88" t="str" cm="1">
        <f t="array" ref="S178">IFERROR(INDEX([1]!v_s10a_incident_by_feeder_FY26[Details], ROWS($S$9:S178)),"")</f>
        <v># Faulty Cable cut from Overhead at Pole 427525, Donald Lane, Kaitaia</v>
      </c>
      <c r="T178" s="18"/>
    </row>
    <row r="179" spans="1:20" ht="15.75" x14ac:dyDescent="0.25">
      <c r="A179" s="10">
        <v>179</v>
      </c>
      <c r="B179" s="11"/>
      <c r="C179" s="116"/>
      <c r="D179" s="116"/>
      <c r="E179" s="85" t="str" cm="1">
        <f t="array" ref="E179">IFERROR(INDEX([1]!v_s10a_incident_by_feeder_FY26[Interruptions Identifier], ROWS($E$9:E179)),"")</f>
        <v>INCD-32561-F-TAKOU BAY</v>
      </c>
      <c r="F179" s="85" t="str" cm="1">
        <f t="array" ref="F179">IFERROR(INDEX([1]!v_s10a_incident_by_feeder_FY26[Circuit Location], ROWS($F$9:F179)),"")</f>
        <v>Waipapa 041672 - Takou Bay</v>
      </c>
      <c r="G179" s="88" t="str" cm="1">
        <f t="array" ref="G179">IFERROR(INDEX(#REF!, ROWS($G$9:G179)),"")</f>
        <v/>
      </c>
      <c r="H179" s="88" t="str" cm="1">
        <f t="array" ref="H179">IFERROR(INDEX([1]!v_s10a_incident_by_feeder_FY26[feeder], ROWS($H$9:H179)),"")</f>
        <v>TAKOU BAY</v>
      </c>
      <c r="I179" s="89" cm="1">
        <f t="array" ref="I179">IFERROR(INDEX([1]!v_s10a_incident_by_feeder_FY26[Start_Date], ROWS($I$9:I179)),"")</f>
        <v>45825.459027777775</v>
      </c>
      <c r="J179" s="90" cm="1">
        <f t="array" ref="J179">IFERROR(INDEX([1]!v_s10a_incident_by_feeder_FY26[Start_Time], ROWS($J$9:J179)),"")</f>
        <v>45825.459027777775</v>
      </c>
      <c r="K179" s="89" cm="1">
        <f t="array" ref="K179">IFERROR(INDEX([1]!v_s10a_incident_by_feeder_FY26[End_Date], ROWS($K$9:K179)),"")</f>
        <v>45825.63958333333</v>
      </c>
      <c r="L179" s="90" cm="1">
        <f t="array" ref="L179">IFERROR(INDEX([1]!v_s10a_incident_by_feeder_FY26[End_Time], ROWS($L$9:L179)),"")</f>
        <v>45825.63958333333</v>
      </c>
      <c r="M179" s="97" cm="1">
        <f t="array" ref="M179">IFERROR(INDEX([1]!v_s10a_incident_by_feeder_FY26[SAIDI_Value], ROWS($M$9:M179)),"")</f>
        <v>1.4402836250766445E-2</v>
      </c>
      <c r="N179" s="94" cm="1">
        <f t="array" ref="N179">IFERROR(INDEX([1]!v_s10a_incident_by_feeder_FY26[SAIFI_Value], ROWS($N$9:N179)),"")</f>
        <v>5.5395524041657433E-5</v>
      </c>
      <c r="O179" s="91" cm="1">
        <f t="array" ref="O179">IFERROR(INDEX([1]!v_s10a_incident_by_feeder_FY26[ICPs], ROWS($N$9:N179)),"")</f>
        <v>2</v>
      </c>
      <c r="P179" s="118" cm="1">
        <f t="array" ref="P179">IFERROR(INDEX([1]!v_s10a_incident_by_feeder_FY26[CML], ROWS($P$9:P179)),"")</f>
        <v>519.99999999767169</v>
      </c>
      <c r="Q179" s="88" t="str" cm="1">
        <f t="array" ref="Q179">IFERROR(INDEX([1]!v_s10a_incident_by_feeder_FY26[Planned or Unplanned], ROWS($Q$9:Q179)),"")</f>
        <v>Planned</v>
      </c>
      <c r="R179" s="88" t="str" cm="1">
        <f t="array" ref="R179">IFERROR(INDEX([1]!v_s10a_incident_by_feeder_FY26[Cause], ROWS($R$9:R179)),"")</f>
        <v>Planned Outage</v>
      </c>
      <c r="S179" s="88" t="str" cm="1">
        <f t="array" ref="S179">IFERROR(INDEX([1]!v_s10a_incident_by_feeder_FY26[Details], ROWS($S$9:S179)),"")</f>
        <v># Install Transformer T20089, SH10, WAIPAPA</v>
      </c>
      <c r="T179" s="18"/>
    </row>
    <row r="180" spans="1:20" ht="15.75" x14ac:dyDescent="0.25">
      <c r="A180" s="10">
        <v>180</v>
      </c>
      <c r="B180" s="11"/>
      <c r="C180" s="116"/>
      <c r="D180" s="116"/>
      <c r="E180" s="85" t="str" cm="1">
        <f t="array" ref="E180">IFERROR(INDEX([1]!v_s10a_incident_by_feeder_FY26[Interruptions Identifier], ROWS($E$9:E180)),"")</f>
        <v>INCD-32567-F-HEREKINO</v>
      </c>
      <c r="F180" s="85" t="str" cm="1">
        <f t="array" ref="F180">IFERROR(INDEX([1]!v_s10a_incident_by_feeder_FY26[Circuit Location], ROWS($F$9:F180)),"")</f>
        <v>Okahu CB1109 - Herekino</v>
      </c>
      <c r="G180" s="88" t="str" cm="1">
        <f t="array" ref="G180">IFERROR(INDEX(#REF!, ROWS($G$9:G180)),"")</f>
        <v/>
      </c>
      <c r="H180" s="88" t="str" cm="1">
        <f t="array" ref="H180">IFERROR(INDEX([1]!v_s10a_incident_by_feeder_FY26[feeder], ROWS($H$9:H180)),"")</f>
        <v>HEREKINO</v>
      </c>
      <c r="I180" s="89" cm="1">
        <f t="array" ref="I180">IFERROR(INDEX([1]!v_s10a_incident_by_feeder_FY26[Start_Date], ROWS($I$9:I180)),"")</f>
        <v>45832.398518518516</v>
      </c>
      <c r="J180" s="90" cm="1">
        <f t="array" ref="J180">IFERROR(INDEX([1]!v_s10a_incident_by_feeder_FY26[Start_Time], ROWS($J$9:J180)),"")</f>
        <v>45832.398518518516</v>
      </c>
      <c r="K180" s="89" cm="1">
        <f t="array" ref="K180">IFERROR(INDEX([1]!v_s10a_incident_by_feeder_FY26[End_Date], ROWS($K$9:K180)),"")</f>
        <v>45832.638796296298</v>
      </c>
      <c r="L180" s="90" cm="1">
        <f t="array" ref="L180">IFERROR(INDEX([1]!v_s10a_incident_by_feeder_FY26[End_Time], ROWS($L$9:L180)),"")</f>
        <v>45832.638796296298</v>
      </c>
      <c r="M180" s="97" cm="1">
        <f t="array" ref="M180">IFERROR(INDEX([1]!v_s10a_incident_by_feeder_FY26[SAIDI_Value], ROWS($M$9:M180)),"")</f>
        <v>1.9456015954182808</v>
      </c>
      <c r="N180" s="94" cm="1">
        <f t="array" ref="N180">IFERROR(INDEX([1]!v_s10a_incident_by_feeder_FY26[SAIFI_Value], ROWS($N$9:N180)),"")</f>
        <v>5.650343452249058E-3</v>
      </c>
      <c r="O180" s="91" cm="1">
        <f t="array" ref="O180">IFERROR(INDEX([1]!v_s10a_incident_by_feeder_FY26[ICPs], ROWS($N$9:N180)),"")</f>
        <v>204</v>
      </c>
      <c r="P180" s="118" cm="1">
        <f t="array" ref="P180">IFERROR(INDEX([1]!v_s10a_incident_by_feeder_FY26[CML], ROWS($P$9:P180)),"")</f>
        <v>70244.000000981614</v>
      </c>
      <c r="Q180" s="88" t="str" cm="1">
        <f t="array" ref="Q180">IFERROR(INDEX([1]!v_s10a_incident_by_feeder_FY26[Planned or Unplanned], ROWS($Q$9:Q180)),"")</f>
        <v>Planned</v>
      </c>
      <c r="R180" s="88" t="str" cm="1">
        <f t="array" ref="R180">IFERROR(INDEX([1]!v_s10a_incident_by_feeder_FY26[Cause], ROWS($R$9:R180)),"")</f>
        <v>Planned Outage</v>
      </c>
      <c r="S180" s="88" t="str" cm="1">
        <f t="array" ref="S180">IFERROR(INDEX([1]!v_s10a_incident_by_feeder_FY26[Details], ROWS($S$9:S180)),"")</f>
        <v># Replace Poles, Crossarms, Beyond Switch 351, Kaitaia-Awaroa Rd, Herekino</v>
      </c>
      <c r="T180" s="18"/>
    </row>
    <row r="181" spans="1:20" ht="15.75" x14ac:dyDescent="0.25">
      <c r="A181" s="10">
        <v>181</v>
      </c>
      <c r="B181" s="11"/>
      <c r="C181" s="116"/>
      <c r="D181" s="116"/>
      <c r="E181" s="85" t="str" cm="1">
        <f t="array" ref="E181">IFERROR(INDEX([1]!v_s10a_incident_by_feeder_FY26[Interruptions Identifier], ROWS($E$9:E181)),"")</f>
        <v>INCD-32576-F-HEREKINO</v>
      </c>
      <c r="F181" s="85" t="str" cm="1">
        <f t="array" ref="F181">IFERROR(INDEX([1]!v_s10a_incident_by_feeder_FY26[Circuit Location], ROWS($F$9:F181)),"")</f>
        <v>Okahu CB1109 - Herekino</v>
      </c>
      <c r="G181" s="88" t="str" cm="1">
        <f t="array" ref="G181">IFERROR(INDEX(#REF!, ROWS($G$9:G181)),"")</f>
        <v/>
      </c>
      <c r="H181" s="88" t="str" cm="1">
        <f t="array" ref="H181">IFERROR(INDEX([1]!v_s10a_incident_by_feeder_FY26[feeder], ROWS($H$9:H181)),"")</f>
        <v>HEREKINO</v>
      </c>
      <c r="I181" s="89" cm="1">
        <f t="array" ref="I181">IFERROR(INDEX([1]!v_s10a_incident_by_feeder_FY26[Start_Date], ROWS($I$9:I181)),"")</f>
        <v>45834.379907407405</v>
      </c>
      <c r="J181" s="90" cm="1">
        <f t="array" ref="J181">IFERROR(INDEX([1]!v_s10a_incident_by_feeder_FY26[Start_Time], ROWS($J$9:J181)),"")</f>
        <v>45834.379907407405</v>
      </c>
      <c r="K181" s="89" cm="1">
        <f t="array" ref="K181">IFERROR(INDEX([1]!v_s10a_incident_by_feeder_FY26[End_Date], ROWS($K$9:K181)),"")</f>
        <v>45834.65347222222</v>
      </c>
      <c r="L181" s="90" cm="1">
        <f t="array" ref="L181">IFERROR(INDEX([1]!v_s10a_incident_by_feeder_FY26[End_Time], ROWS($L$9:L181)),"")</f>
        <v>45834.65347222222</v>
      </c>
      <c r="M181" s="97" cm="1">
        <f t="array" ref="M181">IFERROR(INDEX([1]!v_s10a_incident_by_feeder_FY26[SAIDI_Value], ROWS($M$9:M181)),"")</f>
        <v>2.1077350616735373</v>
      </c>
      <c r="N181" s="94" cm="1">
        <f t="array" ref="N181">IFERROR(INDEX([1]!v_s10a_incident_by_feeder_FY26[SAIFI_Value], ROWS($N$9:N181)),"")</f>
        <v>5.650343452249058E-3</v>
      </c>
      <c r="O181" s="91" cm="1">
        <f t="array" ref="O181">IFERROR(INDEX([1]!v_s10a_incident_by_feeder_FY26[ICPs], ROWS($N$9:N181)),"")</f>
        <v>204</v>
      </c>
      <c r="P181" s="118" cm="1">
        <f t="array" ref="P181">IFERROR(INDEX([1]!v_s10a_incident_by_feeder_FY26[CML], ROWS($P$9:P181)),"")</f>
        <v>76097.666666661389</v>
      </c>
      <c r="Q181" s="88" t="str" cm="1">
        <f t="array" ref="Q181">IFERROR(INDEX([1]!v_s10a_incident_by_feeder_FY26[Planned or Unplanned], ROWS($Q$9:Q181)),"")</f>
        <v>Planned</v>
      </c>
      <c r="R181" s="88" t="str" cm="1">
        <f t="array" ref="R181">IFERROR(INDEX([1]!v_s10a_incident_by_feeder_FY26[Cause], ROWS($R$9:R181)),"")</f>
        <v>Planned Outage</v>
      </c>
      <c r="S181" s="88" t="str" cm="1">
        <f t="array" ref="S181">IFERROR(INDEX([1]!v_s10a_incident_by_feeder_FY26[Details], ROWS($S$9:S181)),"")</f>
        <v># Replace Poles, Crossarms, Between Switch 351, Sectionaliser S1006., Awaroa Rd, Herekino</v>
      </c>
      <c r="T181" s="18"/>
    </row>
    <row r="182" spans="1:20" ht="15.75" x14ac:dyDescent="0.25">
      <c r="A182" s="10">
        <v>182</v>
      </c>
      <c r="B182" s="11"/>
      <c r="C182" s="116"/>
      <c r="D182" s="116"/>
      <c r="E182" s="85" t="str" cm="1">
        <f t="array" ref="E182">IFERROR(INDEX([1]!v_s10a_incident_by_feeder_FY26[Interruptions Identifier], ROWS($E$9:E182)),"")</f>
        <v>INCD-32579-F-HEREKINO</v>
      </c>
      <c r="F182" s="85" t="str" cm="1">
        <f t="array" ref="F182">IFERROR(INDEX([1]!v_s10a_incident_by_feeder_FY26[Circuit Location], ROWS($F$9:F182)),"")</f>
        <v>Okahu CB1109 - Herekino</v>
      </c>
      <c r="G182" s="88" t="str" cm="1">
        <f t="array" ref="G182">IFERROR(INDEX(#REF!, ROWS($G$9:G182)),"")</f>
        <v/>
      </c>
      <c r="H182" s="88" t="str" cm="1">
        <f t="array" ref="H182">IFERROR(INDEX([1]!v_s10a_incident_by_feeder_FY26[feeder], ROWS($H$9:H182)),"")</f>
        <v>HEREKINO</v>
      </c>
      <c r="I182" s="89" cm="1">
        <f t="array" ref="I182">IFERROR(INDEX([1]!v_s10a_incident_by_feeder_FY26[Start_Date], ROWS($I$9:I182)),"")</f>
        <v>45839.397222222222</v>
      </c>
      <c r="J182" s="90" cm="1">
        <f t="array" ref="J182">IFERROR(INDEX([1]!v_s10a_incident_by_feeder_FY26[Start_Time], ROWS($J$9:J182)),"")</f>
        <v>45839.397222222222</v>
      </c>
      <c r="K182" s="89" cm="1">
        <f t="array" ref="K182">IFERROR(INDEX([1]!v_s10a_incident_by_feeder_FY26[End_Date], ROWS($K$9:K182)),"")</f>
        <v>45839.639826388891</v>
      </c>
      <c r="L182" s="90" cm="1">
        <f t="array" ref="L182">IFERROR(INDEX([1]!v_s10a_incident_by_feeder_FY26[End_Time], ROWS($L$9:L182)),"")</f>
        <v>45839.639826388891</v>
      </c>
      <c r="M182" s="97" cm="1">
        <f t="array" ref="M182">IFERROR(INDEX([1]!v_s10a_incident_by_feeder_FY26[SAIDI_Value], ROWS($M$9:M182)),"")</f>
        <v>0.25962497230839021</v>
      </c>
      <c r="N182" s="94" cm="1">
        <f t="array" ref="N182">IFERROR(INDEX([1]!v_s10a_incident_by_feeder_FY26[SAIFI_Value], ROWS($N$9:N182)),"")</f>
        <v>5.7057389762907159E-3</v>
      </c>
      <c r="O182" s="91" cm="1">
        <f t="array" ref="O182">IFERROR(INDEX([1]!v_s10a_incident_by_feeder_FY26[ICPs], ROWS($N$9:N182)),"")</f>
        <v>206</v>
      </c>
      <c r="P182" s="118" cm="1">
        <f t="array" ref="P182">IFERROR(INDEX([1]!v_s10a_incident_by_feeder_FY26[CML], ROWS($P$9:P182)),"")</f>
        <v>9373.5000002221204</v>
      </c>
      <c r="Q182" s="88" t="str" cm="1">
        <f t="array" ref="Q182">IFERROR(INDEX([1]!v_s10a_incident_by_feeder_FY26[Planned or Unplanned], ROWS($Q$9:Q182)),"")</f>
        <v>Planned</v>
      </c>
      <c r="R182" s="88" t="str" cm="1">
        <f t="array" ref="R182">IFERROR(INDEX([1]!v_s10a_incident_by_feeder_FY26[Cause], ROWS($R$9:R182)),"")</f>
        <v>Planned Outage</v>
      </c>
      <c r="S182" s="88" t="str" cm="1">
        <f t="array" ref="S182">IFERROR(INDEX([1]!v_s10a_incident_by_feeder_FY26[Details], ROWS($S$9:S182)),"")</f>
        <v># Replace Poles Between Switch 351 and Sectionaliser S1006, Awaroa Rd, Herekino</v>
      </c>
      <c r="T182" s="18"/>
    </row>
    <row r="183" spans="1:20" ht="15.75" x14ac:dyDescent="0.25">
      <c r="A183" s="10">
        <v>183</v>
      </c>
      <c r="B183" s="11"/>
      <c r="C183" s="116"/>
      <c r="D183" s="116"/>
      <c r="E183" s="85" t="str" cm="1">
        <f t="array" ref="E183">IFERROR(INDEX([1]!v_s10a_incident_by_feeder_FY26[Interruptions Identifier], ROWS($E$9:E183)),"")</f>
        <v>INCD-32594-F-OPONONI</v>
      </c>
      <c r="F183" s="85" t="str" cm="1">
        <f t="array" ref="F183">IFERROR(INDEX([1]!v_s10a_incident_by_feeder_FY26[Circuit Location], ROWS($F$9:F183)),"")</f>
        <v>Omanaia 051762 - Opononi</v>
      </c>
      <c r="G183" s="88" t="str" cm="1">
        <f t="array" ref="G183">IFERROR(INDEX(#REF!, ROWS($G$9:G183)),"")</f>
        <v/>
      </c>
      <c r="H183" s="88" t="str" cm="1">
        <f t="array" ref="H183">IFERROR(INDEX([1]!v_s10a_incident_by_feeder_FY26[feeder], ROWS($H$9:H183)),"")</f>
        <v>OPONONI</v>
      </c>
      <c r="I183" s="89" cm="1">
        <f t="array" ref="I183">IFERROR(INDEX([1]!v_s10a_incident_by_feeder_FY26[Start_Date], ROWS($I$9:I183)),"")</f>
        <v>45803.552777777775</v>
      </c>
      <c r="J183" s="90" cm="1">
        <f t="array" ref="J183">IFERROR(INDEX([1]!v_s10a_incident_by_feeder_FY26[Start_Time], ROWS($J$9:J183)),"")</f>
        <v>45803.552777777775</v>
      </c>
      <c r="K183" s="89" cm="1">
        <f t="array" ref="K183">IFERROR(INDEX([1]!v_s10a_incident_by_feeder_FY26[End_Date], ROWS($K$9:K183)),"")</f>
        <v>45803.824999999997</v>
      </c>
      <c r="L183" s="90" cm="1">
        <f t="array" ref="L183">IFERROR(INDEX([1]!v_s10a_incident_by_feeder_FY26[End_Time], ROWS($L$9:L183)),"")</f>
        <v>45803.824999999997</v>
      </c>
      <c r="M183" s="97" cm="1">
        <f t="array" ref="M183">IFERROR(INDEX([1]!v_s10a_incident_by_feeder_FY26[SAIDI_Value], ROWS($M$9:M183)),"")</f>
        <v>0.64597320707494299</v>
      </c>
      <c r="N183" s="94" cm="1">
        <f t="array" ref="N183">IFERROR(INDEX([1]!v_s10a_incident_by_feeder_FY26[SAIFI_Value], ROWS($N$9:N183)),"")</f>
        <v>7.2845114114779529E-3</v>
      </c>
      <c r="O183" s="91" cm="1">
        <f t="array" ref="O183">IFERROR(INDEX([1]!v_s10a_incident_by_feeder_FY26[ICPs], ROWS($N$9:N183)),"")</f>
        <v>263</v>
      </c>
      <c r="P183" s="118" cm="1">
        <f t="array" ref="P183">IFERROR(INDEX([1]!v_s10a_incident_by_feeder_FY26[CML], ROWS($P$9:P183)),"")</f>
        <v>23322.216668233741</v>
      </c>
      <c r="Q183" s="88" t="str" cm="1">
        <f t="array" ref="Q183">IFERROR(INDEX([1]!v_s10a_incident_by_feeder_FY26[Planned or Unplanned], ROWS($Q$9:Q183)),"")</f>
        <v>Unplanned</v>
      </c>
      <c r="R183" s="88" t="str" cm="1">
        <f t="array" ref="R183">IFERROR(INDEX([1]!v_s10a_incident_by_feeder_FY26[Cause], ROWS($R$9:R183)),"")</f>
        <v>Third Party</v>
      </c>
      <c r="S183" s="88" t="str" cm="1">
        <f t="array" ref="S183">IFERROR(INDEX([1]!v_s10a_incident_by_feeder_FY26[Details], ROWS($S$9:S183)),"")</f>
        <v># Tractor vs Lines, at Pole 438763, Newton Rd, Omanaia</v>
      </c>
      <c r="T183" s="18"/>
    </row>
    <row r="184" spans="1:20" ht="15.75" x14ac:dyDescent="0.25">
      <c r="A184" s="10">
        <v>184</v>
      </c>
      <c r="B184" s="11"/>
      <c r="C184" s="116"/>
      <c r="D184" s="116"/>
      <c r="E184" s="85" t="str" cm="1">
        <f t="array" ref="E184">IFERROR(INDEX([1]!v_s10a_incident_by_feeder_FY26[Interruptions Identifier], ROWS($E$9:E184)),"")</f>
        <v>INCD-32600-F-COBHAM ROAD</v>
      </c>
      <c r="F184" s="85" t="str" cm="1">
        <f t="array" ref="F184">IFERROR(INDEX([1]!v_s10a_incident_by_feeder_FY26[Circuit Location], ROWS($F$9:F184)),"")</f>
        <v>Kerikeri 181132 - Cobham Road</v>
      </c>
      <c r="G184" s="88" t="str" cm="1">
        <f t="array" ref="G184">IFERROR(INDEX(#REF!, ROWS($G$9:G184)),"")</f>
        <v/>
      </c>
      <c r="H184" s="88" t="str" cm="1">
        <f t="array" ref="H184">IFERROR(INDEX([1]!v_s10a_incident_by_feeder_FY26[feeder], ROWS($H$9:H184)),"")</f>
        <v>COBHAM ROAD</v>
      </c>
      <c r="I184" s="89" cm="1">
        <f t="array" ref="I184">IFERROR(INDEX([1]!v_s10a_incident_by_feeder_FY26[Start_Date], ROWS($I$9:I184)),"")</f>
        <v>45803.925243055557</v>
      </c>
      <c r="J184" s="90" cm="1">
        <f t="array" ref="J184">IFERROR(INDEX([1]!v_s10a_incident_by_feeder_FY26[Start_Time], ROWS($J$9:J184)),"")</f>
        <v>45803.925243055557</v>
      </c>
      <c r="K184" s="89" cm="1">
        <f t="array" ref="K184">IFERROR(INDEX([1]!v_s10a_incident_by_feeder_FY26[End_Date], ROWS($K$9:K184)),"")</f>
        <v>45804.041666666664</v>
      </c>
      <c r="L184" s="90" cm="1">
        <f t="array" ref="L184">IFERROR(INDEX([1]!v_s10a_incident_by_feeder_FY26[End_Time], ROWS($L$9:L184)),"")</f>
        <v>45804.041666666664</v>
      </c>
      <c r="M184" s="97" cm="1">
        <f t="array" ref="M184">IFERROR(INDEX([1]!v_s10a_incident_by_feeder_FY26[SAIDI_Value], ROWS($M$9:M184)),"")</f>
        <v>1.4589219106695683</v>
      </c>
      <c r="N184" s="94" cm="1">
        <f t="array" ref="N184">IFERROR(INDEX([1]!v_s10a_incident_by_feeder_FY26[SAIFI_Value], ROWS($N$9:N184)),"")</f>
        <v>3.0273653888765788E-2</v>
      </c>
      <c r="O184" s="91" cm="1">
        <f t="array" ref="O184">IFERROR(INDEX([1]!v_s10a_incident_by_feeder_FY26[ICPs], ROWS($N$9:N184)),"")</f>
        <v>572</v>
      </c>
      <c r="P184" s="118" cm="1">
        <f t="array" ref="P184">IFERROR(INDEX([1]!v_s10a_incident_by_feeder_FY26[CML], ROWS($P$9:P184)),"")</f>
        <v>52672.916662814096</v>
      </c>
      <c r="Q184" s="88" t="str" cm="1">
        <f t="array" ref="Q184">IFERROR(INDEX([1]!v_s10a_incident_by_feeder_FY26[Planned or Unplanned], ROWS($Q$9:Q184)),"")</f>
        <v>Unplanned</v>
      </c>
      <c r="R184" s="88" t="str" cm="1">
        <f t="array" ref="R184">IFERROR(INDEX([1]!v_s10a_incident_by_feeder_FY26[Cause], ROWS($R$9:R184)),"")</f>
        <v>Defective Equipment</v>
      </c>
      <c r="S184" s="88" t="str" cm="1">
        <f t="array" ref="S184">IFERROR(INDEX([1]!v_s10a_incident_by_feeder_FY26[Details], ROWS($S$9:S184)),"")</f>
        <v># Cable Fault, near Switch 685, Kerikeri Rd, Kerikeri</v>
      </c>
      <c r="T184" s="18"/>
    </row>
    <row r="185" spans="1:20" ht="15.75" x14ac:dyDescent="0.25">
      <c r="A185" s="10">
        <v>185</v>
      </c>
      <c r="B185" s="11"/>
      <c r="C185" s="116"/>
      <c r="D185" s="116"/>
      <c r="E185" s="85" t="str" cm="1">
        <f t="array" ref="E185">IFERROR(INDEX([1]!v_s10a_incident_by_feeder_FY26[Interruptions Identifier], ROWS($E$9:E185)),"")</f>
        <v>INCD-32618-F-AWARUA</v>
      </c>
      <c r="F185" s="85" t="str" cm="1">
        <f t="array" ref="F185">IFERROR(INDEX([1]!v_s10a_incident_by_feeder_FY26[Circuit Location], ROWS($F$9:F185)),"")</f>
        <v>Kaikohe CB0108 - Awanui</v>
      </c>
      <c r="G185" s="88" t="str" cm="1">
        <f t="array" ref="G185">IFERROR(INDEX(#REF!, ROWS($G$9:G185)),"")</f>
        <v/>
      </c>
      <c r="H185" s="88" t="str" cm="1">
        <f t="array" ref="H185">IFERROR(INDEX([1]!v_s10a_incident_by_feeder_FY26[feeder], ROWS($H$9:H185)),"")</f>
        <v>AWARUA</v>
      </c>
      <c r="I185" s="89" cm="1">
        <f t="array" ref="I185">IFERROR(INDEX([1]!v_s10a_incident_by_feeder_FY26[Start_Date], ROWS($I$9:I185)),"")</f>
        <v>45846.379861111112</v>
      </c>
      <c r="J185" s="90" cm="1">
        <f t="array" ref="J185">IFERROR(INDEX([1]!v_s10a_incident_by_feeder_FY26[Start_Time], ROWS($J$9:J185)),"")</f>
        <v>45846.379861111112</v>
      </c>
      <c r="K185" s="89" cm="1">
        <f t="array" ref="K185">IFERROR(INDEX([1]!v_s10a_incident_by_feeder_FY26[End_Date], ROWS($K$9:K185)),"")</f>
        <v>45846.495138888888</v>
      </c>
      <c r="L185" s="90" cm="1">
        <f t="array" ref="L185">IFERROR(INDEX([1]!v_s10a_incident_by_feeder_FY26[End_Time], ROWS($L$9:L185)),"")</f>
        <v>45846.495138888888</v>
      </c>
      <c r="M185" s="97" cm="1">
        <f t="array" ref="M185">IFERROR(INDEX([1]!v_s10a_incident_by_feeder_FY26[SAIDI_Value], ROWS($M$9:M185)),"")</f>
        <v>6.4369598934961386E-2</v>
      </c>
      <c r="N185" s="94" cm="1">
        <f t="array" ref="N185">IFERROR(INDEX([1]!v_s10a_incident_by_feeder_FY26[SAIFI_Value], ROWS($N$9:N185)),"")</f>
        <v>3.8776866829160205E-4</v>
      </c>
      <c r="O185" s="91" cm="1">
        <f t="array" ref="O185">IFERROR(INDEX([1]!v_s10a_incident_by_feeder_FY26[ICPs], ROWS($N$9:N185)),"")</f>
        <v>14</v>
      </c>
      <c r="P185" s="118" cm="1">
        <f t="array" ref="P185">IFERROR(INDEX([1]!v_s10a_incident_by_feeder_FY26[CML], ROWS($P$9:P185)),"")</f>
        <v>2323.9999999478459</v>
      </c>
      <c r="Q185" s="88" t="str" cm="1">
        <f t="array" ref="Q185">IFERROR(INDEX([1]!v_s10a_incident_by_feeder_FY26[Planned or Unplanned], ROWS($Q$9:Q185)),"")</f>
        <v>Planned</v>
      </c>
      <c r="R185" s="88" t="str" cm="1">
        <f t="array" ref="R185">IFERROR(INDEX([1]!v_s10a_incident_by_feeder_FY26[Cause], ROWS($R$9:R185)),"")</f>
        <v>Planned Outage</v>
      </c>
      <c r="S185" s="88" t="str" cm="1">
        <f t="array" ref="S185">IFERROR(INDEX([1]!v_s10a_incident_by_feeder_FY26[Details], ROWS($S$9:S185)),"")</f>
        <v># Upgrade Conductor Between Poles 416057 to 912783. Mangakahia Rd, Kaikohe</v>
      </c>
      <c r="T185" s="18"/>
    </row>
    <row r="186" spans="1:20" ht="15.75" x14ac:dyDescent="0.25">
      <c r="A186" s="10">
        <v>186</v>
      </c>
      <c r="B186" s="11"/>
      <c r="C186" s="116"/>
      <c r="D186" s="116"/>
      <c r="E186" s="85" t="str" cm="1">
        <f t="array" ref="E186">IFERROR(INDEX([1]!v_s10a_incident_by_feeder_FY26[Interruptions Identifier], ROWS($E$9:E186)),"")</f>
        <v>INCD-32621-F-TOTARA NORTH</v>
      </c>
      <c r="F186" s="85" t="str" cm="1">
        <f t="array" ref="F186">IFERROR(INDEX([1]!v_s10a_incident_by_feeder_FY26[Circuit Location], ROWS($F$9:F186)),"")</f>
        <v>Kaeo 191782 - Totara North</v>
      </c>
      <c r="G186" s="88" t="str" cm="1">
        <f t="array" ref="G186">IFERROR(INDEX(#REF!, ROWS($G$9:G186)),"")</f>
        <v/>
      </c>
      <c r="H186" s="88" t="str" cm="1">
        <f t="array" ref="H186">IFERROR(INDEX([1]!v_s10a_incident_by_feeder_FY26[feeder], ROWS($H$9:H186)),"")</f>
        <v>TOTARA NORTH</v>
      </c>
      <c r="I186" s="89" cm="1">
        <f t="array" ref="I186">IFERROR(INDEX([1]!v_s10a_incident_by_feeder_FY26[Start_Date], ROWS($I$9:I186)),"")</f>
        <v>45846.416956018518</v>
      </c>
      <c r="J186" s="90" cm="1">
        <f t="array" ref="J186">IFERROR(INDEX([1]!v_s10a_incident_by_feeder_FY26[Start_Time], ROWS($J$9:J186)),"")</f>
        <v>45846.416956018518</v>
      </c>
      <c r="K186" s="89" cm="1">
        <f t="array" ref="K186">IFERROR(INDEX([1]!v_s10a_incident_by_feeder_FY26[End_Date], ROWS($K$9:K186)),"")</f>
        <v>45846.540393518517</v>
      </c>
      <c r="L186" s="90" cm="1">
        <f t="array" ref="L186">IFERROR(INDEX([1]!v_s10a_incident_by_feeder_FY26[End_Time], ROWS($L$9:L186)),"")</f>
        <v>45846.540393518517</v>
      </c>
      <c r="M186" s="97" cm="1">
        <f t="array" ref="M186">IFERROR(INDEX([1]!v_s10a_incident_by_feeder_FY26[SAIDI_Value], ROWS($M$9:M186)),"")</f>
        <v>0.68433553068105279</v>
      </c>
      <c r="N186" s="94" cm="1">
        <f t="array" ref="N186">IFERROR(INDEX([1]!v_s10a_incident_by_feeder_FY26[SAIFI_Value], ROWS($N$9:N186)),"")</f>
        <v>3.8499889208951916E-3</v>
      </c>
      <c r="O186" s="91" cm="1">
        <f t="array" ref="O186">IFERROR(INDEX([1]!v_s10a_incident_by_feeder_FY26[ICPs], ROWS($N$9:N186)),"")</f>
        <v>139</v>
      </c>
      <c r="P186" s="118" cm="1">
        <f t="array" ref="P186">IFERROR(INDEX([1]!v_s10a_incident_by_feeder_FY26[CML], ROWS($P$9:P186)),"")</f>
        <v>24707.249999708729</v>
      </c>
      <c r="Q186" s="88" t="str" cm="1">
        <f t="array" ref="Q186">IFERROR(INDEX([1]!v_s10a_incident_by_feeder_FY26[Planned or Unplanned], ROWS($Q$9:Q186)),"")</f>
        <v>Planned</v>
      </c>
      <c r="R186" s="88" t="str" cm="1">
        <f t="array" ref="R186">IFERROR(INDEX([1]!v_s10a_incident_by_feeder_FY26[Cause], ROWS($R$9:R186)),"")</f>
        <v>Planned Outage</v>
      </c>
      <c r="S186" s="88" t="str" cm="1">
        <f t="array" ref="S186">IFERROR(INDEX([1]!v_s10a_incident_by_feeder_FY26[Details], ROWS($S$9:S186)),"")</f>
        <v># Re-sag Conductors Between Poles 408494 and 408497, Totara North Rd, Kaeo</v>
      </c>
      <c r="T186" s="18"/>
    </row>
    <row r="187" spans="1:20" ht="15.75" x14ac:dyDescent="0.25">
      <c r="A187" s="10">
        <v>187</v>
      </c>
      <c r="B187" s="11"/>
      <c r="C187" s="116"/>
      <c r="D187" s="116"/>
      <c r="E187" s="85" t="str" cm="1">
        <f t="array" ref="E187">IFERROR(INDEX([1]!v_s10a_incident_by_feeder_FY26[Interruptions Identifier], ROWS($E$9:E187)),"")</f>
        <v>INCD-32630-F-CLOUGH ROAD</v>
      </c>
      <c r="F187" s="85" t="str" cm="1">
        <f t="array" ref="F187">IFERROR(INDEX([1]!v_s10a_incident_by_feeder_FY26[Circuit Location], ROWS($F$9:F187)),"")</f>
        <v>Kaitaia Transmission 151822 - Clough Road</v>
      </c>
      <c r="G187" s="88" t="str" cm="1">
        <f t="array" ref="G187">IFERROR(INDEX(#REF!, ROWS($G$9:G187)),"")</f>
        <v/>
      </c>
      <c r="H187" s="88" t="str" cm="1">
        <f t="array" ref="H187">IFERROR(INDEX([1]!v_s10a_incident_by_feeder_FY26[feeder], ROWS($H$9:H187)),"")</f>
        <v>CLOUGH ROAD</v>
      </c>
      <c r="I187" s="89" cm="1">
        <f t="array" ref="I187">IFERROR(INDEX([1]!v_s10a_incident_by_feeder_FY26[Start_Date], ROWS($I$9:I187)),"")</f>
        <v>45805.678726851853</v>
      </c>
      <c r="J187" s="90" cm="1">
        <f t="array" ref="J187">IFERROR(INDEX([1]!v_s10a_incident_by_feeder_FY26[Start_Time], ROWS($J$9:J187)),"")</f>
        <v>45805.678726851853</v>
      </c>
      <c r="K187" s="89" cm="1">
        <f t="array" ref="K187">IFERROR(INDEX([1]!v_s10a_incident_by_feeder_FY26[End_Date], ROWS($K$9:K187)),"")</f>
        <v>45806.498611111114</v>
      </c>
      <c r="L187" s="90" cm="1">
        <f t="array" ref="L187">IFERROR(INDEX([1]!v_s10a_incident_by_feeder_FY26[End_Time], ROWS($L$9:L187)),"")</f>
        <v>45806.498611111114</v>
      </c>
      <c r="M187" s="97" cm="1">
        <f t="array" ref="M187">IFERROR(INDEX([1]!v_s10a_incident_by_feeder_FY26[SAIDI_Value], ROWS($M$9:M187)),"")</f>
        <v>3.3422109276549525</v>
      </c>
      <c r="N187" s="94" cm="1">
        <f t="array" ref="N187">IFERROR(INDEX([1]!v_s10a_incident_by_feeder_FY26[SAIFI_Value], ROWS($N$9:N187)),"")</f>
        <v>1.1134500332373145E-2</v>
      </c>
      <c r="O187" s="91" cm="1">
        <f t="array" ref="O187">IFERROR(INDEX([1]!v_s10a_incident_by_feeder_FY26[ICPs], ROWS($N$9:N187)),"")</f>
        <v>371</v>
      </c>
      <c r="P187" s="118" cm="1">
        <f t="array" ref="P187">IFERROR(INDEX([1]!v_s10a_incident_by_feeder_FY26[CML], ROWS($P$9:P187)),"")</f>
        <v>120667.18333205441</v>
      </c>
      <c r="Q187" s="88" t="str" cm="1">
        <f t="array" ref="Q187">IFERROR(INDEX([1]!v_s10a_incident_by_feeder_FY26[Planned or Unplanned], ROWS($Q$9:Q187)),"")</f>
        <v>Unplanned</v>
      </c>
      <c r="R187" s="88" t="str" cm="1">
        <f t="array" ref="R187">IFERROR(INDEX([1]!v_s10a_incident_by_feeder_FY26[Cause], ROWS($R$9:R187)),"")</f>
        <v>Vegetation</v>
      </c>
      <c r="S187" s="88" t="str" cm="1">
        <f t="array" ref="S187">IFERROR(INDEX([1]!v_s10a_incident_by_feeder_FY26[Details], ROWS($S$9:S187)),"")</f>
        <v># Tree through Lines, at Pole 429160, Duncan Rd, Awanui</v>
      </c>
      <c r="T187" s="18"/>
    </row>
    <row r="188" spans="1:20" ht="15.75" x14ac:dyDescent="0.25">
      <c r="A188" s="10">
        <v>188</v>
      </c>
      <c r="B188" s="11"/>
      <c r="C188" s="116"/>
      <c r="D188" s="116"/>
      <c r="E188" s="85" t="str" cm="1">
        <f t="array" ref="E188">IFERROR(INDEX([1]!v_s10a_incident_by_feeder_FY26[Interruptions Identifier], ROWS($E$9:E188)),"")</f>
        <v>INCD-32636-F-MANGONUI</v>
      </c>
      <c r="F188" s="85" t="str" cm="1">
        <f t="array" ref="F188">IFERROR(INDEX([1]!v_s10a_incident_by_feeder_FY26[Circuit Location], ROWS($F$9:F188)),"")</f>
        <v>Taipa CB1208 - Mangonui</v>
      </c>
      <c r="G188" s="88" t="str" cm="1">
        <f t="array" ref="G188">IFERROR(INDEX(#REF!, ROWS($G$9:G188)),"")</f>
        <v/>
      </c>
      <c r="H188" s="88" t="str" cm="1">
        <f t="array" ref="H188">IFERROR(INDEX([1]!v_s10a_incident_by_feeder_FY26[feeder], ROWS($H$9:H188)),"")</f>
        <v>MANGONUI</v>
      </c>
      <c r="I188" s="89" cm="1">
        <f t="array" ref="I188">IFERROR(INDEX([1]!v_s10a_incident_by_feeder_FY26[Start_Date], ROWS($I$9:I188)),"")</f>
        <v>45805.679571759261</v>
      </c>
      <c r="J188" s="90" cm="1">
        <f t="array" ref="J188">IFERROR(INDEX([1]!v_s10a_incident_by_feeder_FY26[Start_Time], ROWS($J$9:J188)),"")</f>
        <v>45805.679571759261</v>
      </c>
      <c r="K188" s="89" cm="1">
        <f t="array" ref="K188">IFERROR(INDEX([1]!v_s10a_incident_by_feeder_FY26[End_Date], ROWS($K$9:K188)),"")</f>
        <v>45805.753275462965</v>
      </c>
      <c r="L188" s="90" cm="1">
        <f t="array" ref="L188">IFERROR(INDEX([1]!v_s10a_incident_by_feeder_FY26[End_Time], ROWS($L$9:L188)),"")</f>
        <v>45805.753275462965</v>
      </c>
      <c r="M188" s="97" cm="1">
        <f t="array" ref="M188">IFERROR(INDEX([1]!v_s10a_incident_by_feeder_FY26[SAIDI_Value], ROWS($M$9:M188)),"")</f>
        <v>2.3313451439483481</v>
      </c>
      <c r="N188" s="94" cm="1">
        <f t="array" ref="N188">IFERROR(INDEX([1]!v_s10a_incident_by_feeder_FY26[SAIFI_Value], ROWS($N$9:N188)),"")</f>
        <v>4.8539630911729609E-2</v>
      </c>
      <c r="O188" s="91" cm="1">
        <f t="array" ref="O188">IFERROR(INDEX([1]!v_s10a_incident_by_feeder_FY26[ICPs], ROWS($N$9:N188)),"")</f>
        <v>1752.4748344370857</v>
      </c>
      <c r="P188" s="118" cm="1">
        <f t="array" ref="P188">IFERROR(INDEX([1]!v_s10a_incident_by_feeder_FY26[CML], ROWS($P$9:P188)),"")</f>
        <v>84170.885077111161</v>
      </c>
      <c r="Q188" s="88" t="str" cm="1">
        <f t="array" ref="Q188">IFERROR(INDEX([1]!v_s10a_incident_by_feeder_FY26[Planned or Unplanned], ROWS($Q$9:Q188)),"")</f>
        <v>Unplanned</v>
      </c>
      <c r="R188" s="88" t="str" cm="1">
        <f t="array" ref="R188">IFERROR(INDEX([1]!v_s10a_incident_by_feeder_FY26[Cause], ROWS($R$9:R188)),"")</f>
        <v>Vegetation</v>
      </c>
      <c r="S188" s="88" t="str" cm="1">
        <f t="array" ref="S188">IFERROR(INDEX([1]!v_s10a_incident_by_feeder_FY26[Details], ROWS($S$9:S188)),"")</f>
        <v># Vegetation Tripped 33kV Kaitaia to Taipa Line during Strong Winds, Duncan Rd, Kaitaia</v>
      </c>
      <c r="T188" s="18"/>
    </row>
    <row r="189" spans="1:20" ht="15.75" x14ac:dyDescent="0.25">
      <c r="A189" s="10">
        <v>189</v>
      </c>
      <c r="B189" s="11"/>
      <c r="C189" s="116"/>
      <c r="D189" s="116"/>
      <c r="E189" s="85" t="str" cm="1">
        <f t="array" ref="E189">IFERROR(INDEX([1]!v_s10a_incident_by_feeder_FY26[Interruptions Identifier], ROWS($E$9:E189)),"")</f>
        <v>INCD-32636-F-TAIPALS</v>
      </c>
      <c r="F189" s="85" t="str" cm="1">
        <f t="array" ref="F189">IFERROR(INDEX([1]!v_s10a_incident_by_feeder_FY26[Circuit Location], ROWS($F$9:F189)),"")</f>
        <v>Taipa CB1205 - Tokerau</v>
      </c>
      <c r="G189" s="88" t="str" cm="1">
        <f t="array" ref="G189">IFERROR(INDEX(#REF!, ROWS($G$9:G189)),"")</f>
        <v/>
      </c>
      <c r="H189" s="88" t="str" cm="1">
        <f t="array" ref="H189">IFERROR(INDEX([1]!v_s10a_incident_by_feeder_FY26[feeder], ROWS($H$9:H189)),"")</f>
        <v>TAIPALS</v>
      </c>
      <c r="I189" s="89" cm="1">
        <f t="array" ref="I189">IFERROR(INDEX([1]!v_s10a_incident_by_feeder_FY26[Start_Date], ROWS($I$9:I189)),"")</f>
        <v>45805.679571759261</v>
      </c>
      <c r="J189" s="90" cm="1">
        <f t="array" ref="J189">IFERROR(INDEX([1]!v_s10a_incident_by_feeder_FY26[Start_Time], ROWS($J$9:J189)),"")</f>
        <v>45805.679571759261</v>
      </c>
      <c r="K189" s="89" cm="1">
        <f t="array" ref="K189">IFERROR(INDEX([1]!v_s10a_incident_by_feeder_FY26[End_Date], ROWS($K$9:K189)),"")</f>
        <v>45805.753275462965</v>
      </c>
      <c r="L189" s="90" cm="1">
        <f t="array" ref="L189">IFERROR(INDEX([1]!v_s10a_incident_by_feeder_FY26[End_Time], ROWS($L$9:L189)),"")</f>
        <v>45805.753275462965</v>
      </c>
      <c r="M189" s="97" cm="1">
        <f t="array" ref="M189">IFERROR(INDEX([1]!v_s10a_incident_by_feeder_FY26[SAIDI_Value], ROWS($M$9:M189)),"")</f>
        <v>2.1420649778873631</v>
      </c>
      <c r="N189" s="94" cm="1">
        <f t="array" ref="N189">IFERROR(INDEX([1]!v_s10a_incident_by_feeder_FY26[SAIFI_Value], ROWS($N$9:N189)),"")</f>
        <v>4.4598734634162071E-2</v>
      </c>
      <c r="O189" s="91" cm="1">
        <f t="array" ref="O189">IFERROR(INDEX([1]!v_s10a_incident_by_feeder_FY26[ICPs], ROWS($N$9:N189)),"")</f>
        <v>1610.1927152317874</v>
      </c>
      <c r="P189" s="118" cm="1">
        <f t="array" ref="P189">IFERROR(INDEX([1]!v_s10a_incident_by_feeder_FY26[CML], ROWS($P$9:P189)),"")</f>
        <v>77337.113961645344</v>
      </c>
      <c r="Q189" s="88" t="str" cm="1">
        <f t="array" ref="Q189">IFERROR(INDEX([1]!v_s10a_incident_by_feeder_FY26[Planned or Unplanned], ROWS($Q$9:Q189)),"")</f>
        <v>Unplanned</v>
      </c>
      <c r="R189" s="88" t="str" cm="1">
        <f t="array" ref="R189">IFERROR(INDEX([1]!v_s10a_incident_by_feeder_FY26[Cause], ROWS($R$9:R189)),"")</f>
        <v>Vegetation</v>
      </c>
      <c r="S189" s="88" t="str" cm="1">
        <f t="array" ref="S189">IFERROR(INDEX([1]!v_s10a_incident_by_feeder_FY26[Details], ROWS($S$9:S189)),"")</f>
        <v># Vegetation Tripped 33kV Kaitaia to Taipa Line during Strong Winds, Duncan Rd, Kaitaia</v>
      </c>
      <c r="T189" s="18"/>
    </row>
    <row r="190" spans="1:20" ht="15.75" x14ac:dyDescent="0.25">
      <c r="A190" s="10">
        <v>190</v>
      </c>
      <c r="B190" s="11"/>
      <c r="C190" s="116"/>
      <c r="D190" s="116"/>
      <c r="E190" s="85" t="str" cm="1">
        <f t="array" ref="E190">IFERROR(INDEX([1]!v_s10a_incident_by_feeder_FY26[Interruptions Identifier], ROWS($E$9:E190)),"")</f>
        <v>INCD-32636-F-ORURU</v>
      </c>
      <c r="F190" s="85" t="str" cm="1">
        <f t="array" ref="F190">IFERROR(INDEX([1]!v_s10a_incident_by_feeder_FY26[Circuit Location], ROWS($F$9:F190)),"")</f>
        <v>Taipa CB1206 - Oruru</v>
      </c>
      <c r="G190" s="88" t="str" cm="1">
        <f t="array" ref="G190">IFERROR(INDEX(#REF!, ROWS($G$9:G190)),"")</f>
        <v/>
      </c>
      <c r="H190" s="88" t="str" cm="1">
        <f t="array" ref="H190">IFERROR(INDEX([1]!v_s10a_incident_by_feeder_FY26[feeder], ROWS($H$9:H190)),"")</f>
        <v>ORURU</v>
      </c>
      <c r="I190" s="89" cm="1">
        <f t="array" ref="I190">IFERROR(INDEX([1]!v_s10a_incident_by_feeder_FY26[Start_Date], ROWS($I$9:I190)),"")</f>
        <v>45805.679571759261</v>
      </c>
      <c r="J190" s="90" cm="1">
        <f t="array" ref="J190">IFERROR(INDEX([1]!v_s10a_incident_by_feeder_FY26[Start_Time], ROWS($J$9:J190)),"")</f>
        <v>45805.679571759261</v>
      </c>
      <c r="K190" s="89" cm="1">
        <f t="array" ref="K190">IFERROR(INDEX([1]!v_s10a_incident_by_feeder_FY26[End_Date], ROWS($K$9:K190)),"")</f>
        <v>45805.753275462965</v>
      </c>
      <c r="L190" s="90" cm="1">
        <f t="array" ref="L190">IFERROR(INDEX([1]!v_s10a_incident_by_feeder_FY26[End_Time], ROWS($L$9:L190)),"")</f>
        <v>45805.753275462965</v>
      </c>
      <c r="M190" s="97" cm="1">
        <f t="array" ref="M190">IFERROR(INDEX([1]!v_s10a_incident_by_feeder_FY26[SAIDI_Value], ROWS($M$9:M190)),"")</f>
        <v>2.2647786284782212</v>
      </c>
      <c r="N190" s="94" cm="1">
        <f t="array" ref="N190">IFERROR(INDEX([1]!v_s10a_incident_by_feeder_FY26[SAIFI_Value], ROWS($N$9:N190)),"")</f>
        <v>3.2581776266649744E-2</v>
      </c>
      <c r="O190" s="91" cm="1">
        <f t="array" ref="O190">IFERROR(INDEX([1]!v_s10a_incident_by_feeder_FY26[ICPs], ROWS($N$9:N190)),"")</f>
        <v>1176.3324503311223</v>
      </c>
      <c r="P190" s="118" cm="1">
        <f t="array" ref="P190">IFERROR(INDEX([1]!v_s10a_incident_by_feeder_FY26[CML], ROWS($P$9:P190)),"")</f>
        <v>81767.567602577692</v>
      </c>
      <c r="Q190" s="88" t="str" cm="1">
        <f t="array" ref="Q190">IFERROR(INDEX([1]!v_s10a_incident_by_feeder_FY26[Planned or Unplanned], ROWS($Q$9:Q190)),"")</f>
        <v>Unplanned</v>
      </c>
      <c r="R190" s="88" t="str" cm="1">
        <f t="array" ref="R190">IFERROR(INDEX([1]!v_s10a_incident_by_feeder_FY26[Cause], ROWS($R$9:R190)),"")</f>
        <v>Vegetation</v>
      </c>
      <c r="S190" s="88" t="str" cm="1">
        <f t="array" ref="S190">IFERROR(INDEX([1]!v_s10a_incident_by_feeder_FY26[Details], ROWS($S$9:S190)),"")</f>
        <v># Vegetation Tripped 33kV Kaitaia to Taipa Line during Strong Winds, Duncan Rd, Kaitaia</v>
      </c>
      <c r="T190" s="18"/>
    </row>
    <row r="191" spans="1:20" ht="15.75" x14ac:dyDescent="0.25">
      <c r="A191" s="10">
        <v>191</v>
      </c>
      <c r="B191" s="11"/>
      <c r="C191" s="116"/>
      <c r="D191" s="116"/>
      <c r="E191" s="85" t="str" cm="1">
        <f t="array" ref="E191">IFERROR(INDEX([1]!v_s10a_incident_by_feeder_FY26[Interruptions Identifier], ROWS($E$9:E191)),"")</f>
        <v>INCD-32648-F-BROADWOOD</v>
      </c>
      <c r="F191" s="85" t="str" cm="1">
        <f t="array" ref="F191">IFERROR(INDEX([1]!v_s10a_incident_by_feeder_FY26[Circuit Location], ROWS($F$9:F191)),"")</f>
        <v>Kaitaia Transmission 151922 - Broadwood</v>
      </c>
      <c r="G191" s="88" t="str" cm="1">
        <f t="array" ref="G191">IFERROR(INDEX(#REF!, ROWS($G$9:G191)),"")</f>
        <v/>
      </c>
      <c r="H191" s="88" t="str" cm="1">
        <f t="array" ref="H191">IFERROR(INDEX([1]!v_s10a_incident_by_feeder_FY26[feeder], ROWS($H$9:H191)),"")</f>
        <v>BROADWOOD</v>
      </c>
      <c r="I191" s="89" cm="1">
        <f t="array" ref="I191">IFERROR(INDEX([1]!v_s10a_incident_by_feeder_FY26[Start_Date], ROWS($I$9:I191)),"")</f>
        <v>45805.694444444445</v>
      </c>
      <c r="J191" s="90" cm="1">
        <f t="array" ref="J191">IFERROR(INDEX([1]!v_s10a_incident_by_feeder_FY26[Start_Time], ROWS($J$9:J191)),"")</f>
        <v>45805.694444444445</v>
      </c>
      <c r="K191" s="89" cm="1">
        <f t="array" ref="K191">IFERROR(INDEX([1]!v_s10a_incident_by_feeder_FY26[End_Date], ROWS($K$9:K191)),"")</f>
        <v>45805.918749999997</v>
      </c>
      <c r="L191" s="90" cm="1">
        <f t="array" ref="L191">IFERROR(INDEX([1]!v_s10a_incident_by_feeder_FY26[End_Time], ROWS($L$9:L191)),"")</f>
        <v>45805.918749999997</v>
      </c>
      <c r="M191" s="97" cm="1">
        <f t="array" ref="M191">IFERROR(INDEX([1]!v_s10a_incident_by_feeder_FY26[SAIDI_Value], ROWS($M$9:M191)),"")</f>
        <v>0.38394637713522983</v>
      </c>
      <c r="N191" s="94" cm="1">
        <f t="array" ref="N191">IFERROR(INDEX([1]!v_s10a_incident_by_feeder_FY26[SAIFI_Value], ROWS($N$9:N191)),"")</f>
        <v>1.2187015289164636E-3</v>
      </c>
      <c r="O191" s="91" cm="1">
        <f t="array" ref="O191">IFERROR(INDEX([1]!v_s10a_incident_by_feeder_FY26[ICPs], ROWS($N$9:N191)),"")</f>
        <v>44</v>
      </c>
      <c r="P191" s="118" cm="1">
        <f t="array" ref="P191">IFERROR(INDEX([1]!v_s10a_incident_by_feeder_FY26[CML], ROWS($P$9:P191)),"")</f>
        <v>13862.000000090338</v>
      </c>
      <c r="Q191" s="88" t="str" cm="1">
        <f t="array" ref="Q191">IFERROR(INDEX([1]!v_s10a_incident_by_feeder_FY26[Planned or Unplanned], ROWS($Q$9:Q191)),"")</f>
        <v>Unplanned</v>
      </c>
      <c r="R191" s="88" t="str" cm="1">
        <f t="array" ref="R191">IFERROR(INDEX([1]!v_s10a_incident_by_feeder_FY26[Cause], ROWS($R$9:R191)),"")</f>
        <v>Unknown</v>
      </c>
      <c r="S191" s="88" t="str" cm="1">
        <f t="array" ref="S191">IFERROR(INDEX([1]!v_s10a_incident_by_feeder_FY26[Details], ROWS($S$9:S191)),"")</f>
        <v># Recloser R_T01298 Tripped, West Coast Rd, Kaitaia</v>
      </c>
      <c r="T191" s="18"/>
    </row>
    <row r="192" spans="1:20" ht="15.75" x14ac:dyDescent="0.25">
      <c r="A192" s="10">
        <v>192</v>
      </c>
      <c r="B192" s="11"/>
      <c r="C192" s="116"/>
      <c r="D192" s="116"/>
      <c r="E192" s="85" t="str" cm="1">
        <f t="array" ref="E192">IFERROR(INDEX([1]!v_s10a_incident_by_feeder_FY26[Interruptions Identifier], ROWS($E$9:E192)),"")</f>
        <v>INCD-32651-F-FAIRBURN ROAD</v>
      </c>
      <c r="F192" s="85" t="str" cm="1">
        <f t="array" ref="F192">IFERROR(INDEX([1]!v_s10a_incident_by_feeder_FY26[Circuit Location], ROWS($F$9:F192)),"")</f>
        <v>Kaitaia Transmission 151902 - Fairburn Road</v>
      </c>
      <c r="G192" s="88" t="str" cm="1">
        <f t="array" ref="G192">IFERROR(INDEX(#REF!, ROWS($G$9:G192)),"")</f>
        <v/>
      </c>
      <c r="H192" s="88" t="str" cm="1">
        <f t="array" ref="H192">IFERROR(INDEX([1]!v_s10a_incident_by_feeder_FY26[feeder], ROWS($H$9:H192)),"")</f>
        <v>FAIRBURN ROAD</v>
      </c>
      <c r="I192" s="89" cm="1">
        <f t="array" ref="I192">IFERROR(INDEX([1]!v_s10a_incident_by_feeder_FY26[Start_Date], ROWS($I$9:I192)),"")</f>
        <v>45806.429861111108</v>
      </c>
      <c r="J192" s="90" cm="1">
        <f t="array" ref="J192">IFERROR(INDEX([1]!v_s10a_incident_by_feeder_FY26[Start_Time], ROWS($J$9:J192)),"")</f>
        <v>45806.429861111108</v>
      </c>
      <c r="K192" s="89" cm="1">
        <f t="array" ref="K192">IFERROR(INDEX([1]!v_s10a_incident_by_feeder_FY26[End_Date], ROWS($K$9:K192)),"")</f>
        <v>45806.50277777778</v>
      </c>
      <c r="L192" s="90" cm="1">
        <f t="array" ref="L192">IFERROR(INDEX([1]!v_s10a_incident_by_feeder_FY26[End_Time], ROWS($L$9:L192)),"")</f>
        <v>45806.50277777778</v>
      </c>
      <c r="M192" s="97" cm="1">
        <f t="array" ref="M192">IFERROR(INDEX([1]!v_s10a_incident_by_feeder_FY26[SAIDI_Value], ROWS($M$9:M192)),"")</f>
        <v>9.8881010420936388E-2</v>
      </c>
      <c r="N192" s="94" cm="1">
        <f t="array" ref="N192">IFERROR(INDEX([1]!v_s10a_incident_by_feeder_FY26[SAIFI_Value], ROWS($N$9:N192)),"")</f>
        <v>9.4172390870817641E-4</v>
      </c>
      <c r="O192" s="91" cm="1">
        <f t="array" ref="O192">IFERROR(INDEX([1]!v_s10a_incident_by_feeder_FY26[ICPs], ROWS($N$9:N192)),"")</f>
        <v>34</v>
      </c>
      <c r="P192" s="118" cm="1">
        <f t="array" ref="P192">IFERROR(INDEX([1]!v_s10a_incident_by_feeder_FY26[CML], ROWS($P$9:P192)),"")</f>
        <v>3570.0000002374873</v>
      </c>
      <c r="Q192" s="88" t="str" cm="1">
        <f t="array" ref="Q192">IFERROR(INDEX([1]!v_s10a_incident_by_feeder_FY26[Planned or Unplanned], ROWS($Q$9:Q192)),"")</f>
        <v>Unplanned</v>
      </c>
      <c r="R192" s="88" t="str" cm="1">
        <f t="array" ref="R192">IFERROR(INDEX([1]!v_s10a_incident_by_feeder_FY26[Cause], ROWS($R$9:R192)),"")</f>
        <v>Vegetation</v>
      </c>
      <c r="S192" s="88" t="str" cm="1">
        <f t="array" ref="S192">IFERROR(INDEX([1]!v_s10a_incident_by_feeder_FY26[Details], ROWS($S$9:S192)),"")</f>
        <v># Vegetation in Lines, at Switch 1636, Pamapuria</v>
      </c>
      <c r="T192" s="18"/>
    </row>
    <row r="193" spans="1:20" ht="15.75" x14ac:dyDescent="0.25">
      <c r="A193" s="10">
        <v>193</v>
      </c>
      <c r="B193" s="11"/>
      <c r="C193" s="116"/>
      <c r="D193" s="116"/>
      <c r="E193" s="85" t="str" cm="1">
        <f t="array" ref="E193">IFERROR(INDEX([1]!v_s10a_incident_by_feeder_FY26[Interruptions Identifier], ROWS($E$9:E193)),"")</f>
        <v>INCD-32660-F-ORURU</v>
      </c>
      <c r="F193" s="85" t="str" cm="1">
        <f t="array" ref="F193">IFERROR(INDEX([1]!v_s10a_incident_by_feeder_FY26[Circuit Location], ROWS($F$9:F193)),"")</f>
        <v>Taipa CB1206 - Oruru</v>
      </c>
      <c r="G193" s="88" t="str" cm="1">
        <f t="array" ref="G193">IFERROR(INDEX(#REF!, ROWS($G$9:G193)),"")</f>
        <v/>
      </c>
      <c r="H193" s="88" t="str" cm="1">
        <f t="array" ref="H193">IFERROR(INDEX([1]!v_s10a_incident_by_feeder_FY26[feeder], ROWS($H$9:H193)),"")</f>
        <v>ORURU</v>
      </c>
      <c r="I193" s="89" cm="1">
        <f t="array" ref="I193">IFERROR(INDEX([1]!v_s10a_incident_by_feeder_FY26[Start_Date], ROWS($I$9:I193)),"")</f>
        <v>45806.515972222223</v>
      </c>
      <c r="J193" s="90" cm="1">
        <f t="array" ref="J193">IFERROR(INDEX([1]!v_s10a_incident_by_feeder_FY26[Start_Time], ROWS($J$9:J193)),"")</f>
        <v>45806.515972222223</v>
      </c>
      <c r="K193" s="89" cm="1">
        <f t="array" ref="K193">IFERROR(INDEX([1]!v_s10a_incident_by_feeder_FY26[End_Date], ROWS($K$9:K193)),"")</f>
        <v>45806.650694444441</v>
      </c>
      <c r="L193" s="90" cm="1">
        <f t="array" ref="L193">IFERROR(INDEX([1]!v_s10a_incident_by_feeder_FY26[End_Time], ROWS($L$9:L193)),"")</f>
        <v>45806.650694444441</v>
      </c>
      <c r="M193" s="97" cm="1">
        <f t="array" ref="M193">IFERROR(INDEX([1]!v_s10a_incident_by_feeder_FY26[SAIDI_Value], ROWS($M$9:M193)),"")</f>
        <v>0.18806780411488136</v>
      </c>
      <c r="N193" s="94" cm="1">
        <f t="array" ref="N193">IFERROR(INDEX([1]!v_s10a_incident_by_feeder_FY26[SAIFI_Value], ROWS($N$9:N193)),"")</f>
        <v>9.6942167072900515E-4</v>
      </c>
      <c r="O193" s="91" cm="1">
        <f t="array" ref="O193">IFERROR(INDEX([1]!v_s10a_incident_by_feeder_FY26[ICPs], ROWS($N$9:N193)),"")</f>
        <v>35</v>
      </c>
      <c r="P193" s="118" cm="1">
        <f t="array" ref="P193">IFERROR(INDEX([1]!v_s10a_incident_by_feeder_FY26[CML], ROWS($P$9:P193)),"")</f>
        <v>6789.9999997636769</v>
      </c>
      <c r="Q193" s="88" t="str" cm="1">
        <f t="array" ref="Q193">IFERROR(INDEX([1]!v_s10a_incident_by_feeder_FY26[Planned or Unplanned], ROWS($Q$9:Q193)),"")</f>
        <v>Unplanned</v>
      </c>
      <c r="R193" s="88" t="str" cm="1">
        <f t="array" ref="R193">IFERROR(INDEX([1]!v_s10a_incident_by_feeder_FY26[Cause], ROWS($R$9:R193)),"")</f>
        <v>Defective Equipment</v>
      </c>
      <c r="S193" s="88" t="str" cm="1">
        <f t="array" ref="S193">IFERROR(INDEX([1]!v_s10a_incident_by_feeder_FY26[Details], ROWS($S$9:S193)),"")</f>
        <v># Defective Joint at Switch 023, Honeymoon Valley Rd, Taipa</v>
      </c>
      <c r="T193" s="18"/>
    </row>
    <row r="194" spans="1:20" ht="15.75" x14ac:dyDescent="0.25">
      <c r="A194" s="10">
        <v>194</v>
      </c>
      <c r="B194" s="11"/>
      <c r="C194" s="116"/>
      <c r="D194" s="116"/>
      <c r="E194" s="85" t="str" cm="1">
        <f t="array" ref="E194">IFERROR(INDEX([1]!v_s10a_incident_by_feeder_FY26[Interruptions Identifier], ROWS($E$9:E194)),"")</f>
        <v>INCD-32675-F-OPUA</v>
      </c>
      <c r="F194" s="85" t="str" cm="1">
        <f t="array" ref="F194">IFERROR(INDEX([1]!v_s10a_incident_by_feeder_FY26[Circuit Location], ROWS($F$9:F194)),"")</f>
        <v>Kawakawa CB0208 - Opua</v>
      </c>
      <c r="G194" s="88" t="str" cm="1">
        <f t="array" ref="G194">IFERROR(INDEX(#REF!, ROWS($G$9:G194)),"")</f>
        <v/>
      </c>
      <c r="H194" s="88" t="str" cm="1">
        <f t="array" ref="H194">IFERROR(INDEX([1]!v_s10a_incident_by_feeder_FY26[feeder], ROWS($H$9:H194)),"")</f>
        <v>OPUA</v>
      </c>
      <c r="I194" s="89" cm="1">
        <f t="array" ref="I194">IFERROR(INDEX([1]!v_s10a_incident_by_feeder_FY26[Start_Date], ROWS($I$9:I194)),"")</f>
        <v>45806.679062499999</v>
      </c>
      <c r="J194" s="90" cm="1">
        <f t="array" ref="J194">IFERROR(INDEX([1]!v_s10a_incident_by_feeder_FY26[Start_Time], ROWS($J$9:J194)),"")</f>
        <v>45806.679062499999</v>
      </c>
      <c r="K194" s="89" cm="1">
        <f t="array" ref="K194">IFERROR(INDEX([1]!v_s10a_incident_by_feeder_FY26[End_Date], ROWS($K$9:K194)),"")</f>
        <v>45806.755555555559</v>
      </c>
      <c r="L194" s="90" cm="1">
        <f t="array" ref="L194">IFERROR(INDEX([1]!v_s10a_incident_by_feeder_FY26[End_Time], ROWS($L$9:L194)),"")</f>
        <v>45806.755555555559</v>
      </c>
      <c r="M194" s="97" cm="1">
        <f t="array" ref="M194">IFERROR(INDEX([1]!v_s10a_incident_by_feeder_FY26[SAIDI_Value], ROWS($M$9:M194)),"")</f>
        <v>0.92046772295750678</v>
      </c>
      <c r="N194" s="94" cm="1">
        <f t="array" ref="N194">IFERROR(INDEX([1]!v_s10a_incident_by_feeder_FY26[SAIFI_Value], ROWS($N$9:N194)),"")</f>
        <v>1.9083758032350986E-2</v>
      </c>
      <c r="O194" s="91" cm="1">
        <f t="array" ref="O194">IFERROR(INDEX([1]!v_s10a_incident_by_feeder_FY26[ICPs], ROWS($N$9:N194)),"")</f>
        <v>689</v>
      </c>
      <c r="P194" s="118" cm="1">
        <f t="array" ref="P194">IFERROR(INDEX([1]!v_s10a_incident_by_feeder_FY26[CML], ROWS($P$9:P194)),"")</f>
        <v>33232.566669657826</v>
      </c>
      <c r="Q194" s="88" t="str" cm="1">
        <f t="array" ref="Q194">IFERROR(INDEX([1]!v_s10a_incident_by_feeder_FY26[Planned or Unplanned], ROWS($Q$9:Q194)),"")</f>
        <v>Unplanned</v>
      </c>
      <c r="R194" s="88" t="str" cm="1">
        <f t="array" ref="R194">IFERROR(INDEX([1]!v_s10a_incident_by_feeder_FY26[Cause], ROWS($R$9:R194)),"")</f>
        <v>Unknown</v>
      </c>
      <c r="S194" s="88" t="str" cm="1">
        <f t="array" ref="S194">IFERROR(INDEX([1]!v_s10a_incident_by_feeder_FY26[Details], ROWS($S$9:S194)),"")</f>
        <v># Circuit Breaker CB0208 Tripped, Settlement Rd, Kawakawa</v>
      </c>
      <c r="T194" s="18"/>
    </row>
    <row r="195" spans="1:20" ht="15.75" x14ac:dyDescent="0.25">
      <c r="A195" s="10">
        <v>195</v>
      </c>
      <c r="B195" s="11"/>
      <c r="C195" s="116"/>
      <c r="D195" s="116"/>
      <c r="E195" s="85" t="str" cm="1">
        <f t="array" ref="E195">IFERROR(INDEX([1]!v_s10a_incident_by_feeder_FY26[Interruptions Identifier], ROWS($E$9:E195)),"")</f>
        <v>INCD-32678-F-TE KAO</v>
      </c>
      <c r="F195" s="85" t="str" cm="1">
        <f t="array" ref="F195">IFERROR(INDEX([1]!v_s10a_incident_by_feeder_FY26[Circuit Location], ROWS($F$9:F195)),"")</f>
        <v>Pukenui 131142 - Te Kao</v>
      </c>
      <c r="G195" s="88" t="str" cm="1">
        <f t="array" ref="G195">IFERROR(INDEX(#REF!, ROWS($G$9:G195)),"")</f>
        <v/>
      </c>
      <c r="H195" s="88" t="str" cm="1">
        <f t="array" ref="H195">IFERROR(INDEX([1]!v_s10a_incident_by_feeder_FY26[feeder], ROWS($H$9:H195)),"")</f>
        <v>TE KAO</v>
      </c>
      <c r="I195" s="89" cm="1">
        <f t="array" ref="I195">IFERROR(INDEX([1]!v_s10a_incident_by_feeder_FY26[Start_Date], ROWS($I$9:I195)),"")</f>
        <v>45806.523611111108</v>
      </c>
      <c r="J195" s="90" cm="1">
        <f t="array" ref="J195">IFERROR(INDEX([1]!v_s10a_incident_by_feeder_FY26[Start_Time], ROWS($J$9:J195)),"")</f>
        <v>45806.523611111108</v>
      </c>
      <c r="K195" s="89" cm="1">
        <f t="array" ref="K195">IFERROR(INDEX([1]!v_s10a_incident_by_feeder_FY26[End_Date], ROWS($K$9:K195)),"")</f>
        <v>45806.801388888889</v>
      </c>
      <c r="L195" s="90" cm="1">
        <f t="array" ref="L195">IFERROR(INDEX([1]!v_s10a_incident_by_feeder_FY26[End_Time], ROWS($L$9:L195)),"")</f>
        <v>45806.801388888889</v>
      </c>
      <c r="M195" s="97" cm="1">
        <f t="array" ref="M195">IFERROR(INDEX([1]!v_s10a_incident_by_feeder_FY26[SAIDI_Value], ROWS($M$9:M195)),"")</f>
        <v>0.26589851540305115</v>
      </c>
      <c r="N195" s="94" cm="1">
        <f t="array" ref="N195">IFERROR(INDEX([1]!v_s10a_incident_by_feeder_FY26[SAIFI_Value], ROWS($N$9:N195)),"")</f>
        <v>6.6474628849988926E-4</v>
      </c>
      <c r="O195" s="91" cm="1">
        <f t="array" ref="O195">IFERROR(INDEX([1]!v_s10a_incident_by_feeder_FY26[ICPs], ROWS($N$9:N195)),"")</f>
        <v>24</v>
      </c>
      <c r="P195" s="118" cm="1">
        <f t="array" ref="P195">IFERROR(INDEX([1]!v_s10a_incident_by_feeder_FY26[CML], ROWS($P$9:P195)),"")</f>
        <v>9600.0000001117587</v>
      </c>
      <c r="Q195" s="88" t="str" cm="1">
        <f t="array" ref="Q195">IFERROR(INDEX([1]!v_s10a_incident_by_feeder_FY26[Planned or Unplanned], ROWS($Q$9:Q195)),"")</f>
        <v>Unplanned</v>
      </c>
      <c r="R195" s="88" t="str" cm="1">
        <f t="array" ref="R195">IFERROR(INDEX([1]!v_s10a_incident_by_feeder_FY26[Cause], ROWS($R$9:R195)),"")</f>
        <v>Defective Equipment</v>
      </c>
      <c r="S195" s="88" t="str" cm="1">
        <f t="array" ref="S195">IFERROR(INDEX([1]!v_s10a_incident_by_feeder_FY26[Details], ROWS($S$9:S195)),"")</f>
        <v># Broken Crossarm, at Pole 413748, Te Ahu Rd, Te Kao</v>
      </c>
      <c r="T195" s="18"/>
    </row>
    <row r="196" spans="1:20" ht="15.75" x14ac:dyDescent="0.25">
      <c r="A196" s="10">
        <v>196</v>
      </c>
      <c r="B196" s="11"/>
      <c r="C196" s="116"/>
      <c r="D196" s="116"/>
      <c r="E196" s="85" t="str" cm="1">
        <f t="array" ref="E196">IFERROR(INDEX([1]!v_s10a_incident_by_feeder_FY26[Interruptions Identifier], ROWS($E$9:E196)),"")</f>
        <v>INCD-32681-F-ORURU</v>
      </c>
      <c r="F196" s="85" t="str" cm="1">
        <f t="array" ref="F196">IFERROR(INDEX([1]!v_s10a_incident_by_feeder_FY26[Circuit Location], ROWS($F$9:F196)),"")</f>
        <v>Taipa CB1206 - Oruru</v>
      </c>
      <c r="G196" s="88" t="str" cm="1">
        <f t="array" ref="G196">IFERROR(INDEX(#REF!, ROWS($G$9:G196)),"")</f>
        <v/>
      </c>
      <c r="H196" s="88" t="str" cm="1">
        <f t="array" ref="H196">IFERROR(INDEX([1]!v_s10a_incident_by_feeder_FY26[feeder], ROWS($H$9:H196)),"")</f>
        <v>ORURU</v>
      </c>
      <c r="I196" s="89" cm="1">
        <f t="array" ref="I196">IFERROR(INDEX([1]!v_s10a_incident_by_feeder_FY26[Start_Date], ROWS($I$9:I196)),"")</f>
        <v>45806.515972222223</v>
      </c>
      <c r="J196" s="90" cm="1">
        <f t="array" ref="J196">IFERROR(INDEX([1]!v_s10a_incident_by_feeder_FY26[Start_Time], ROWS($J$9:J196)),"")</f>
        <v>45806.515972222223</v>
      </c>
      <c r="K196" s="89" cm="1">
        <f t="array" ref="K196">IFERROR(INDEX([1]!v_s10a_incident_by_feeder_FY26[End_Date], ROWS($K$9:K196)),"")</f>
        <v>45806.913194444445</v>
      </c>
      <c r="L196" s="90" cm="1">
        <f t="array" ref="L196">IFERROR(INDEX([1]!v_s10a_incident_by_feeder_FY26[End_Time], ROWS($L$9:L196)),"")</f>
        <v>45806.913194444445</v>
      </c>
      <c r="M196" s="97" cm="1">
        <f t="array" ref="M196">IFERROR(INDEX([1]!v_s10a_incident_by_feeder_FY26[SAIDI_Value], ROWS($M$9:M196)),"")</f>
        <v>0.55450919565653944</v>
      </c>
      <c r="N196" s="94" cm="1">
        <f t="array" ref="N196">IFERROR(INDEX([1]!v_s10a_incident_by_feeder_FY26[SAIFI_Value], ROWS($N$9:N196)),"")</f>
        <v>9.6942167072900515E-4</v>
      </c>
      <c r="O196" s="91" cm="1">
        <f t="array" ref="O196">IFERROR(INDEX([1]!v_s10a_incident_by_feeder_FY26[ICPs], ROWS($N$9:N196)),"")</f>
        <v>35</v>
      </c>
      <c r="P196" s="118" cm="1">
        <f t="array" ref="P196">IFERROR(INDEX([1]!v_s10a_incident_by_feeder_FY26[CML], ROWS($P$9:P196)),"")</f>
        <v>20019.999999983702</v>
      </c>
      <c r="Q196" s="88" t="str" cm="1">
        <f t="array" ref="Q196">IFERROR(INDEX([1]!v_s10a_incident_by_feeder_FY26[Planned or Unplanned], ROWS($Q$9:Q196)),"")</f>
        <v>Unplanned</v>
      </c>
      <c r="R196" s="88" t="str" cm="1">
        <f t="array" ref="R196">IFERROR(INDEX([1]!v_s10a_incident_by_feeder_FY26[Cause], ROWS($R$9:R196)),"")</f>
        <v>Unknown</v>
      </c>
      <c r="S196" s="88" t="str" cm="1">
        <f t="array" ref="S196">IFERROR(INDEX([1]!v_s10a_incident_by_feeder_FY26[Details], ROWS($S$9:S196)),"")</f>
        <v># Circuit Breaker CB1206 Tripped, at Switch 023, Honeymoon Valley Rd, Taipa</v>
      </c>
      <c r="T196" s="18"/>
    </row>
    <row r="197" spans="1:20" ht="15.75" x14ac:dyDescent="0.25">
      <c r="A197" s="10">
        <v>197</v>
      </c>
      <c r="B197" s="11"/>
      <c r="C197" s="116"/>
      <c r="D197" s="116"/>
      <c r="E197" s="85" t="str" cm="1">
        <f t="array" ref="E197">IFERROR(INDEX([1]!v_s10a_incident_by_feeder_FY26[Interruptions Identifier], ROWS($E$9:E197)),"")</f>
        <v>INCD-32684-F-BROADWOOD</v>
      </c>
      <c r="F197" s="85" t="str" cm="1">
        <f t="array" ref="F197">IFERROR(INDEX([1]!v_s10a_incident_by_feeder_FY26[Circuit Location], ROWS($F$9:F197)),"")</f>
        <v>Kaitaia Transmission 151922 - Broadwood</v>
      </c>
      <c r="G197" s="88" t="str" cm="1">
        <f t="array" ref="G197">IFERROR(INDEX(#REF!, ROWS($G$9:G197)),"")</f>
        <v/>
      </c>
      <c r="H197" s="88" t="str" cm="1">
        <f t="array" ref="H197">IFERROR(INDEX([1]!v_s10a_incident_by_feeder_FY26[feeder], ROWS($H$9:H197)),"")</f>
        <v>BROADWOOD</v>
      </c>
      <c r="I197" s="89" cm="1">
        <f t="array" ref="I197">IFERROR(INDEX([1]!v_s10a_incident_by_feeder_FY26[Start_Date], ROWS($I$9:I197)),"")</f>
        <v>45806.667361111111</v>
      </c>
      <c r="J197" s="90" cm="1">
        <f t="array" ref="J197">IFERROR(INDEX([1]!v_s10a_incident_by_feeder_FY26[Start_Time], ROWS($J$9:J197)),"")</f>
        <v>45806.667361111111</v>
      </c>
      <c r="K197" s="89" cm="1">
        <f t="array" ref="K197">IFERROR(INDEX([1]!v_s10a_incident_by_feeder_FY26[End_Date], ROWS($K$9:K197)),"")</f>
        <v>45807.57916666667</v>
      </c>
      <c r="L197" s="90" cm="1">
        <f t="array" ref="L197">IFERROR(INDEX([1]!v_s10a_incident_by_feeder_FY26[End_Time], ROWS($L$9:L197)),"")</f>
        <v>45807.57916666667</v>
      </c>
      <c r="M197" s="97" cm="1">
        <f t="array" ref="M197">IFERROR(INDEX([1]!v_s10a_incident_by_feeder_FY26[SAIDI_Value], ROWS($M$9:M197)),"")</f>
        <v>0.30207179260060252</v>
      </c>
      <c r="N197" s="94" cm="1">
        <f t="array" ref="N197">IFERROR(INDEX([1]!v_s10a_incident_by_feeder_FY26[SAIFI_Value], ROWS($N$9:N197)),"")</f>
        <v>3.8776866829160205E-4</v>
      </c>
      <c r="O197" s="91" cm="1">
        <f t="array" ref="O197">IFERROR(INDEX([1]!v_s10a_incident_by_feeder_FY26[ICPs], ROWS($N$9:N197)),"")</f>
        <v>14</v>
      </c>
      <c r="P197" s="118" cm="1">
        <f t="array" ref="P197">IFERROR(INDEX([1]!v_s10a_incident_by_feeder_FY26[CML], ROWS($P$9:P197)),"")</f>
        <v>10906.000000052154</v>
      </c>
      <c r="Q197" s="88" t="str" cm="1">
        <f t="array" ref="Q197">IFERROR(INDEX([1]!v_s10a_incident_by_feeder_FY26[Planned or Unplanned], ROWS($Q$9:Q197)),"")</f>
        <v>Unplanned</v>
      </c>
      <c r="R197" s="88" t="str" cm="1">
        <f t="array" ref="R197">IFERROR(INDEX([1]!v_s10a_incident_by_feeder_FY26[Cause], ROWS($R$9:R197)),"")</f>
        <v>Defective Equipment</v>
      </c>
      <c r="S197" s="88" t="str" cm="1">
        <f t="array" ref="S197">IFERROR(INDEX([1]!v_s10a_incident_by_feeder_FY26[Details], ROWS($S$9:S197)),"")</f>
        <v># SWER Line Down, at Pole 201968, Waiotehue Rd, Kaitaia</v>
      </c>
      <c r="T197" s="18"/>
    </row>
    <row r="198" spans="1:20" ht="15.75" x14ac:dyDescent="0.25">
      <c r="A198" s="10">
        <v>198</v>
      </c>
      <c r="B198" s="11"/>
      <c r="C198" s="116"/>
      <c r="D198" s="116"/>
      <c r="E198" s="85" t="str" cm="1">
        <f t="array" ref="E198">IFERROR(INDEX([1]!v_s10a_incident_by_feeder_FY26[Interruptions Identifier], ROWS($E$9:E198)),"")</f>
        <v>INCD-32693-F-BROADWOOD</v>
      </c>
      <c r="F198" s="85" t="str" cm="1">
        <f t="array" ref="F198">IFERROR(INDEX([1]!v_s10a_incident_by_feeder_FY26[Circuit Location], ROWS($F$9:F198)),"")</f>
        <v>Kaitaia Transmission 151922 - Broadwood</v>
      </c>
      <c r="G198" s="88" t="str" cm="1">
        <f t="array" ref="G198">IFERROR(INDEX(#REF!, ROWS($G$9:G198)),"")</f>
        <v/>
      </c>
      <c r="H198" s="88" t="str" cm="1">
        <f t="array" ref="H198">IFERROR(INDEX([1]!v_s10a_incident_by_feeder_FY26[feeder], ROWS($H$9:H198)),"")</f>
        <v>BROADWOOD</v>
      </c>
      <c r="I198" s="89" cm="1">
        <f t="array" ref="I198">IFERROR(INDEX([1]!v_s10a_incident_by_feeder_FY26[Start_Date], ROWS($I$9:I198)),"")</f>
        <v>45807.410497685189</v>
      </c>
      <c r="J198" s="90" cm="1">
        <f t="array" ref="J198">IFERROR(INDEX([1]!v_s10a_incident_by_feeder_FY26[Start_Time], ROWS($J$9:J198)),"")</f>
        <v>45807.410497685189</v>
      </c>
      <c r="K198" s="89" cm="1">
        <f t="array" ref="K198">IFERROR(INDEX([1]!v_s10a_incident_by_feeder_FY26[End_Date], ROWS($K$9:K198)),"")</f>
        <v>45808.529861111114</v>
      </c>
      <c r="L198" s="90" cm="1">
        <f t="array" ref="L198">IFERROR(INDEX([1]!v_s10a_incident_by_feeder_FY26[End_Time], ROWS($L$9:L198)),"")</f>
        <v>45808.529861111114</v>
      </c>
      <c r="M198" s="97" cm="1">
        <f t="array" ref="M198">IFERROR(INDEX([1]!v_s10a_incident_by_feeder_FY26[SAIDI_Value], ROWS($M$9:M198)),"")</f>
        <v>1.3511314535550125</v>
      </c>
      <c r="N198" s="94" cm="1">
        <f t="array" ref="N198">IFERROR(INDEX([1]!v_s10a_incident_by_feeder_FY26[SAIFI_Value], ROWS($N$9:N198)),"")</f>
        <v>1.0054287613560824E-2</v>
      </c>
      <c r="O198" s="91" cm="1">
        <f t="array" ref="O198">IFERROR(INDEX([1]!v_s10a_incident_by_feeder_FY26[ICPs], ROWS($N$9:N198)),"")</f>
        <v>186</v>
      </c>
      <c r="P198" s="118" cm="1">
        <f t="array" ref="P198">IFERROR(INDEX([1]!v_s10a_incident_by_feeder_FY26[CML], ROWS($P$9:P198)),"")</f>
        <v>48781.249999150168</v>
      </c>
      <c r="Q198" s="88" t="str" cm="1">
        <f t="array" ref="Q198">IFERROR(INDEX([1]!v_s10a_incident_by_feeder_FY26[Planned or Unplanned], ROWS($Q$9:Q198)),"")</f>
        <v>Unplanned</v>
      </c>
      <c r="R198" s="88" t="str" cm="1">
        <f t="array" ref="R198">IFERROR(INDEX([1]!v_s10a_incident_by_feeder_FY26[Cause], ROWS($R$9:R198)),"")</f>
        <v>Adverse Environment</v>
      </c>
      <c r="S198" s="88" t="str" cm="1">
        <f t="array" ref="S198">IFERROR(INDEX([1]!v_s10a_incident_by_feeder_FY26[Details], ROWS($S$9:S198)),"")</f>
        <v># Broken Pole at Transformer T01024, West Coast Rd, Kaitaia</v>
      </c>
      <c r="T198" s="18"/>
    </row>
    <row r="199" spans="1:20" ht="15.75" x14ac:dyDescent="0.25">
      <c r="A199" s="10">
        <v>199</v>
      </c>
      <c r="B199" s="11"/>
      <c r="C199" s="116"/>
      <c r="D199" s="116"/>
      <c r="E199" s="85" t="str" cm="1">
        <f t="array" ref="E199">IFERROR(INDEX([1]!v_s10a_incident_by_feeder_FY26[Interruptions Identifier], ROWS($E$9:E199)),"")</f>
        <v>INCD-32696-F-RAWENE</v>
      </c>
      <c r="F199" s="85" t="str" cm="1">
        <f t="array" ref="F199">IFERROR(INDEX([1]!v_s10a_incident_by_feeder_FY26[Circuit Location], ROWS($F$9:F199)),"")</f>
        <v>Omanaia 051742 - Rawene</v>
      </c>
      <c r="G199" s="88" t="str" cm="1">
        <f t="array" ref="G199">IFERROR(INDEX(#REF!, ROWS($G$9:G199)),"")</f>
        <v/>
      </c>
      <c r="H199" s="88" t="str" cm="1">
        <f t="array" ref="H199">IFERROR(INDEX([1]!v_s10a_incident_by_feeder_FY26[feeder], ROWS($H$9:H199)),"")</f>
        <v>RAWENE</v>
      </c>
      <c r="I199" s="89" cm="1">
        <f t="array" ref="I199">IFERROR(INDEX([1]!v_s10a_incident_by_feeder_FY26[Start_Date], ROWS($I$9:I199)),"")</f>
        <v>45807.376388888886</v>
      </c>
      <c r="J199" s="90" cm="1">
        <f t="array" ref="J199">IFERROR(INDEX([1]!v_s10a_incident_by_feeder_FY26[Start_Time], ROWS($J$9:J199)),"")</f>
        <v>45807.376388888886</v>
      </c>
      <c r="K199" s="89" cm="1">
        <f t="array" ref="K199">IFERROR(INDEX([1]!v_s10a_incident_by_feeder_FY26[End_Date], ROWS($K$9:K199)),"")</f>
        <v>45807.571527777778</v>
      </c>
      <c r="L199" s="90" cm="1">
        <f t="array" ref="L199">IFERROR(INDEX([1]!v_s10a_incident_by_feeder_FY26[End_Time], ROWS($L$9:L199)),"")</f>
        <v>45807.571527777778</v>
      </c>
      <c r="M199" s="97" cm="1">
        <f t="array" ref="M199">IFERROR(INDEX([1]!v_s10a_incident_by_feeder_FY26[SAIDI_Value], ROWS($M$9:M199)),"")</f>
        <v>0.31910591624699131</v>
      </c>
      <c r="N199" s="94" cm="1">
        <f t="array" ref="N199">IFERROR(INDEX([1]!v_s10a_incident_by_feeder_FY26[SAIFI_Value], ROWS($N$9:N199)),"")</f>
        <v>1.1356082428539774E-3</v>
      </c>
      <c r="O199" s="91" cm="1">
        <f t="array" ref="O199">IFERROR(INDEX([1]!v_s10a_incident_by_feeder_FY26[ICPs], ROWS($N$9:N199)),"")</f>
        <v>41</v>
      </c>
      <c r="P199" s="118" cm="1">
        <f t="array" ref="P199">IFERROR(INDEX([1]!v_s10a_incident_by_feeder_FY26[CML], ROWS($P$9:P199)),"")</f>
        <v>11521.000000181375</v>
      </c>
      <c r="Q199" s="88" t="str" cm="1">
        <f t="array" ref="Q199">IFERROR(INDEX([1]!v_s10a_incident_by_feeder_FY26[Planned or Unplanned], ROWS($Q$9:Q199)),"")</f>
        <v>Unplanned</v>
      </c>
      <c r="R199" s="88" t="str" cm="1">
        <f t="array" ref="R199">IFERROR(INDEX([1]!v_s10a_incident_by_feeder_FY26[Cause], ROWS($R$9:R199)),"")</f>
        <v>Defective Equipment</v>
      </c>
      <c r="S199" s="88" t="str" cm="1">
        <f t="array" ref="S199">IFERROR(INDEX([1]!v_s10a_incident_by_feeder_FY26[Details], ROWS($S$9:S199)),"")</f>
        <v># Defective Joint at Pole 211773. Waiotemarama Gorge Rd, Omanaia</v>
      </c>
      <c r="T199" s="18"/>
    </row>
    <row r="200" spans="1:20" ht="15.75" x14ac:dyDescent="0.25">
      <c r="A200" s="10">
        <v>200</v>
      </c>
      <c r="B200" s="11"/>
      <c r="C200" s="116"/>
      <c r="D200" s="116"/>
      <c r="E200" s="85" t="str" cm="1">
        <f t="array" ref="E200">IFERROR(INDEX([1]!v_s10a_incident_by_feeder_FY26[Interruptions Identifier], ROWS($E$9:E200)),"")</f>
        <v>INCD-32723-F-COBHAM ROAD</v>
      </c>
      <c r="F200" s="85" t="str" cm="1">
        <f t="array" ref="F200">IFERROR(INDEX([1]!v_s10a_incident_by_feeder_FY26[Circuit Location], ROWS($F$9:F200)),"")</f>
        <v>Kerikeri 181132 - Cobham Road</v>
      </c>
      <c r="G200" s="88" t="str" cm="1">
        <f t="array" ref="G200">IFERROR(INDEX(#REF!, ROWS($G$9:G200)),"")</f>
        <v/>
      </c>
      <c r="H200" s="88" t="str" cm="1">
        <f t="array" ref="H200">IFERROR(INDEX([1]!v_s10a_incident_by_feeder_FY26[feeder], ROWS($H$9:H200)),"")</f>
        <v>COBHAM ROAD</v>
      </c>
      <c r="I200" s="89" cm="1">
        <f t="array" ref="I200">IFERROR(INDEX([1]!v_s10a_incident_by_feeder_FY26[Start_Date], ROWS($I$9:I200)),"")</f>
        <v>45810.123611111114</v>
      </c>
      <c r="J200" s="90" cm="1">
        <f t="array" ref="J200">IFERROR(INDEX([1]!v_s10a_incident_by_feeder_FY26[Start_Time], ROWS($J$9:J200)),"")</f>
        <v>45810.123611111114</v>
      </c>
      <c r="K200" s="89" cm="1">
        <f t="array" ref="K200">IFERROR(INDEX([1]!v_s10a_incident_by_feeder_FY26[End_Date], ROWS($K$9:K200)),"")</f>
        <v>45810.138888888891</v>
      </c>
      <c r="L200" s="90" cm="1">
        <f t="array" ref="L200">IFERROR(INDEX([1]!v_s10a_incident_by_feeder_FY26[End_Time], ROWS($L$9:L200)),"")</f>
        <v>45810.138888888891</v>
      </c>
      <c r="M200" s="97" cm="1">
        <f t="array" ref="M200">IFERROR(INDEX([1]!v_s10a_incident_by_feeder_FY26[SAIDI_Value], ROWS($M$9:M200)),"")</f>
        <v>6.0935076441308959E-3</v>
      </c>
      <c r="N200" s="94" cm="1">
        <f t="array" ref="N200">IFERROR(INDEX([1]!v_s10a_incident_by_feeder_FY26[SAIFI_Value], ROWS($N$9:N200)),"")</f>
        <v>2.7697762020828715E-4</v>
      </c>
      <c r="O200" s="91" cm="1">
        <f t="array" ref="O200">IFERROR(INDEX([1]!v_s10a_incident_by_feeder_FY26[ICPs], ROWS($N$9:N200)),"")</f>
        <v>10</v>
      </c>
      <c r="P200" s="118" cm="1">
        <f t="array" ref="P200">IFERROR(INDEX([1]!v_s10a_incident_by_feeder_FY26[CML], ROWS($P$9:P200)),"")</f>
        <v>219.99999998370185</v>
      </c>
      <c r="Q200" s="88" t="str" cm="1">
        <f t="array" ref="Q200">IFERROR(INDEX([1]!v_s10a_incident_by_feeder_FY26[Planned or Unplanned], ROWS($Q$9:Q200)),"")</f>
        <v>Unplanned</v>
      </c>
      <c r="R200" s="88" t="str" cm="1">
        <f t="array" ref="R200">IFERROR(INDEX([1]!v_s10a_incident_by_feeder_FY26[Cause], ROWS($R$9:R200)),"")</f>
        <v>Third Party</v>
      </c>
      <c r="S200" s="88" t="str" cm="1">
        <f t="array" ref="S200">IFERROR(INDEX([1]!v_s10a_incident_by_feeder_FY26[Details], ROWS($S$9:S200)),"")</f>
        <v># Repair Cable Fault near Switch 196, Kerikeri Rd, Kerikeri</v>
      </c>
      <c r="T200" s="18"/>
    </row>
    <row r="201" spans="1:20" ht="15.75" x14ac:dyDescent="0.25">
      <c r="A201" s="10">
        <v>201</v>
      </c>
      <c r="B201" s="11"/>
      <c r="C201" s="116"/>
      <c r="D201" s="116"/>
      <c r="E201" s="85" t="str" cm="1">
        <f t="array" ref="E201">IFERROR(INDEX([1]!v_s10a_incident_by_feeder_FY26[Interruptions Identifier], ROWS($E$9:E201)),"")</f>
        <v>INCD-32729-F-RANGIAHUA</v>
      </c>
      <c r="F201" s="85" t="str" cm="1">
        <f t="array" ref="F201">IFERROR(INDEX([1]!v_s10a_incident_by_feeder_FY26[Circuit Location], ROWS($F$9:F201)),"")</f>
        <v>Kaikohe  CB0105 - Rangiahua</v>
      </c>
      <c r="G201" s="88" t="str" cm="1">
        <f t="array" ref="G201">IFERROR(INDEX(#REF!, ROWS($G$9:G201)),"")</f>
        <v/>
      </c>
      <c r="H201" s="88" t="str" cm="1">
        <f t="array" ref="H201">IFERROR(INDEX([1]!v_s10a_incident_by_feeder_FY26[feeder], ROWS($H$9:H201)),"")</f>
        <v>RANGIAHUA</v>
      </c>
      <c r="I201" s="89" cm="1">
        <f t="array" ref="I201">IFERROR(INDEX([1]!v_s10a_incident_by_feeder_FY26[Start_Date], ROWS($I$9:I201)),"")</f>
        <v>45810.893958333334</v>
      </c>
      <c r="J201" s="90" cm="1">
        <f t="array" ref="J201">IFERROR(INDEX([1]!v_s10a_incident_by_feeder_FY26[Start_Time], ROWS($J$9:J201)),"")</f>
        <v>45810.893958333334</v>
      </c>
      <c r="K201" s="89" cm="1">
        <f t="array" ref="K201">IFERROR(INDEX([1]!v_s10a_incident_by_feeder_FY26[End_Date], ROWS($K$9:K201)),"")</f>
        <v>45810.952835648146</v>
      </c>
      <c r="L201" s="90" cm="1">
        <f t="array" ref="L201">IFERROR(INDEX([1]!v_s10a_incident_by_feeder_FY26[End_Time], ROWS($L$9:L201)),"")</f>
        <v>45810.952835648146</v>
      </c>
      <c r="M201" s="97" cm="1">
        <f t="array" ref="M201">IFERROR(INDEX([1]!v_s10a_incident_by_feeder_FY26[SAIDI_Value], ROWS($M$9:M201)),"")</f>
        <v>1.6629117733683938</v>
      </c>
      <c r="N201" s="94" cm="1">
        <f t="array" ref="N201">IFERROR(INDEX([1]!v_s10a_incident_by_feeder_FY26[SAIFI_Value], ROWS($N$9:N201)),"")</f>
        <v>2.0330157323288259E-2</v>
      </c>
      <c r="O201" s="91" cm="1">
        <f t="array" ref="O201">IFERROR(INDEX([1]!v_s10a_incident_by_feeder_FY26[ICPs], ROWS($N$9:N201)),"")</f>
        <v>733.99999999999932</v>
      </c>
      <c r="P201" s="118" cm="1">
        <f t="array" ref="P201">IFERROR(INDEX([1]!v_s10a_incident_by_feeder_FY26[CML], ROWS($P$9:P201)),"")</f>
        <v>60037.766665692485</v>
      </c>
      <c r="Q201" s="88" t="str" cm="1">
        <f t="array" ref="Q201">IFERROR(INDEX([1]!v_s10a_incident_by_feeder_FY26[Planned or Unplanned], ROWS($Q$9:Q201)),"")</f>
        <v>Unplanned</v>
      </c>
      <c r="R201" s="88" t="str" cm="1">
        <f t="array" ref="R201">IFERROR(INDEX([1]!v_s10a_incident_by_feeder_FY26[Cause], ROWS($R$9:R201)),"")</f>
        <v>Wildlife</v>
      </c>
      <c r="S201" s="88" t="str" cm="1">
        <f t="array" ref="S201">IFERROR(INDEX([1]!v_s10a_incident_by_feeder_FY26[Details], ROWS($S$9:S201)),"")</f>
        <v># BirdStrike on Line, Near Te Pua Road, Rangiahua</v>
      </c>
      <c r="T201" s="18"/>
    </row>
    <row r="202" spans="1:20" ht="15.75" x14ac:dyDescent="0.25">
      <c r="A202" s="10">
        <v>202</v>
      </c>
      <c r="B202" s="11"/>
      <c r="C202" s="116"/>
      <c r="D202" s="116"/>
      <c r="E202" s="85" t="str" cm="1">
        <f t="array" ref="E202">IFERROR(INDEX([1]!v_s10a_incident_by_feeder_FY26[Interruptions Identifier], ROWS($E$9:E202)),"")</f>
        <v>INCD-32729-F-BROADWOOD</v>
      </c>
      <c r="F202" s="85" t="str" cm="1">
        <f t="array" ref="F202">IFERROR(INDEX([1]!v_s10a_incident_by_feeder_FY26[Circuit Location], ROWS($F$9:F202)),"")</f>
        <v>Kaitaia Transmission 151922 - Broadwood</v>
      </c>
      <c r="G202" s="88" t="str" cm="1">
        <f t="array" ref="G202">IFERROR(INDEX(#REF!, ROWS($G$9:G202)),"")</f>
        <v/>
      </c>
      <c r="H202" s="88" t="str" cm="1">
        <f t="array" ref="H202">IFERROR(INDEX([1]!v_s10a_incident_by_feeder_FY26[feeder], ROWS($H$9:H202)),"")</f>
        <v>BROADWOOD</v>
      </c>
      <c r="I202" s="89" cm="1">
        <f t="array" ref="I202">IFERROR(INDEX([1]!v_s10a_incident_by_feeder_FY26[Start_Date], ROWS($I$9:I202)),"")</f>
        <v>45810.893958333334</v>
      </c>
      <c r="J202" s="90" cm="1">
        <f t="array" ref="J202">IFERROR(INDEX([1]!v_s10a_incident_by_feeder_FY26[Start_Time], ROWS($J$9:J202)),"")</f>
        <v>45810.893958333334</v>
      </c>
      <c r="K202" s="89" cm="1">
        <f t="array" ref="K202">IFERROR(INDEX([1]!v_s10a_incident_by_feeder_FY26[End_Date], ROWS($K$9:K202)),"")</f>
        <v>45810.952835648146</v>
      </c>
      <c r="L202" s="90" cm="1">
        <f t="array" ref="L202">IFERROR(INDEX([1]!v_s10a_incident_by_feeder_FY26[End_Time], ROWS($L$9:L202)),"")</f>
        <v>45810.952835648146</v>
      </c>
      <c r="M202" s="97" cm="1">
        <f t="array" ref="M202">IFERROR(INDEX([1]!v_s10a_incident_by_feeder_FY26[SAIDI_Value], ROWS($M$9:M202)),"")</f>
        <v>2.3483085899605781E-3</v>
      </c>
      <c r="N202" s="94" cm="1">
        <f t="array" ref="N202">IFERROR(INDEX([1]!v_s10a_incident_by_feeder_FY26[SAIFI_Value], ROWS($N$9:N202)),"")</f>
        <v>2.7697762020827192E-5</v>
      </c>
      <c r="O202" s="91" cm="1">
        <f t="array" ref="O202">IFERROR(INDEX([1]!v_s10a_incident_by_feeder_FY26[ICPs], ROWS($N$9:N202)),"")</f>
        <v>0.99999999999994493</v>
      </c>
      <c r="P202" s="118" cm="1">
        <f t="array" ref="P202">IFERROR(INDEX([1]!v_s10a_incident_by_feeder_FY26[CML], ROWS($P$9:P202)),"")</f>
        <v>84.783333331936717</v>
      </c>
      <c r="Q202" s="88" t="str" cm="1">
        <f t="array" ref="Q202">IFERROR(INDEX([1]!v_s10a_incident_by_feeder_FY26[Planned or Unplanned], ROWS($Q$9:Q202)),"")</f>
        <v>Unplanned</v>
      </c>
      <c r="R202" s="88" t="str" cm="1">
        <f t="array" ref="R202">IFERROR(INDEX([1]!v_s10a_incident_by_feeder_FY26[Cause], ROWS($R$9:R202)),"")</f>
        <v>Wildlife</v>
      </c>
      <c r="S202" s="88" t="str" cm="1">
        <f t="array" ref="S202">IFERROR(INDEX([1]!v_s10a_incident_by_feeder_FY26[Details], ROWS($S$9:S202)),"")</f>
        <v># BirdStrike on Line, Near Te Pua Road, Rangiahua</v>
      </c>
      <c r="T202" s="18"/>
    </row>
    <row r="203" spans="1:20" ht="15.75" x14ac:dyDescent="0.25">
      <c r="A203" s="10">
        <v>203</v>
      </c>
      <c r="B203" s="11"/>
      <c r="C203" s="116"/>
      <c r="D203" s="116"/>
      <c r="E203" s="85" t="str" cm="1">
        <f t="array" ref="E203">IFERROR(INDEX([1]!v_s10a_incident_by_feeder_FY26[Interruptions Identifier], ROWS($E$9:E203)),"")</f>
        <v>INCD-32732-F-RANGIAHUA</v>
      </c>
      <c r="F203" s="85" t="str" cm="1">
        <f t="array" ref="F203">IFERROR(INDEX([1]!v_s10a_incident_by_feeder_FY26[Circuit Location], ROWS($F$9:F203)),"")</f>
        <v>Kaikohe  CB0105 - Rangiahua</v>
      </c>
      <c r="G203" s="88" t="str" cm="1">
        <f t="array" ref="G203">IFERROR(INDEX(#REF!, ROWS($G$9:G203)),"")</f>
        <v/>
      </c>
      <c r="H203" s="88" t="str" cm="1">
        <f t="array" ref="H203">IFERROR(INDEX([1]!v_s10a_incident_by_feeder_FY26[feeder], ROWS($H$9:H203)),"")</f>
        <v>RANGIAHUA</v>
      </c>
      <c r="I203" s="89" cm="1">
        <f t="array" ref="I203">IFERROR(INDEX([1]!v_s10a_incident_by_feeder_FY26[Start_Date], ROWS($I$9:I203)),"")</f>
        <v>45817.501388888886</v>
      </c>
      <c r="J203" s="90" cm="1">
        <f t="array" ref="J203">IFERROR(INDEX([1]!v_s10a_incident_by_feeder_FY26[Start_Time], ROWS($J$9:J203)),"")</f>
        <v>45817.501388888886</v>
      </c>
      <c r="K203" s="89" cm="1">
        <f t="array" ref="K203">IFERROR(INDEX([1]!v_s10a_incident_by_feeder_FY26[End_Date], ROWS($K$9:K203)),"")</f>
        <v>45817.544444444444</v>
      </c>
      <c r="L203" s="90" cm="1">
        <f t="array" ref="L203">IFERROR(INDEX([1]!v_s10a_incident_by_feeder_FY26[End_Time], ROWS($L$9:L203)),"")</f>
        <v>45817.544444444444</v>
      </c>
      <c r="M203" s="97" cm="1">
        <f t="array" ref="M203">IFERROR(INDEX([1]!v_s10a_incident_by_feeder_FY26[SAIDI_Value], ROWS($M$9:M203)),"")</f>
        <v>1.2020828717626513E-2</v>
      </c>
      <c r="N203" s="94" cm="1">
        <f t="array" ref="N203">IFERROR(INDEX([1]!v_s10a_incident_by_feeder_FY26[SAIFI_Value], ROWS($N$9:N203)),"")</f>
        <v>1.9388433414580102E-4</v>
      </c>
      <c r="O203" s="91" cm="1">
        <f t="array" ref="O203">IFERROR(INDEX([1]!v_s10a_incident_by_feeder_FY26[ICPs], ROWS($N$9:N203)),"")</f>
        <v>7</v>
      </c>
      <c r="P203" s="118" cm="1">
        <f t="array" ref="P203">IFERROR(INDEX([1]!v_s10a_incident_by_feeder_FY26[CML], ROWS($P$9:P203)),"")</f>
        <v>434.00000002118759</v>
      </c>
      <c r="Q203" s="88" t="str" cm="1">
        <f t="array" ref="Q203">IFERROR(INDEX([1]!v_s10a_incident_by_feeder_FY26[Planned or Unplanned], ROWS($Q$9:Q203)),"")</f>
        <v>Planned</v>
      </c>
      <c r="R203" s="88" t="str" cm="1">
        <f t="array" ref="R203">IFERROR(INDEX([1]!v_s10a_incident_by_feeder_FY26[Cause], ROWS($R$9:R203)),"")</f>
        <v>Planned Outage</v>
      </c>
      <c r="S203" s="88" t="str" cm="1">
        <f t="array" ref="S203">IFERROR(INDEX([1]!v_s10a_incident_by_feeder_FY26[Details], ROWS($S$9:S203)),"")</f>
        <v># Repair Damaged Conductor, near Pole 411469, Waiare Rd, Okaihau</v>
      </c>
      <c r="T203" s="18"/>
    </row>
    <row r="204" spans="1:20" ht="15.75" x14ac:dyDescent="0.25">
      <c r="A204" s="10">
        <v>204</v>
      </c>
      <c r="B204" s="11"/>
      <c r="C204" s="116"/>
      <c r="D204" s="116"/>
      <c r="E204" s="85" t="str" cm="1">
        <f t="array" ref="E204">IFERROR(INDEX([1]!v_s10a_incident_by_feeder_FY26[Interruptions Identifier], ROWS($E$9:E204)),"")</f>
        <v>INCD-32735-F-TOWAI</v>
      </c>
      <c r="F204" s="85" t="str" cm="1">
        <f t="array" ref="F204">IFERROR(INDEX([1]!v_s10a_incident_by_feeder_FY26[Circuit Location], ROWS($F$9:F204)),"")</f>
        <v>Kawakawa CB0206 - Towai</v>
      </c>
      <c r="G204" s="88" t="str" cm="1">
        <f t="array" ref="G204">IFERROR(INDEX(#REF!, ROWS($G$9:G204)),"")</f>
        <v/>
      </c>
      <c r="H204" s="88" t="str" cm="1">
        <f t="array" ref="H204">IFERROR(INDEX([1]!v_s10a_incident_by_feeder_FY26[feeder], ROWS($H$9:H204)),"")</f>
        <v>TOWAI</v>
      </c>
      <c r="I204" s="89" cm="1">
        <f t="array" ref="I204">IFERROR(INDEX([1]!v_s10a_incident_by_feeder_FY26[Start_Date], ROWS($I$9:I204)),"")</f>
        <v>45811.417523148149</v>
      </c>
      <c r="J204" s="90" cm="1">
        <f t="array" ref="J204">IFERROR(INDEX([1]!v_s10a_incident_by_feeder_FY26[Start_Time], ROWS($J$9:J204)),"")</f>
        <v>45811.417523148149</v>
      </c>
      <c r="K204" s="89" cm="1">
        <f t="array" ref="K204">IFERROR(INDEX([1]!v_s10a_incident_by_feeder_FY26[End_Date], ROWS($K$9:K204)),"")</f>
        <v>45811.586805555555</v>
      </c>
      <c r="L204" s="90" cm="1">
        <f t="array" ref="L204">IFERROR(INDEX([1]!v_s10a_incident_by_feeder_FY26[End_Time], ROWS($L$9:L204)),"")</f>
        <v>45811.586805555555</v>
      </c>
      <c r="M204" s="97" cm="1">
        <f t="array" ref="M204">IFERROR(INDEX([1]!v_s10a_incident_by_feeder_FY26[SAIDI_Value], ROWS($M$9:M204)),"")</f>
        <v>0.91149180145089193</v>
      </c>
      <c r="N204" s="94" cm="1">
        <f t="array" ref="N204">IFERROR(INDEX([1]!v_s10a_incident_by_feeder_FY26[SAIFI_Value], ROWS($N$9:N204)),"")</f>
        <v>3.7391978728118767E-3</v>
      </c>
      <c r="O204" s="91" cm="1">
        <f t="array" ref="O204">IFERROR(INDEX([1]!v_s10a_incident_by_feeder_FY26[ICPs], ROWS($N$9:N204)),"")</f>
        <v>135</v>
      </c>
      <c r="P204" s="118" cm="1">
        <f t="array" ref="P204">IFERROR(INDEX([1]!v_s10a_incident_by_feeder_FY26[CML], ROWS($P$9:P204)),"")</f>
        <v>32908.499999583</v>
      </c>
      <c r="Q204" s="88" t="str" cm="1">
        <f t="array" ref="Q204">IFERROR(INDEX([1]!v_s10a_incident_by_feeder_FY26[Planned or Unplanned], ROWS($Q$9:Q204)),"")</f>
        <v>Planned</v>
      </c>
      <c r="R204" s="88" t="str" cm="1">
        <f t="array" ref="R204">IFERROR(INDEX([1]!v_s10a_incident_by_feeder_FY26[Cause], ROWS($R$9:R204)),"")</f>
        <v>Planned Outage</v>
      </c>
      <c r="S204" s="88" t="str" cm="1">
        <f t="array" ref="S204">IFERROR(INDEX([1]!v_s10a_incident_by_feeder_FY26[Details], ROWS($S$9:S204)),"")</f>
        <v># Replace Pole 423408, SH1, Towai</v>
      </c>
      <c r="T204" s="18"/>
    </row>
    <row r="205" spans="1:20" ht="15.75" x14ac:dyDescent="0.25">
      <c r="A205" s="10">
        <v>205</v>
      </c>
      <c r="B205" s="11"/>
      <c r="C205" s="116"/>
      <c r="D205" s="116"/>
      <c r="E205" s="85" t="str" cm="1">
        <f t="array" ref="E205">IFERROR(INDEX([1]!v_s10a_incident_by_feeder_FY26[Interruptions Identifier], ROWS($E$9:E205)),"")</f>
        <v>INCD-32738-F-BROADWOOD</v>
      </c>
      <c r="F205" s="85" t="str" cm="1">
        <f t="array" ref="F205">IFERROR(INDEX([1]!v_s10a_incident_by_feeder_FY26[Circuit Location], ROWS($F$9:F205)),"")</f>
        <v>Kaitaia Transmission 151922 - Broadwood</v>
      </c>
      <c r="G205" s="88" t="str" cm="1">
        <f t="array" ref="G205">IFERROR(INDEX(#REF!, ROWS($G$9:G205)),"")</f>
        <v/>
      </c>
      <c r="H205" s="88" t="str" cm="1">
        <f t="array" ref="H205">IFERROR(INDEX([1]!v_s10a_incident_by_feeder_FY26[feeder], ROWS($H$9:H205)),"")</f>
        <v>BROADWOOD</v>
      </c>
      <c r="I205" s="89" cm="1">
        <f t="array" ref="I205">IFERROR(INDEX([1]!v_s10a_incident_by_feeder_FY26[Start_Date], ROWS($I$9:I205)),"")</f>
        <v>45833.406944444447</v>
      </c>
      <c r="J205" s="90" cm="1">
        <f t="array" ref="J205">IFERROR(INDEX([1]!v_s10a_incident_by_feeder_FY26[Start_Time], ROWS($J$9:J205)),"")</f>
        <v>45833.406944444447</v>
      </c>
      <c r="K205" s="89" cm="1">
        <f t="array" ref="K205">IFERROR(INDEX([1]!v_s10a_incident_by_feeder_FY26[End_Date], ROWS($K$9:K205)),"")</f>
        <v>45833.541666666664</v>
      </c>
      <c r="L205" s="90" cm="1">
        <f t="array" ref="L205">IFERROR(INDEX([1]!v_s10a_incident_by_feeder_FY26[End_Time], ROWS($L$9:L205)),"")</f>
        <v>45833.541666666664</v>
      </c>
      <c r="M205" s="97" cm="1">
        <f t="array" ref="M205">IFERROR(INDEX([1]!v_s10a_incident_by_feeder_FY26[SAIDI_Value], ROWS($M$9:M205)),"")</f>
        <v>1.0746731663707506E-2</v>
      </c>
      <c r="N205" s="94" cm="1">
        <f t="array" ref="N205">IFERROR(INDEX([1]!v_s10a_incident_by_feeder_FY26[SAIFI_Value], ROWS($N$9:N205)),"")</f>
        <v>5.5395524041657433E-5</v>
      </c>
      <c r="O205" s="91" cm="1">
        <f t="array" ref="O205">IFERROR(INDEX([1]!v_s10a_incident_by_feeder_FY26[ICPs], ROWS($N$9:N205)),"")</f>
        <v>2</v>
      </c>
      <c r="P205" s="118" cm="1">
        <f t="array" ref="P205">IFERROR(INDEX([1]!v_s10a_incident_by_feeder_FY26[CML], ROWS($P$9:P205)),"")</f>
        <v>387.99999998649582</v>
      </c>
      <c r="Q205" s="88" t="str" cm="1">
        <f t="array" ref="Q205">IFERROR(INDEX([1]!v_s10a_incident_by_feeder_FY26[Planned or Unplanned], ROWS($Q$9:Q205)),"")</f>
        <v>Planned</v>
      </c>
      <c r="R205" s="88" t="str" cm="1">
        <f t="array" ref="R205">IFERROR(INDEX([1]!v_s10a_incident_by_feeder_FY26[Cause], ROWS($R$9:R205)),"")</f>
        <v>Planned Outage</v>
      </c>
      <c r="S205" s="88" t="str" cm="1">
        <f t="array" ref="S205">IFERROR(INDEX([1]!v_s10a_incident_by_feeder_FY26[Details], ROWS($S$9:S205)),"")</f>
        <v># Vegetation Control beyond L074, West Coast Rd, Panguru</v>
      </c>
      <c r="T205" s="18"/>
    </row>
    <row r="206" spans="1:20" ht="15.75" x14ac:dyDescent="0.25">
      <c r="A206" s="10">
        <v>206</v>
      </c>
      <c r="B206" s="11"/>
      <c r="C206" s="116"/>
      <c r="D206" s="116"/>
      <c r="E206" s="85" t="str" cm="1">
        <f t="array" ref="E206">IFERROR(INDEX([1]!v_s10a_incident_by_feeder_FY26[Interruptions Identifier], ROWS($E$9:E206)),"")</f>
        <v>INCD-32744-F-INLET ROAD</v>
      </c>
      <c r="F206" s="85" t="str" cm="1">
        <f t="array" ref="F206">IFERROR(INDEX([1]!v_s10a_incident_by_feeder_FY26[Circuit Location], ROWS($F$9:F206)),"")</f>
        <v>Kerikeri 181142 - Inlet Road</v>
      </c>
      <c r="G206" s="88" t="str" cm="1">
        <f t="array" ref="G206">IFERROR(INDEX(#REF!, ROWS($G$9:G206)),"")</f>
        <v/>
      </c>
      <c r="H206" s="88" t="str" cm="1">
        <f t="array" ref="H206">IFERROR(INDEX([1]!v_s10a_incident_by_feeder_FY26[feeder], ROWS($H$9:H206)),"")</f>
        <v>INLET ROAD</v>
      </c>
      <c r="I206" s="89" cm="1">
        <f t="array" ref="I206">IFERROR(INDEX([1]!v_s10a_incident_by_feeder_FY26[Start_Date], ROWS($I$9:I206)),"")</f>
        <v>45841.375092592592</v>
      </c>
      <c r="J206" s="90" cm="1">
        <f t="array" ref="J206">IFERROR(INDEX([1]!v_s10a_incident_by_feeder_FY26[Start_Time], ROWS($J$9:J206)),"")</f>
        <v>45841.375092592592</v>
      </c>
      <c r="K206" s="89" cm="1">
        <f t="array" ref="K206">IFERROR(INDEX([1]!v_s10a_incident_by_feeder_FY26[End_Date], ROWS($K$9:K206)),"")</f>
        <v>45841.510925925926</v>
      </c>
      <c r="L206" s="90" cm="1">
        <f t="array" ref="L206">IFERROR(INDEX([1]!v_s10a_incident_by_feeder_FY26[End_Time], ROWS($L$9:L206)),"")</f>
        <v>45841.510925925926</v>
      </c>
      <c r="M206" s="97" cm="1">
        <f t="array" ref="M206">IFERROR(INDEX([1]!v_s10a_incident_by_feeder_FY26[SAIDI_Value], ROWS($M$9:M206)),"")</f>
        <v>4.7733353645161296</v>
      </c>
      <c r="N206" s="94" cm="1">
        <f t="array" ref="N206">IFERROR(INDEX([1]!v_s10a_incident_by_feeder_FY26[SAIFI_Value], ROWS($N$9:N206)),"")</f>
        <v>2.4457123864391757E-2</v>
      </c>
      <c r="O206" s="91" cm="1">
        <f t="array" ref="O206">IFERROR(INDEX([1]!v_s10a_incident_by_feeder_FY26[ICPs], ROWS($N$9:N206)),"")</f>
        <v>882</v>
      </c>
      <c r="P206" s="118" cm="1">
        <f t="array" ref="P206">IFERROR(INDEX([1]!v_s10a_incident_by_feeder_FY26[CML], ROWS($P$9:P206)),"")</f>
        <v>172336.50000049034</v>
      </c>
      <c r="Q206" s="88" t="str" cm="1">
        <f t="array" ref="Q206">IFERROR(INDEX([1]!v_s10a_incident_by_feeder_FY26[Planned or Unplanned], ROWS($Q$9:Q206)),"")</f>
        <v>Planned</v>
      </c>
      <c r="R206" s="88" t="str" cm="1">
        <f t="array" ref="R206">IFERROR(INDEX([1]!v_s10a_incident_by_feeder_FY26[Cause], ROWS($R$9:R206)),"")</f>
        <v>Planned Outage</v>
      </c>
      <c r="S206" s="88" t="str" cm="1">
        <f t="array" ref="S206">IFERROR(INDEX([1]!v_s10a_incident_by_feeder_FY26[Details], ROWS($S$9:S206)),"")</f>
        <v># Replace Pole 400897, Clear Vegetation, Kerikeri Inlet Rd, Kerikeri</v>
      </c>
      <c r="T206" s="18"/>
    </row>
    <row r="207" spans="1:20" ht="15.75" x14ac:dyDescent="0.25">
      <c r="A207" s="10">
        <v>207</v>
      </c>
      <c r="B207" s="11"/>
      <c r="C207" s="116"/>
      <c r="D207" s="116"/>
      <c r="E207" s="85" t="str" cm="1">
        <f t="array" ref="E207">IFERROR(INDEX([1]!v_s10a_incident_by_feeder_FY26[Interruptions Identifier], ROWS($E$9:E207)),"")</f>
        <v>INCD-32747-F-AWARUA</v>
      </c>
      <c r="F207" s="85" t="str" cm="1">
        <f t="array" ref="F207">IFERROR(INDEX([1]!v_s10a_incident_by_feeder_FY26[Circuit Location], ROWS($F$9:F207)),"")</f>
        <v>Kaikohe CB0108 - Awanui</v>
      </c>
      <c r="G207" s="88" t="str" cm="1">
        <f t="array" ref="G207">IFERROR(INDEX(#REF!, ROWS($G$9:G207)),"")</f>
        <v/>
      </c>
      <c r="H207" s="88" t="str" cm="1">
        <f t="array" ref="H207">IFERROR(INDEX([1]!v_s10a_incident_by_feeder_FY26[feeder], ROWS($H$9:H207)),"")</f>
        <v>AWARUA</v>
      </c>
      <c r="I207" s="89" cm="1">
        <f t="array" ref="I207">IFERROR(INDEX([1]!v_s10a_incident_by_feeder_FY26[Start_Date], ROWS($I$9:I207)),"")</f>
        <v>45842.376666666663</v>
      </c>
      <c r="J207" s="90" cm="1">
        <f t="array" ref="J207">IFERROR(INDEX([1]!v_s10a_incident_by_feeder_FY26[Start_Time], ROWS($J$9:J207)),"")</f>
        <v>45842.376666666663</v>
      </c>
      <c r="K207" s="89" cm="1">
        <f t="array" ref="K207">IFERROR(INDEX([1]!v_s10a_incident_by_feeder_FY26[End_Date], ROWS($K$9:K207)),"")</f>
        <v>45842.510740740741</v>
      </c>
      <c r="L207" s="90" cm="1">
        <f t="array" ref="L207">IFERROR(INDEX([1]!v_s10a_incident_by_feeder_FY26[End_Time], ROWS($L$9:L207)),"")</f>
        <v>45842.510740740741</v>
      </c>
      <c r="M207" s="97" cm="1">
        <f t="array" ref="M207">IFERROR(INDEX([1]!v_s10a_incident_by_feeder_FY26[SAIDI_Value], ROWS($M$9:M207)),"")</f>
        <v>0.976046975422875</v>
      </c>
      <c r="N207" s="94" cm="1">
        <f t="array" ref="N207">IFERROR(INDEX([1]!v_s10a_incident_by_feeder_FY26[SAIFI_Value], ROWS($N$9:N207)),"")</f>
        <v>5.1240859738533127E-3</v>
      </c>
      <c r="O207" s="91" cm="1">
        <f t="array" ref="O207">IFERROR(INDEX([1]!v_s10a_incident_by_feeder_FY26[ICPs], ROWS($N$9:N207)),"")</f>
        <v>185</v>
      </c>
      <c r="P207" s="118" cm="1">
        <f t="array" ref="P207">IFERROR(INDEX([1]!v_s10a_incident_by_feeder_FY26[CML], ROWS($P$9:P207)),"")</f>
        <v>35239.200000667479</v>
      </c>
      <c r="Q207" s="88" t="str" cm="1">
        <f t="array" ref="Q207">IFERROR(INDEX([1]!v_s10a_incident_by_feeder_FY26[Planned or Unplanned], ROWS($Q$9:Q207)),"")</f>
        <v>Planned</v>
      </c>
      <c r="R207" s="88" t="str" cm="1">
        <f t="array" ref="R207">IFERROR(INDEX([1]!v_s10a_incident_by_feeder_FY26[Cause], ROWS($R$9:R207)),"")</f>
        <v>Planned Outage</v>
      </c>
      <c r="S207" s="88" t="str" cm="1">
        <f t="array" ref="S207">IFERROR(INDEX([1]!v_s10a_incident_by_feeder_FY26[Details], ROWS($S$9:S207)),"")</f>
        <v># New Switch on Pole 347724, Orakau Rd, Kaikohe</v>
      </c>
      <c r="T207" s="18"/>
    </row>
    <row r="208" spans="1:20" ht="15.75" x14ac:dyDescent="0.25">
      <c r="A208" s="10">
        <v>208</v>
      </c>
      <c r="B208" s="11"/>
      <c r="C208" s="116"/>
      <c r="D208" s="116"/>
      <c r="E208" s="85" t="str" cm="1">
        <f t="array" ref="E208">IFERROR(INDEX([1]!v_s10a_incident_by_feeder_FY26[Interruptions Identifier], ROWS($E$9:E208)),"")</f>
        <v>INCD-32783-F-VICTORIA VALLEY</v>
      </c>
      <c r="F208" s="85" t="str" cm="1">
        <f t="array" ref="F208">IFERROR(INDEX([1]!v_s10a_incident_by_feeder_FY26[Circuit Location], ROWS($F$9:F208)),"")</f>
        <v>Kaitaia Transmission 151802 - Victoria Valley</v>
      </c>
      <c r="G208" s="88" t="str" cm="1">
        <f t="array" ref="G208">IFERROR(INDEX(#REF!, ROWS($G$9:G208)),"")</f>
        <v/>
      </c>
      <c r="H208" s="88" t="str" cm="1">
        <f t="array" ref="H208">IFERROR(INDEX([1]!v_s10a_incident_by_feeder_FY26[feeder], ROWS($H$9:H208)),"")</f>
        <v>VICTORIA VALLEY</v>
      </c>
      <c r="I208" s="89" cm="1">
        <f t="array" ref="I208">IFERROR(INDEX([1]!v_s10a_incident_by_feeder_FY26[Start_Date], ROWS($I$9:I208)),"")</f>
        <v>45812.589120370372</v>
      </c>
      <c r="J208" s="90" cm="1">
        <f t="array" ref="J208">IFERROR(INDEX([1]!v_s10a_incident_by_feeder_FY26[Start_Time], ROWS($J$9:J208)),"")</f>
        <v>45812.589120370372</v>
      </c>
      <c r="K208" s="89" cm="1">
        <f t="array" ref="K208">IFERROR(INDEX([1]!v_s10a_incident_by_feeder_FY26[End_Date], ROWS($K$9:K208)),"")</f>
        <v>45813.584722222222</v>
      </c>
      <c r="L208" s="90" cm="1">
        <f t="array" ref="L208">IFERROR(INDEX([1]!v_s10a_incident_by_feeder_FY26[End_Time], ROWS($L$9:L208)),"")</f>
        <v>45813.584722222222</v>
      </c>
      <c r="M208" s="97" cm="1">
        <f t="array" ref="M208">IFERROR(INDEX([1]!v_s10a_incident_by_feeder_FY26[SAIDI_Value], ROWS($M$9:M208)),"")</f>
        <v>0.45345760396002543</v>
      </c>
      <c r="N208" s="94" cm="1">
        <f t="array" ref="N208">IFERROR(INDEX([1]!v_s10a_incident_by_feeder_FY26[SAIFI_Value], ROWS($N$9:N208)),"")</f>
        <v>3.4317527143806759E-2</v>
      </c>
      <c r="O208" s="91" cm="1">
        <f t="array" ref="O208">IFERROR(INDEX([1]!v_s10a_incident_by_feeder_FY26[ICPs], ROWS($N$9:N208)),"")</f>
        <v>204.50570676031592</v>
      </c>
      <c r="P208" s="118" cm="1">
        <f t="array" ref="P208">IFERROR(INDEX([1]!v_s10a_incident_by_feeder_FY26[CML], ROWS($P$9:P208)),"")</f>
        <v>16371.633333372758</v>
      </c>
      <c r="Q208" s="88" t="str" cm="1">
        <f t="array" ref="Q208">IFERROR(INDEX([1]!v_s10a_incident_by_feeder_FY26[Planned or Unplanned], ROWS($Q$9:Q208)),"")</f>
        <v>Unplanned</v>
      </c>
      <c r="R208" s="88" t="str" cm="1">
        <f t="array" ref="R208">IFERROR(INDEX([1]!v_s10a_incident_by_feeder_FY26[Cause], ROWS($R$9:R208)),"")</f>
        <v>Vegetation</v>
      </c>
      <c r="S208" s="88" t="str" cm="1">
        <f t="array" ref="S208">IFERROR(INDEX([1]!v_s10a_incident_by_feeder_FY26[Details], ROWS($S$9:S208)),"")</f>
        <v># Line Down near Pole 419405, Duncan Rd, Okahu Rd</v>
      </c>
      <c r="T208" s="18"/>
    </row>
    <row r="209" spans="1:20" ht="15.75" x14ac:dyDescent="0.25">
      <c r="A209" s="10">
        <v>209</v>
      </c>
      <c r="B209" s="11"/>
      <c r="C209" s="116"/>
      <c r="D209" s="116"/>
      <c r="E209" s="85" t="str" cm="1">
        <f t="array" ref="E209">IFERROR(INDEX([1]!v_s10a_incident_by_feeder_FY26[Interruptions Identifier], ROWS($E$9:E209)),"")</f>
        <v>INCD-32783-F-RANGITIHI</v>
      </c>
      <c r="F209" s="85" t="str" cm="1">
        <f t="array" ref="F209">IFERROR(INDEX([1]!v_s10a_incident_by_feeder_FY26[Circuit Location], ROWS($F$9:F209)),"")</f>
        <v>Kaitaia Transmission 151912 - Rangitihi</v>
      </c>
      <c r="G209" s="88" t="str" cm="1">
        <f t="array" ref="G209">IFERROR(INDEX(#REF!, ROWS($G$9:G209)),"")</f>
        <v/>
      </c>
      <c r="H209" s="88" t="str" cm="1">
        <f t="array" ref="H209">IFERROR(INDEX([1]!v_s10a_incident_by_feeder_FY26[feeder], ROWS($H$9:H209)),"")</f>
        <v>RANGITIHI</v>
      </c>
      <c r="I209" s="89" cm="1">
        <f t="array" ref="I209">IFERROR(INDEX([1]!v_s10a_incident_by_feeder_FY26[Start_Date], ROWS($I$9:I209)),"")</f>
        <v>45812.589120370372</v>
      </c>
      <c r="J209" s="90" cm="1">
        <f t="array" ref="J209">IFERROR(INDEX([1]!v_s10a_incident_by_feeder_FY26[Start_Time], ROWS($J$9:J209)),"")</f>
        <v>45812.589120370372</v>
      </c>
      <c r="K209" s="89" cm="1">
        <f t="array" ref="K209">IFERROR(INDEX([1]!v_s10a_incident_by_feeder_FY26[End_Date], ROWS($K$9:K209)),"")</f>
        <v>45813.584722222222</v>
      </c>
      <c r="L209" s="90" cm="1">
        <f t="array" ref="L209">IFERROR(INDEX([1]!v_s10a_incident_by_feeder_FY26[End_Time], ROWS($L$9:L209)),"")</f>
        <v>45813.584722222222</v>
      </c>
      <c r="M209" s="97" cm="1">
        <f t="array" ref="M209">IFERROR(INDEX([1]!v_s10a_incident_by_feeder_FY26[SAIDI_Value], ROWS($M$9:M209)),"")</f>
        <v>2.825356377877947E-2</v>
      </c>
      <c r="N209" s="94" cm="1">
        <f t="array" ref="N209">IFERROR(INDEX([1]!v_s10a_incident_by_feeder_FY26[SAIFI_Value], ROWS($N$9:N209)),"")</f>
        <v>2.5204963438954084E-3</v>
      </c>
      <c r="O209" s="91" cm="1">
        <f t="array" ref="O209">IFERROR(INDEX([1]!v_s10a_incident_by_feeder_FY26[ICPs], ROWS($N$9:N209)),"")</f>
        <v>15.020193151887593</v>
      </c>
      <c r="P209" s="118" cm="1">
        <f t="array" ref="P209">IFERROR(INDEX([1]!v_s10a_incident_by_feeder_FY26[CML], ROWS($P$9:P209)),"")</f>
        <v>1020.066666669054</v>
      </c>
      <c r="Q209" s="88" t="str" cm="1">
        <f t="array" ref="Q209">IFERROR(INDEX([1]!v_s10a_incident_by_feeder_FY26[Planned or Unplanned], ROWS($Q$9:Q209)),"")</f>
        <v>Unplanned</v>
      </c>
      <c r="R209" s="88" t="str" cm="1">
        <f t="array" ref="R209">IFERROR(INDEX([1]!v_s10a_incident_by_feeder_FY26[Cause], ROWS($R$9:R209)),"")</f>
        <v>Vegetation</v>
      </c>
      <c r="S209" s="88" t="str" cm="1">
        <f t="array" ref="S209">IFERROR(INDEX([1]!v_s10a_incident_by_feeder_FY26[Details], ROWS($S$9:S209)),"")</f>
        <v># Line Down near Pole 419405, Duncan Rd, Okahu Rd</v>
      </c>
      <c r="T209" s="18"/>
    </row>
    <row r="210" spans="1:20" ht="15.75" x14ac:dyDescent="0.25">
      <c r="A210" s="10">
        <v>210</v>
      </c>
      <c r="B210" s="11"/>
      <c r="C210" s="116"/>
      <c r="D210" s="116"/>
      <c r="E210" s="85" t="str" cm="1">
        <f t="array" ref="E210">IFERROR(INDEX([1]!v_s10a_incident_by_feeder_FY26[Interruptions Identifier], ROWS($E$9:E210)),"")</f>
        <v>INCD-32783-F-CLOUGH ROAD</v>
      </c>
      <c r="F210" s="85" t="str" cm="1">
        <f t="array" ref="F210">IFERROR(INDEX([1]!v_s10a_incident_by_feeder_FY26[Circuit Location], ROWS($F$9:F210)),"")</f>
        <v>Kaitaia Transmission 151822 - Clough Road</v>
      </c>
      <c r="G210" s="88" t="str" cm="1">
        <f t="array" ref="G210">IFERROR(INDEX(#REF!, ROWS($G$9:G210)),"")</f>
        <v/>
      </c>
      <c r="H210" s="88" t="str" cm="1">
        <f t="array" ref="H210">IFERROR(INDEX([1]!v_s10a_incident_by_feeder_FY26[feeder], ROWS($H$9:H210)),"")</f>
        <v>CLOUGH ROAD</v>
      </c>
      <c r="I210" s="89" cm="1">
        <f t="array" ref="I210">IFERROR(INDEX([1]!v_s10a_incident_by_feeder_FY26[Start_Date], ROWS($I$9:I210)),"")</f>
        <v>45812.589120370372</v>
      </c>
      <c r="J210" s="90" cm="1">
        <f t="array" ref="J210">IFERROR(INDEX([1]!v_s10a_incident_by_feeder_FY26[Start_Time], ROWS($J$9:J210)),"")</f>
        <v>45812.589120370372</v>
      </c>
      <c r="K210" s="89" cm="1">
        <f t="array" ref="K210">IFERROR(INDEX([1]!v_s10a_incident_by_feeder_FY26[End_Date], ROWS($K$9:K210)),"")</f>
        <v>45813.584722222222</v>
      </c>
      <c r="L210" s="90" cm="1">
        <f t="array" ref="L210">IFERROR(INDEX([1]!v_s10a_incident_by_feeder_FY26[End_Time], ROWS($L$9:L210)),"")</f>
        <v>45813.584722222222</v>
      </c>
      <c r="M210" s="97" cm="1">
        <f t="array" ref="M210">IFERROR(INDEX([1]!v_s10a_incident_by_feeder_FY26[SAIDI_Value], ROWS($M$9:M210)),"")</f>
        <v>8.0413989216529771E-2</v>
      </c>
      <c r="N210" s="94" cm="1">
        <f t="array" ref="N210">IFERROR(INDEX([1]!v_s10a_incident_by_feeder_FY26[SAIFI_Value], ROWS($N$9:N210)),"")</f>
        <v>7.1737203633946284E-3</v>
      </c>
      <c r="O210" s="91" cm="1">
        <f t="array" ref="O210">IFERROR(INDEX([1]!v_s10a_incident_by_feeder_FY26[ICPs], ROWS($N$9:N210)),"")</f>
        <v>42.74978050921856</v>
      </c>
      <c r="P210" s="118" cm="1">
        <f t="array" ref="P210">IFERROR(INDEX([1]!v_s10a_incident_by_feeder_FY26[CML], ROWS($P$9:P210)),"")</f>
        <v>2903.2666666735909</v>
      </c>
      <c r="Q210" s="88" t="str" cm="1">
        <f t="array" ref="Q210">IFERROR(INDEX([1]!v_s10a_incident_by_feeder_FY26[Planned or Unplanned], ROWS($Q$9:Q210)),"")</f>
        <v>Unplanned</v>
      </c>
      <c r="R210" s="88" t="str" cm="1">
        <f t="array" ref="R210">IFERROR(INDEX([1]!v_s10a_incident_by_feeder_FY26[Cause], ROWS($R$9:R210)),"")</f>
        <v>Vegetation</v>
      </c>
      <c r="S210" s="88" t="str" cm="1">
        <f t="array" ref="S210">IFERROR(INDEX([1]!v_s10a_incident_by_feeder_FY26[Details], ROWS($S$9:S210)),"")</f>
        <v># Line Down near Pole 419405, Duncan Rd, Okahu Rd</v>
      </c>
      <c r="T210" s="18"/>
    </row>
    <row r="211" spans="1:20" ht="15.75" x14ac:dyDescent="0.25">
      <c r="A211" s="10">
        <v>211</v>
      </c>
      <c r="B211" s="11"/>
      <c r="C211" s="116"/>
      <c r="D211" s="116"/>
      <c r="E211" s="85" t="str" cm="1">
        <f t="array" ref="E211">IFERROR(INDEX([1]!v_s10a_incident_by_feeder_FY26[Interruptions Identifier], ROWS($E$9:E211)),"")</f>
        <v>INCD-32783-F-FAIRBURN ROAD</v>
      </c>
      <c r="F211" s="85" t="str" cm="1">
        <f t="array" ref="F211">IFERROR(INDEX([1]!v_s10a_incident_by_feeder_FY26[Circuit Location], ROWS($F$9:F211)),"")</f>
        <v>Kaitaia Transmission 151902 - Fairburn Road</v>
      </c>
      <c r="G211" s="88" t="str" cm="1">
        <f t="array" ref="G211">IFERROR(INDEX(#REF!, ROWS($G$9:G211)),"")</f>
        <v/>
      </c>
      <c r="H211" s="88" t="str" cm="1">
        <f t="array" ref="H211">IFERROR(INDEX([1]!v_s10a_incident_by_feeder_FY26[feeder], ROWS($H$9:H211)),"")</f>
        <v>FAIRBURN ROAD</v>
      </c>
      <c r="I211" s="89" cm="1">
        <f t="array" ref="I211">IFERROR(INDEX([1]!v_s10a_incident_by_feeder_FY26[Start_Date], ROWS($I$9:I211)),"")</f>
        <v>45812.589120370372</v>
      </c>
      <c r="J211" s="90" cm="1">
        <f t="array" ref="J211">IFERROR(INDEX([1]!v_s10a_incident_by_feeder_FY26[Start_Time], ROWS($J$9:J211)),"")</f>
        <v>45812.589120370372</v>
      </c>
      <c r="K211" s="89" cm="1">
        <f t="array" ref="K211">IFERROR(INDEX([1]!v_s10a_incident_by_feeder_FY26[End_Date], ROWS($K$9:K211)),"")</f>
        <v>45813.584722222222</v>
      </c>
      <c r="L211" s="90" cm="1">
        <f t="array" ref="L211">IFERROR(INDEX([1]!v_s10a_incident_by_feeder_FY26[End_Time], ROWS($L$9:L211)),"")</f>
        <v>45813.584722222222</v>
      </c>
      <c r="M211" s="97" cm="1">
        <f t="array" ref="M211">IFERROR(INDEX([1]!v_s10a_incident_by_feeder_FY26[SAIDI_Value], ROWS($M$9:M211)),"")</f>
        <v>2.1714205258934047</v>
      </c>
      <c r="N211" s="94" cm="1">
        <f t="array" ref="N211">IFERROR(INDEX([1]!v_s10a_incident_by_feeder_FY26[SAIFI_Value], ROWS($N$9:N211)),"")</f>
        <v>1.9083758032350958E-2</v>
      </c>
      <c r="O211" s="91" cm="1">
        <f t="array" ref="O211">IFERROR(INDEX([1]!v_s10a_incident_by_feeder_FY26[ICPs], ROWS($N$9:N211)),"")</f>
        <v>113.72431957857754</v>
      </c>
      <c r="P211" s="118" cm="1">
        <f t="array" ref="P211">IFERROR(INDEX([1]!v_s10a_incident_by_feeder_FY26[CML], ROWS($P$9:P211)),"")</f>
        <v>78396.966666855471</v>
      </c>
      <c r="Q211" s="88" t="str" cm="1">
        <f t="array" ref="Q211">IFERROR(INDEX([1]!v_s10a_incident_by_feeder_FY26[Planned or Unplanned], ROWS($Q$9:Q211)),"")</f>
        <v>Unplanned</v>
      </c>
      <c r="R211" s="88" t="str" cm="1">
        <f t="array" ref="R211">IFERROR(INDEX([1]!v_s10a_incident_by_feeder_FY26[Cause], ROWS($R$9:R211)),"")</f>
        <v>Vegetation</v>
      </c>
      <c r="S211" s="88" t="str" cm="1">
        <f t="array" ref="S211">IFERROR(INDEX([1]!v_s10a_incident_by_feeder_FY26[Details], ROWS($S$9:S211)),"")</f>
        <v># Line Down near Pole 419405, Duncan Rd, Okahu Rd</v>
      </c>
      <c r="T211" s="18"/>
    </row>
    <row r="212" spans="1:20" ht="15.75" x14ac:dyDescent="0.25">
      <c r="A212" s="10">
        <v>212</v>
      </c>
      <c r="B212" s="11"/>
      <c r="C212" s="116"/>
      <c r="D212" s="116"/>
      <c r="E212" s="85" t="str" cm="1">
        <f t="array" ref="E212">IFERROR(INDEX([1]!v_s10a_incident_by_feeder_FY26[Interruptions Identifier], ROWS($E$9:E212)),"")</f>
        <v>INCD-32792-F-RANGIAHUA</v>
      </c>
      <c r="F212" s="85" t="str" cm="1">
        <f t="array" ref="F212">IFERROR(INDEX([1]!v_s10a_incident_by_feeder_FY26[Circuit Location], ROWS($F$9:F212)),"")</f>
        <v>Kaikohe  CB0105 - Rangiahua</v>
      </c>
      <c r="G212" s="88" t="str" cm="1">
        <f t="array" ref="G212">IFERROR(INDEX(#REF!, ROWS($G$9:G212)),"")</f>
        <v/>
      </c>
      <c r="H212" s="88" t="str" cm="1">
        <f t="array" ref="H212">IFERROR(INDEX([1]!v_s10a_incident_by_feeder_FY26[feeder], ROWS($H$9:H212)),"")</f>
        <v>RANGIAHUA</v>
      </c>
      <c r="I212" s="89" cm="1">
        <f t="array" ref="I212">IFERROR(INDEX([1]!v_s10a_incident_by_feeder_FY26[Start_Date], ROWS($I$9:I212)),"")</f>
        <v>45812.640972222223</v>
      </c>
      <c r="J212" s="90" cm="1">
        <f t="array" ref="J212">IFERROR(INDEX([1]!v_s10a_incident_by_feeder_FY26[Start_Time], ROWS($J$9:J212)),"")</f>
        <v>45812.640972222223</v>
      </c>
      <c r="K212" s="89" cm="1">
        <f t="array" ref="K212">IFERROR(INDEX([1]!v_s10a_incident_by_feeder_FY26[End_Date], ROWS($K$9:K212)),"")</f>
        <v>45812.707638888889</v>
      </c>
      <c r="L212" s="90" cm="1">
        <f t="array" ref="L212">IFERROR(INDEX([1]!v_s10a_incident_by_feeder_FY26[End_Time], ROWS($L$9:L212)),"")</f>
        <v>45812.707638888889</v>
      </c>
      <c r="M212" s="97" cm="1">
        <f t="array" ref="M212">IFERROR(INDEX([1]!v_s10a_incident_by_feeder_FY26[SAIDI_Value], ROWS($M$9:M212)),"")</f>
        <v>1.3904276534217407E-2</v>
      </c>
      <c r="N212" s="94" cm="1">
        <f t="array" ref="N212">IFERROR(INDEX([1]!v_s10a_incident_by_feeder_FY26[SAIFI_Value], ROWS($N$9:N212)),"")</f>
        <v>1.6618657212497231E-4</v>
      </c>
      <c r="O212" s="91" cm="1">
        <f t="array" ref="O212">IFERROR(INDEX([1]!v_s10a_incident_by_feeder_FY26[ICPs], ROWS($N$9:N212)),"")</f>
        <v>6</v>
      </c>
      <c r="P212" s="118" cm="1">
        <f t="array" ref="P212">IFERROR(INDEX([1]!v_s10a_incident_by_feeder_FY26[CML], ROWS($P$9:P212)),"")</f>
        <v>501.99999999138527</v>
      </c>
      <c r="Q212" s="88" t="str" cm="1">
        <f t="array" ref="Q212">IFERROR(INDEX([1]!v_s10a_incident_by_feeder_FY26[Planned or Unplanned], ROWS($Q$9:Q212)),"")</f>
        <v>Unplanned</v>
      </c>
      <c r="R212" s="88" t="str" cm="1">
        <f t="array" ref="R212">IFERROR(INDEX([1]!v_s10a_incident_by_feeder_FY26[Cause], ROWS($R$9:R212)),"")</f>
        <v>Vegetation</v>
      </c>
      <c r="S212" s="88" t="str" cm="1">
        <f t="array" ref="S212">IFERROR(INDEX([1]!v_s10a_incident_by_feeder_FY26[Details], ROWS($S$9:S212)),"")</f>
        <v># Remove Pine Tree from Line, at Pole 425918, Iwitaua Rd, Mangamuka</v>
      </c>
      <c r="T212" s="18"/>
    </row>
    <row r="213" spans="1:20" ht="15.75" x14ac:dyDescent="0.25">
      <c r="A213" s="10">
        <v>213</v>
      </c>
      <c r="B213" s="11"/>
      <c r="C213" s="116"/>
      <c r="D213" s="116"/>
      <c r="E213" s="85" t="str" cm="1">
        <f t="array" ref="E213">IFERROR(INDEX([1]!v_s10a_incident_by_feeder_FY26[Interruptions Identifier], ROWS($E$9:E213)),"")</f>
        <v>INCD-32795-F-PUKETI</v>
      </c>
      <c r="F213" s="85" t="str" cm="1">
        <f t="array" ref="F213">IFERROR(INDEX([1]!v_s10a_incident_by_feeder_FY26[Circuit Location], ROWS($F$9:F213)),"")</f>
        <v>Waipapa 041692 - Puketi</v>
      </c>
      <c r="G213" s="88" t="str" cm="1">
        <f t="array" ref="G213">IFERROR(INDEX(#REF!, ROWS($G$9:G213)),"")</f>
        <v/>
      </c>
      <c r="H213" s="88" t="str" cm="1">
        <f t="array" ref="H213">IFERROR(INDEX([1]!v_s10a_incident_by_feeder_FY26[feeder], ROWS($H$9:H213)),"")</f>
        <v>PUKETI</v>
      </c>
      <c r="I213" s="89" cm="1">
        <f t="array" ref="I213">IFERROR(INDEX([1]!v_s10a_incident_by_feeder_FY26[Start_Date], ROWS($I$9:I213)),"")</f>
        <v>45812.736111111109</v>
      </c>
      <c r="J213" s="90" cm="1">
        <f t="array" ref="J213">IFERROR(INDEX([1]!v_s10a_incident_by_feeder_FY26[Start_Time], ROWS($J$9:J213)),"")</f>
        <v>45812.736111111109</v>
      </c>
      <c r="K213" s="89" cm="1">
        <f t="array" ref="K213">IFERROR(INDEX([1]!v_s10a_incident_by_feeder_FY26[End_Date], ROWS($K$9:K213)),"")</f>
        <v>45812.855555555558</v>
      </c>
      <c r="L213" s="90" cm="1">
        <f t="array" ref="L213">IFERROR(INDEX([1]!v_s10a_incident_by_feeder_FY26[End_Time], ROWS($L$9:L213)),"")</f>
        <v>45812.855555555558</v>
      </c>
      <c r="M213" s="97" cm="1">
        <f t="array" ref="M213">IFERROR(INDEX([1]!v_s10a_incident_by_feeder_FY26[SAIDI_Value], ROWS($M$9:M213)),"")</f>
        <v>0.43942499445922228</v>
      </c>
      <c r="N213" s="94" cm="1">
        <f t="array" ref="N213">IFERROR(INDEX([1]!v_s10a_incident_by_feeder_FY26[SAIFI_Value], ROWS($N$9:N213)),"")</f>
        <v>2.6312873919787281E-3</v>
      </c>
      <c r="O213" s="91" cm="1">
        <f t="array" ref="O213">IFERROR(INDEX([1]!v_s10a_incident_by_feeder_FY26[ICPs], ROWS($N$9:N213)),"")</f>
        <v>95</v>
      </c>
      <c r="P213" s="118" cm="1">
        <f t="array" ref="P213">IFERROR(INDEX([1]!v_s10a_incident_by_feeder_FY26[CML], ROWS($P$9:P213)),"")</f>
        <v>15864.999999955762</v>
      </c>
      <c r="Q213" s="88" t="str" cm="1">
        <f t="array" ref="Q213">IFERROR(INDEX([1]!v_s10a_incident_by_feeder_FY26[Planned or Unplanned], ROWS($Q$9:Q213)),"")</f>
        <v>Unplanned</v>
      </c>
      <c r="R213" s="88" t="str" cm="1">
        <f t="array" ref="R213">IFERROR(INDEX([1]!v_s10a_incident_by_feeder_FY26[Cause], ROWS($R$9:R213)),"")</f>
        <v>Adverse Weather</v>
      </c>
      <c r="S213" s="88" t="str" cm="1">
        <f t="array" ref="S213">IFERROR(INDEX([1]!v_s10a_incident_by_feeder_FY26[Details], ROWS($S$9:S213)),"")</f>
        <v># Blown Fuse F2244, Onekura Rd, Pungaere</v>
      </c>
      <c r="T213" s="18"/>
    </row>
    <row r="214" spans="1:20" ht="15.75" x14ac:dyDescent="0.25">
      <c r="A214" s="10">
        <v>214</v>
      </c>
      <c r="B214" s="11"/>
      <c r="C214" s="116"/>
      <c r="D214" s="116"/>
      <c r="E214" s="85" t="str" cm="1">
        <f t="array" ref="E214">IFERROR(INDEX([1]!v_s10a_incident_by_feeder_FY26[Interruptions Identifier], ROWS($E$9:E214)),"")</f>
        <v>INCD-32801-F-RUSSELL EXPRESS</v>
      </c>
      <c r="F214" s="85" t="str" cm="1">
        <f t="array" ref="F214">IFERROR(INDEX([1]!v_s10a_incident_by_feeder_FY26[Circuit Location], ROWS($F$9:F214)),"")</f>
        <v>Kawakawa CB0209 - Russel Express</v>
      </c>
      <c r="G214" s="88" t="str" cm="1">
        <f t="array" ref="G214">IFERROR(INDEX(#REF!, ROWS($G$9:G214)),"")</f>
        <v/>
      </c>
      <c r="H214" s="88" t="str" cm="1">
        <f t="array" ref="H214">IFERROR(INDEX([1]!v_s10a_incident_by_feeder_FY26[feeder], ROWS($H$9:H214)),"")</f>
        <v>RUSSELL EXPRESS</v>
      </c>
      <c r="I214" s="89" cm="1">
        <f t="array" ref="I214">IFERROR(INDEX([1]!v_s10a_incident_by_feeder_FY26[Start_Date], ROWS($I$9:I214)),"")</f>
        <v>45812.849363425928</v>
      </c>
      <c r="J214" s="90" cm="1">
        <f t="array" ref="J214">IFERROR(INDEX([1]!v_s10a_incident_by_feeder_FY26[Start_Time], ROWS($J$9:J214)),"")</f>
        <v>45812.849363425928</v>
      </c>
      <c r="K214" s="89" cm="1">
        <f t="array" ref="K214">IFERROR(INDEX([1]!v_s10a_incident_by_feeder_FY26[End_Date], ROWS($K$9:K214)),"")</f>
        <v>45812.950694444444</v>
      </c>
      <c r="L214" s="90" cm="1">
        <f t="array" ref="L214">IFERROR(INDEX([1]!v_s10a_incident_by_feeder_FY26[End_Time], ROWS($L$9:L214)),"")</f>
        <v>45812.950694444444</v>
      </c>
      <c r="M214" s="97" cm="1">
        <f t="array" ref="M214">IFERROR(INDEX([1]!v_s10a_incident_by_feeder_FY26[SAIDI_Value], ROWS($M$9:M214)),"")</f>
        <v>1.4334191963611629</v>
      </c>
      <c r="N214" s="94" cm="1">
        <f t="array" ref="N214">IFERROR(INDEX([1]!v_s10a_incident_by_feeder_FY26[SAIFI_Value], ROWS($N$9:N214)),"")</f>
        <v>1.0469754043873255E-2</v>
      </c>
      <c r="O214" s="91" cm="1">
        <f t="array" ref="O214">IFERROR(INDEX([1]!v_s10a_incident_by_feeder_FY26[ICPs], ROWS($N$9:N214)),"")</f>
        <v>378</v>
      </c>
      <c r="P214" s="118" cm="1">
        <f t="array" ref="P214">IFERROR(INDEX([1]!v_s10a_incident_by_feeder_FY26[CML], ROWS($P$9:P214)),"")</f>
        <v>51752.166665423429</v>
      </c>
      <c r="Q214" s="88" t="str" cm="1">
        <f t="array" ref="Q214">IFERROR(INDEX([1]!v_s10a_incident_by_feeder_FY26[Planned or Unplanned], ROWS($Q$9:Q214)),"")</f>
        <v>Unplanned</v>
      </c>
      <c r="R214" s="88" t="str" cm="1">
        <f t="array" ref="R214">IFERROR(INDEX([1]!v_s10a_incident_by_feeder_FY26[Cause], ROWS($R$9:R214)),"")</f>
        <v>Adverse Weather</v>
      </c>
      <c r="S214" s="88" t="str" cm="1">
        <f t="array" ref="S214">IFERROR(INDEX([1]!v_s10a_incident_by_feeder_FY26[Details], ROWS($S$9:S214)),"")</f>
        <v># Sectionaliser S1060 Tripped during Adverse Weather, Russell Rd, Paroa Bay</v>
      </c>
      <c r="T214" s="18"/>
    </row>
    <row r="215" spans="1:20" ht="15.75" x14ac:dyDescent="0.25">
      <c r="A215" s="10">
        <v>215</v>
      </c>
      <c r="B215" s="11"/>
      <c r="C215" s="116"/>
      <c r="D215" s="116"/>
      <c r="E215" s="85" t="str" cm="1">
        <f t="array" ref="E215">IFERROR(INDEX([1]!v_s10a_incident_by_feeder_FY26[Interruptions Identifier], ROWS($E$9:E215)),"")</f>
        <v>INCD-32813-F-BROADWOOD</v>
      </c>
      <c r="F215" s="85" t="str" cm="1">
        <f t="array" ref="F215">IFERROR(INDEX([1]!v_s10a_incident_by_feeder_FY26[Circuit Location], ROWS($F$9:F215)),"")</f>
        <v>Kaitaia Transmission 151922 - Broadwood</v>
      </c>
      <c r="G215" s="88" t="str" cm="1">
        <f t="array" ref="G215">IFERROR(INDEX(#REF!, ROWS($G$9:G215)),"")</f>
        <v/>
      </c>
      <c r="H215" s="88" t="str" cm="1">
        <f t="array" ref="H215">IFERROR(INDEX([1]!v_s10a_incident_by_feeder_FY26[feeder], ROWS($H$9:H215)),"")</f>
        <v>BROADWOOD</v>
      </c>
      <c r="I215" s="89" cm="1">
        <f t="array" ref="I215">IFERROR(INDEX([1]!v_s10a_incident_by_feeder_FY26[Start_Date], ROWS($I$9:I215)),"")</f>
        <v>45813.286365740743</v>
      </c>
      <c r="J215" s="90" cm="1">
        <f t="array" ref="J215">IFERROR(INDEX([1]!v_s10a_incident_by_feeder_FY26[Start_Time], ROWS($J$9:J215)),"")</f>
        <v>45813.286365740743</v>
      </c>
      <c r="K215" s="89" cm="1">
        <f t="array" ref="K215">IFERROR(INDEX([1]!v_s10a_incident_by_feeder_FY26[End_Date], ROWS($K$9:K215)),"")</f>
        <v>45813.459027777775</v>
      </c>
      <c r="L215" s="90" cm="1">
        <f t="array" ref="L215">IFERROR(INDEX([1]!v_s10a_incident_by_feeder_FY26[End_Time], ROWS($L$9:L215)),"")</f>
        <v>45813.459027777775</v>
      </c>
      <c r="M215" s="97" cm="1">
        <f t="array" ref="M215">IFERROR(INDEX([1]!v_s10a_incident_by_feeder_FY26[SAIDI_Value], ROWS($M$9:M215)),"")</f>
        <v>1.2491690669973476E-3</v>
      </c>
      <c r="N215" s="94" cm="1">
        <f t="array" ref="N215">IFERROR(INDEX([1]!v_s10a_incident_by_feeder_FY26[SAIFI_Value], ROWS($N$9:N215)),"")</f>
        <v>2.769776202082622E-5</v>
      </c>
      <c r="O215" s="91" cm="1">
        <f t="array" ref="O215">IFERROR(INDEX([1]!v_s10a_incident_by_feeder_FY26[ICPs], ROWS($N$9:N215)),"")</f>
        <v>0.99999999999990996</v>
      </c>
      <c r="P215" s="118" cm="1">
        <f t="array" ref="P215">IFERROR(INDEX([1]!v_s10a_incident_by_feeder_FY26[CML], ROWS($P$9:P215)),"")</f>
        <v>45.099999994872235</v>
      </c>
      <c r="Q215" s="88" t="str" cm="1">
        <f t="array" ref="Q215">IFERROR(INDEX([1]!v_s10a_incident_by_feeder_FY26[Planned or Unplanned], ROWS($Q$9:Q215)),"")</f>
        <v>Unplanned</v>
      </c>
      <c r="R215" s="88" t="str" cm="1">
        <f t="array" ref="R215">IFERROR(INDEX([1]!v_s10a_incident_by_feeder_FY26[Cause], ROWS($R$9:R215)),"")</f>
        <v>Vegetation</v>
      </c>
      <c r="S215" s="88" t="str" cm="1">
        <f t="array" ref="S215">IFERROR(INDEX([1]!v_s10a_incident_by_feeder_FY26[Details], ROWS($S$9:S215)),"")</f>
        <v># Tree through Line, at Pole 327241, Mangataipa Rd, Mangamuka Bridge</v>
      </c>
      <c r="T215" s="18"/>
    </row>
    <row r="216" spans="1:20" ht="15.75" x14ac:dyDescent="0.25">
      <c r="A216" s="10">
        <v>216</v>
      </c>
      <c r="B216" s="11"/>
      <c r="C216" s="116"/>
      <c r="D216" s="116"/>
      <c r="E216" s="85" t="str" cm="1">
        <f t="array" ref="E216">IFERROR(INDEX([1]!v_s10a_incident_by_feeder_FY26[Interruptions Identifier], ROWS($E$9:E216)),"")</f>
        <v>INCD-32813-F-RANGIAHUA</v>
      </c>
      <c r="F216" s="85" t="str" cm="1">
        <f t="array" ref="F216">IFERROR(INDEX([1]!v_s10a_incident_by_feeder_FY26[Circuit Location], ROWS($F$9:F216)),"")</f>
        <v>Kaikohe  CB0105 - Rangiahua</v>
      </c>
      <c r="G216" s="88" t="str" cm="1">
        <f t="array" ref="G216">IFERROR(INDEX(#REF!, ROWS($G$9:G216)),"")</f>
        <v/>
      </c>
      <c r="H216" s="88" t="str" cm="1">
        <f t="array" ref="H216">IFERROR(INDEX([1]!v_s10a_incident_by_feeder_FY26[feeder], ROWS($H$9:H216)),"")</f>
        <v>RANGIAHUA</v>
      </c>
      <c r="I216" s="89" cm="1">
        <f t="array" ref="I216">IFERROR(INDEX([1]!v_s10a_incident_by_feeder_FY26[Start_Date], ROWS($I$9:I216)),"")</f>
        <v>45813.286365740743</v>
      </c>
      <c r="J216" s="90" cm="1">
        <f t="array" ref="J216">IFERROR(INDEX([1]!v_s10a_incident_by_feeder_FY26[Start_Time], ROWS($J$9:J216)),"")</f>
        <v>45813.286365740743</v>
      </c>
      <c r="K216" s="89" cm="1">
        <f t="array" ref="K216">IFERROR(INDEX([1]!v_s10a_incident_by_feeder_FY26[End_Date], ROWS($K$9:K216)),"")</f>
        <v>45813.459027777775</v>
      </c>
      <c r="L216" s="90" cm="1">
        <f t="array" ref="L216">IFERROR(INDEX([1]!v_s10a_incident_by_feeder_FY26[End_Time], ROWS($L$9:L216)),"")</f>
        <v>45813.459027777775</v>
      </c>
      <c r="M216" s="97" cm="1">
        <f t="array" ref="M216">IFERROR(INDEX([1]!v_s10a_incident_by_feeder_FY26[SAIDI_Value], ROWS($M$9:M216)),"")</f>
        <v>0.1696404830296952</v>
      </c>
      <c r="N216" s="94" cm="1">
        <f t="array" ref="N216">IFERROR(INDEX([1]!v_s10a_incident_by_feeder_FY26[SAIFI_Value], ROWS($N$9:N216)),"")</f>
        <v>2.4927985818745846E-3</v>
      </c>
      <c r="O216" s="91" cm="1">
        <f t="array" ref="O216">IFERROR(INDEX([1]!v_s10a_incident_by_feeder_FY26[ICPs], ROWS($N$9:N216)),"")</f>
        <v>90</v>
      </c>
      <c r="P216" s="118" cm="1">
        <f t="array" ref="P216">IFERROR(INDEX([1]!v_s10a_incident_by_feeder_FY26[CML], ROWS($P$9:P216)),"")</f>
        <v>6124.6999993041145</v>
      </c>
      <c r="Q216" s="88" t="str" cm="1">
        <f t="array" ref="Q216">IFERROR(INDEX([1]!v_s10a_incident_by_feeder_FY26[Planned or Unplanned], ROWS($Q$9:Q216)),"")</f>
        <v>Unplanned</v>
      </c>
      <c r="R216" s="88" t="str" cm="1">
        <f t="array" ref="R216">IFERROR(INDEX([1]!v_s10a_incident_by_feeder_FY26[Cause], ROWS($R$9:R216)),"")</f>
        <v>Vegetation</v>
      </c>
      <c r="S216" s="88" t="str" cm="1">
        <f t="array" ref="S216">IFERROR(INDEX([1]!v_s10a_incident_by_feeder_FY26[Details], ROWS($S$9:S216)),"")</f>
        <v># Tree through Line, at Pole 327241, Mangataipa Rd, Mangamuka Bridge</v>
      </c>
      <c r="T216" s="18"/>
    </row>
    <row r="217" spans="1:20" ht="15.75" x14ac:dyDescent="0.25">
      <c r="A217" s="10">
        <v>217</v>
      </c>
      <c r="B217" s="11"/>
      <c r="C217" s="116"/>
      <c r="D217" s="116"/>
      <c r="E217" s="85" t="str" cm="1">
        <f t="array" ref="E217">IFERROR(INDEX([1]!v_s10a_incident_by_feeder_FY26[Interruptions Identifier], ROWS($E$9:E217)),"")</f>
        <v>INCD-32816-F-AWARUA</v>
      </c>
      <c r="F217" s="85" t="str" cm="1">
        <f t="array" ref="F217">IFERROR(INDEX([1]!v_s10a_incident_by_feeder_FY26[Circuit Location], ROWS($F$9:F217)),"")</f>
        <v>Kaikohe CB0108 - Awanui</v>
      </c>
      <c r="G217" s="88" t="str" cm="1">
        <f t="array" ref="G217">IFERROR(INDEX(#REF!, ROWS($G$9:G217)),"")</f>
        <v/>
      </c>
      <c r="H217" s="88" t="str" cm="1">
        <f t="array" ref="H217">IFERROR(INDEX([1]!v_s10a_incident_by_feeder_FY26[feeder], ROWS($H$9:H217)),"")</f>
        <v>AWARUA</v>
      </c>
      <c r="I217" s="89" cm="1">
        <f t="array" ref="I217">IFERROR(INDEX([1]!v_s10a_incident_by_feeder_FY26[Start_Date], ROWS($I$9:I217)),"")</f>
        <v>45813.391076388885</v>
      </c>
      <c r="J217" s="90" cm="1">
        <f t="array" ref="J217">IFERROR(INDEX([1]!v_s10a_incident_by_feeder_FY26[Start_Time], ROWS($J$9:J217)),"")</f>
        <v>45813.391076388885</v>
      </c>
      <c r="K217" s="89" cm="1">
        <f t="array" ref="K217">IFERROR(INDEX([1]!v_s10a_incident_by_feeder_FY26[End_Date], ROWS($K$9:K217)),"")</f>
        <v>45813.603472222225</v>
      </c>
      <c r="L217" s="90" cm="1">
        <f t="array" ref="L217">IFERROR(INDEX([1]!v_s10a_incident_by_feeder_FY26[End_Time], ROWS($L$9:L217)),"")</f>
        <v>45813.603472222225</v>
      </c>
      <c r="M217" s="97" cm="1">
        <f t="array" ref="M217">IFERROR(INDEX([1]!v_s10a_incident_by_feeder_FY26[SAIDI_Value], ROWS($M$9:M217)),"")</f>
        <v>0.22389347442983126</v>
      </c>
      <c r="N217" s="94" cm="1">
        <f t="array" ref="N217">IFERROR(INDEX([1]!v_s10a_incident_by_feeder_FY26[SAIFI_Value], ROWS($N$9:N217)),"")</f>
        <v>2.4097052958120982E-3</v>
      </c>
      <c r="O217" s="91" cm="1">
        <f t="array" ref="O217">IFERROR(INDEX([1]!v_s10a_incident_by_feeder_FY26[ICPs], ROWS($N$9:N217)),"")</f>
        <v>87</v>
      </c>
      <c r="P217" s="118" cm="1">
        <f t="array" ref="P217">IFERROR(INDEX([1]!v_s10a_incident_by_feeder_FY26[CML], ROWS($P$9:P217)),"")</f>
        <v>8083.4500008146279</v>
      </c>
      <c r="Q217" s="88" t="str" cm="1">
        <f t="array" ref="Q217">IFERROR(INDEX([1]!v_s10a_incident_by_feeder_FY26[Planned or Unplanned], ROWS($Q$9:Q217)),"")</f>
        <v>Unplanned</v>
      </c>
      <c r="R217" s="88" t="str" cm="1">
        <f t="array" ref="R217">IFERROR(INDEX([1]!v_s10a_incident_by_feeder_FY26[Cause], ROWS($R$9:R217)),"")</f>
        <v>Vegetation</v>
      </c>
      <c r="S217" s="88" t="str" cm="1">
        <f t="array" ref="S217">IFERROR(INDEX([1]!v_s10a_incident_by_feeder_FY26[Details], ROWS($S$9:S217)),"")</f>
        <v># Vegetation though Line at Pole 341639, Mangakahia Rd, Awarua</v>
      </c>
      <c r="T217" s="18"/>
    </row>
    <row r="218" spans="1:20" ht="15.75" x14ac:dyDescent="0.25">
      <c r="A218" s="10">
        <v>218</v>
      </c>
      <c r="B218" s="11"/>
      <c r="C218" s="116"/>
      <c r="D218" s="116"/>
      <c r="E218" s="85" t="str" cm="1">
        <f t="array" ref="E218">IFERROR(INDEX([1]!v_s10a_incident_by_feeder_FY26[Interruptions Identifier], ROWS($E$9:E218)),"")</f>
        <v>INCD-32819-F-AWANUI</v>
      </c>
      <c r="F218" s="85" t="str" cm="1">
        <f t="array" ref="F218">IFERROR(INDEX([1]!v_s10a_incident_by_feeder_FY26[Circuit Location], ROWS($F$9:F218)),"")</f>
        <v>NPL CB1406 - Awanui</v>
      </c>
      <c r="G218" s="88" t="str" cm="1">
        <f t="array" ref="G218">IFERROR(INDEX(#REF!, ROWS($G$9:G218)),"")</f>
        <v/>
      </c>
      <c r="H218" s="88" t="str" cm="1">
        <f t="array" ref="H218">IFERROR(INDEX([1]!v_s10a_incident_by_feeder_FY26[feeder], ROWS($H$9:H218)),"")</f>
        <v>AWANUI</v>
      </c>
      <c r="I218" s="89" cm="1">
        <f t="array" ref="I218">IFERROR(INDEX([1]!v_s10a_incident_by_feeder_FY26[Start_Date], ROWS($I$9:I218)),"")</f>
        <v>45813.433657407404</v>
      </c>
      <c r="J218" s="90" cm="1">
        <f t="array" ref="J218">IFERROR(INDEX([1]!v_s10a_incident_by_feeder_FY26[Start_Time], ROWS($J$9:J218)),"")</f>
        <v>45813.433657407404</v>
      </c>
      <c r="K218" s="89" cm="1">
        <f t="array" ref="K218">IFERROR(INDEX([1]!v_s10a_incident_by_feeder_FY26[End_Date], ROWS($K$9:K218)),"")</f>
        <v>45813.517361111109</v>
      </c>
      <c r="L218" s="90" cm="1">
        <f t="array" ref="L218">IFERROR(INDEX([1]!v_s10a_incident_by_feeder_FY26[End_Time], ROWS($L$9:L218)),"")</f>
        <v>45813.517361111109</v>
      </c>
      <c r="M218" s="97" cm="1">
        <f t="array" ref="M218">IFERROR(INDEX([1]!v_s10a_incident_by_feeder_FY26[SAIDI_Value], ROWS($M$9:M218)),"")</f>
        <v>1.1546153705498827</v>
      </c>
      <c r="N218" s="94" cm="1">
        <f t="array" ref="N218">IFERROR(INDEX([1]!v_s10a_incident_by_feeder_FY26[SAIFI_Value], ROWS($N$9:N218)),"")</f>
        <v>2.5620429869266562E-2</v>
      </c>
      <c r="O218" s="91" cm="1">
        <f t="array" ref="O218">IFERROR(INDEX([1]!v_s10a_incident_by_feeder_FY26[ICPs], ROWS($N$9:N218)),"")</f>
        <v>925</v>
      </c>
      <c r="P218" s="118" cm="1">
        <f t="array" ref="P218">IFERROR(INDEX([1]!v_s10a_incident_by_feeder_FY26[CML], ROWS($P$9:P218)),"")</f>
        <v>41686.233338332968</v>
      </c>
      <c r="Q218" s="88" t="str" cm="1">
        <f t="array" ref="Q218">IFERROR(INDEX([1]!v_s10a_incident_by_feeder_FY26[Planned or Unplanned], ROWS($Q$9:Q218)),"")</f>
        <v>Unplanned</v>
      </c>
      <c r="R218" s="88" t="str" cm="1">
        <f t="array" ref="R218">IFERROR(INDEX([1]!v_s10a_incident_by_feeder_FY26[Cause], ROWS($R$9:R218)),"")</f>
        <v>Unknown</v>
      </c>
      <c r="S218" s="88" t="str" cm="1">
        <f t="array" ref="S218">IFERROR(INDEX([1]!v_s10a_incident_by_feeder_FY26[Details], ROWS($S$9:S218)),"")</f>
        <v># Circuit Breaker CB1406 Tripped, Whangatane Drive, Awanui</v>
      </c>
      <c r="T218" s="18"/>
    </row>
    <row r="219" spans="1:20" ht="15.75" x14ac:dyDescent="0.25">
      <c r="A219" s="10">
        <v>219</v>
      </c>
      <c r="B219" s="11"/>
      <c r="C219" s="116"/>
      <c r="D219" s="116"/>
      <c r="E219" s="85" t="str" cm="1">
        <f t="array" ref="E219">IFERROR(INDEX([1]!v_s10a_incident_by_feeder_FY26[Interruptions Identifier], ROWS($E$9:E219)),"")</f>
        <v>INCD-32825-F-TI BAY</v>
      </c>
      <c r="F219" s="85" t="str" cm="1">
        <f t="array" ref="F219">IFERROR(INDEX([1]!v_s10a_incident_by_feeder_FY26[Circuit Location], ROWS($F$9:F219)),"")</f>
        <v>Haruru CB0606 - Ti Bay</v>
      </c>
      <c r="G219" s="88" t="str" cm="1">
        <f t="array" ref="G219">IFERROR(INDEX(#REF!, ROWS($G$9:G219)),"")</f>
        <v/>
      </c>
      <c r="H219" s="88" t="str" cm="1">
        <f t="array" ref="H219">IFERROR(INDEX([1]!v_s10a_incident_by_feeder_FY26[feeder], ROWS($H$9:H219)),"")</f>
        <v>TI BAY</v>
      </c>
      <c r="I219" s="89" cm="1">
        <f t="array" ref="I219">IFERROR(INDEX([1]!v_s10a_incident_by_feeder_FY26[Start_Date], ROWS($I$9:I219)),"")</f>
        <v>45805.928518518522</v>
      </c>
      <c r="J219" s="90" cm="1">
        <f t="array" ref="J219">IFERROR(INDEX([1]!v_s10a_incident_by_feeder_FY26[Start_Time], ROWS($J$9:J219)),"")</f>
        <v>45805.928518518522</v>
      </c>
      <c r="K219" s="89" cm="1">
        <f t="array" ref="K219">IFERROR(INDEX([1]!v_s10a_incident_by_feeder_FY26[End_Date], ROWS($K$9:K219)),"")</f>
        <v>45805.943831018521</v>
      </c>
      <c r="L219" s="90" cm="1">
        <f t="array" ref="L219">IFERROR(INDEX([1]!v_s10a_incident_by_feeder_FY26[End_Time], ROWS($L$9:L219)),"")</f>
        <v>45805.943831018521</v>
      </c>
      <c r="M219" s="97" cm="1">
        <f t="array" ref="M219">IFERROR(INDEX([1]!v_s10a_incident_by_feeder_FY26[SAIDI_Value], ROWS($M$9:M219)),"")</f>
        <v>0.45985983838210664</v>
      </c>
      <c r="N219" s="94" cm="1">
        <f t="array" ref="N219">IFERROR(INDEX([1]!v_s10a_incident_by_feeder_FY26[SAIFI_Value], ROWS($N$9:N219)),"")</f>
        <v>2.0855321468972655E-2</v>
      </c>
      <c r="O219" s="91" cm="1">
        <f t="array" ref="O219">IFERROR(INDEX([1]!v_s10a_incident_by_feeder_FY26[ICPs], ROWS($N$9:N219)),"")</f>
        <v>752.9605263157888</v>
      </c>
      <c r="P219" s="118" cm="1">
        <f t="array" ref="P219">IFERROR(INDEX([1]!v_s10a_incident_by_feeder_FY26[CML], ROWS($P$9:P219)),"")</f>
        <v>16602.77960494758</v>
      </c>
      <c r="Q219" s="88" t="str" cm="1">
        <f t="array" ref="Q219">IFERROR(INDEX([1]!v_s10a_incident_by_feeder_FY26[Planned or Unplanned], ROWS($Q$9:Q219)),"")</f>
        <v>Unplanned</v>
      </c>
      <c r="R219" s="88" t="str" cm="1">
        <f t="array" ref="R219">IFERROR(INDEX([1]!v_s10a_incident_by_feeder_FY26[Cause], ROWS($R$9:R219)),"")</f>
        <v>Defective Equipment</v>
      </c>
      <c r="S219" s="88" t="str" cm="1">
        <f t="array" ref="S219">IFERROR(INDEX([1]!v_s10a_incident_by_feeder_FY26[Details], ROWS($S$9:S219)),"")</f>
        <v># Broken Tail at Pole 405229, Puketona Rd, Haruru</v>
      </c>
      <c r="T219" s="18"/>
    </row>
    <row r="220" spans="1:20" ht="15.75" x14ac:dyDescent="0.25">
      <c r="A220" s="10">
        <v>220</v>
      </c>
      <c r="B220" s="11"/>
      <c r="C220" s="116"/>
      <c r="D220" s="116"/>
      <c r="E220" s="85" t="str" cm="1">
        <f t="array" ref="E220">IFERROR(INDEX([1]!v_s10a_incident_by_feeder_FY26[Interruptions Identifier], ROWS($E$9:E220)),"")</f>
        <v>INCD-32825-F-ONEWHERO</v>
      </c>
      <c r="F220" s="85" t="str" cm="1">
        <f t="array" ref="F220">IFERROR(INDEX([1]!v_s10a_incident_by_feeder_FY26[Circuit Location], ROWS($F$9:F220)),"")</f>
        <v>Haruru CB0608 - Onewhero</v>
      </c>
      <c r="G220" s="88" t="str" cm="1">
        <f t="array" ref="G220">IFERROR(INDEX(#REF!, ROWS($G$9:G220)),"")</f>
        <v/>
      </c>
      <c r="H220" s="88" t="str" cm="1">
        <f t="array" ref="H220">IFERROR(INDEX([1]!v_s10a_incident_by_feeder_FY26[feeder], ROWS($H$9:H220)),"")</f>
        <v>ONEWHERO</v>
      </c>
      <c r="I220" s="89" cm="1">
        <f t="array" ref="I220">IFERROR(INDEX([1]!v_s10a_incident_by_feeder_FY26[Start_Date], ROWS($I$9:I220)),"")</f>
        <v>45805.928518518522</v>
      </c>
      <c r="J220" s="90" cm="1">
        <f t="array" ref="J220">IFERROR(INDEX([1]!v_s10a_incident_by_feeder_FY26[Start_Time], ROWS($J$9:J220)),"")</f>
        <v>45805.928518518522</v>
      </c>
      <c r="K220" s="89" cm="1">
        <f t="array" ref="K220">IFERROR(INDEX([1]!v_s10a_incident_by_feeder_FY26[End_Date], ROWS($K$9:K220)),"")</f>
        <v>45805.943831018521</v>
      </c>
      <c r="L220" s="90" cm="1">
        <f t="array" ref="L220">IFERROR(INDEX([1]!v_s10a_incident_by_feeder_FY26[End_Time], ROWS($L$9:L220)),"")</f>
        <v>45805.943831018521</v>
      </c>
      <c r="M220" s="97" cm="1">
        <f t="array" ref="M220">IFERROR(INDEX([1]!v_s10a_incident_by_feeder_FY26[SAIDI_Value], ROWS($M$9:M220)),"")</f>
        <v>6.1314645117613795E-3</v>
      </c>
      <c r="N220" s="94" cm="1">
        <f t="array" ref="N220">IFERROR(INDEX([1]!v_s10a_incident_by_feeder_FY26[SAIFI_Value], ROWS($N$9:N220)),"")</f>
        <v>2.7807095291963345E-4</v>
      </c>
      <c r="O220" s="91" cm="1">
        <f t="array" ref="O220">IFERROR(INDEX([1]!v_s10a_incident_by_feeder_FY26[ICPs], ROWS($N$9:N220)),"")</f>
        <v>10.039473684210446</v>
      </c>
      <c r="P220" s="118" cm="1">
        <f t="array" ref="P220">IFERROR(INDEX([1]!v_s10a_incident_by_feeder_FY26[CML], ROWS($P$9:P220)),"")</f>
        <v>221.37039473263286</v>
      </c>
      <c r="Q220" s="88" t="str" cm="1">
        <f t="array" ref="Q220">IFERROR(INDEX([1]!v_s10a_incident_by_feeder_FY26[Planned or Unplanned], ROWS($Q$9:Q220)),"")</f>
        <v>Unplanned</v>
      </c>
      <c r="R220" s="88" t="str" cm="1">
        <f t="array" ref="R220">IFERROR(INDEX([1]!v_s10a_incident_by_feeder_FY26[Cause], ROWS($R$9:R220)),"")</f>
        <v>Defective Equipment</v>
      </c>
      <c r="S220" s="88" t="str" cm="1">
        <f t="array" ref="S220">IFERROR(INDEX([1]!v_s10a_incident_by_feeder_FY26[Details], ROWS($S$9:S220)),"")</f>
        <v># Broken Tail at Pole 405229, Puketona Rd, Haruru</v>
      </c>
      <c r="T220" s="18"/>
    </row>
    <row r="221" spans="1:20" ht="15.75" x14ac:dyDescent="0.25">
      <c r="A221" s="10">
        <v>221</v>
      </c>
      <c r="B221" s="11"/>
      <c r="C221" s="116"/>
      <c r="D221" s="116"/>
      <c r="E221" s="85" t="str" cm="1">
        <f t="array" ref="E221">IFERROR(INDEX([1]!v_s10a_incident_by_feeder_FY26[Interruptions Identifier], ROWS($E$9:E221)),"")</f>
        <v>INCD-32828-F-RUSSELL EXPRESS</v>
      </c>
      <c r="F221" s="85" t="str" cm="1">
        <f t="array" ref="F221">IFERROR(INDEX([1]!v_s10a_incident_by_feeder_FY26[Circuit Location], ROWS($F$9:F221)),"")</f>
        <v>Kawakawa CB0209 - Russel Express</v>
      </c>
      <c r="G221" s="88" t="str" cm="1">
        <f t="array" ref="G221">IFERROR(INDEX(#REF!, ROWS($G$9:G221)),"")</f>
        <v/>
      </c>
      <c r="H221" s="88" t="str" cm="1">
        <f t="array" ref="H221">IFERROR(INDEX([1]!v_s10a_incident_by_feeder_FY26[feeder], ROWS($H$9:H221)),"")</f>
        <v>RUSSELL EXPRESS</v>
      </c>
      <c r="I221" s="89" cm="1">
        <f t="array" ref="I221">IFERROR(INDEX([1]!v_s10a_incident_by_feeder_FY26[Start_Date], ROWS($I$9:I221)),"")</f>
        <v>45813.609120370369</v>
      </c>
      <c r="J221" s="90" cm="1">
        <f t="array" ref="J221">IFERROR(INDEX([1]!v_s10a_incident_by_feeder_FY26[Start_Time], ROWS($J$9:J221)),"")</f>
        <v>45813.609120370369</v>
      </c>
      <c r="K221" s="89" cm="1">
        <f t="array" ref="K221">IFERROR(INDEX([1]!v_s10a_incident_by_feeder_FY26[End_Date], ROWS($K$9:K221)),"")</f>
        <v>45813.653483796297</v>
      </c>
      <c r="L221" s="90" cm="1">
        <f t="array" ref="L221">IFERROR(INDEX([1]!v_s10a_incident_by_feeder_FY26[End_Time], ROWS($L$9:L221)),"")</f>
        <v>45813.653483796297</v>
      </c>
      <c r="M221" s="97" cm="1">
        <f t="array" ref="M221">IFERROR(INDEX([1]!v_s10a_incident_by_feeder_FY26[SAIDI_Value], ROWS($M$9:M221)),"")</f>
        <v>0.46716384151815182</v>
      </c>
      <c r="N221" s="94" cm="1">
        <f t="array" ref="N221">IFERROR(INDEX([1]!v_s10a_incident_by_feeder_FY26[SAIFI_Value], ROWS($N$9:N221)),"")</f>
        <v>7.4230002215820963E-3</v>
      </c>
      <c r="O221" s="91" cm="1">
        <f t="array" ref="O221">IFERROR(INDEX([1]!v_s10a_incident_by_feeder_FY26[ICPs], ROWS($N$9:N221)),"")</f>
        <v>268</v>
      </c>
      <c r="P221" s="118" cm="1">
        <f t="array" ref="P221">IFERROR(INDEX([1]!v_s10a_incident_by_feeder_FY26[CML], ROWS($P$9:P221)),"")</f>
        <v>16866.483334171353</v>
      </c>
      <c r="Q221" s="88" t="str" cm="1">
        <f t="array" ref="Q221">IFERROR(INDEX([1]!v_s10a_incident_by_feeder_FY26[Planned or Unplanned], ROWS($Q$9:Q221)),"")</f>
        <v>Unplanned</v>
      </c>
      <c r="R221" s="88" t="str" cm="1">
        <f t="array" ref="R221">IFERROR(INDEX([1]!v_s10a_incident_by_feeder_FY26[Cause], ROWS($R$9:R221)),"")</f>
        <v>Defective Equipment</v>
      </c>
      <c r="S221" s="88" t="str" cm="1">
        <f t="array" ref="S221">IFERROR(INDEX([1]!v_s10a_incident_by_feeder_FY26[Details], ROWS($S$9:S221)),"")</f>
        <v># Reattached Insulator, at Pole 404872, Manawaora Rd, Kawakawa</v>
      </c>
      <c r="T221" s="18"/>
    </row>
    <row r="222" spans="1:20" ht="15.75" x14ac:dyDescent="0.25">
      <c r="A222" s="10">
        <v>222</v>
      </c>
      <c r="B222" s="11"/>
      <c r="C222" s="116"/>
      <c r="D222" s="116"/>
      <c r="E222" s="85" t="str" cm="1">
        <f t="array" ref="E222">IFERROR(INDEX([1]!v_s10a_incident_by_feeder_FY26[Interruptions Identifier], ROWS($E$9:E222)),"")</f>
        <v>INCD-32831-F-TOWAI</v>
      </c>
      <c r="F222" s="85" t="str" cm="1">
        <f t="array" ref="F222">IFERROR(INDEX([1]!v_s10a_incident_by_feeder_FY26[Circuit Location], ROWS($F$9:F222)),"")</f>
        <v>Kawakawa CB0206 - Towai</v>
      </c>
      <c r="G222" s="88" t="str" cm="1">
        <f t="array" ref="G222">IFERROR(INDEX(#REF!, ROWS($G$9:G222)),"")</f>
        <v/>
      </c>
      <c r="H222" s="88" t="str" cm="1">
        <f t="array" ref="H222">IFERROR(INDEX([1]!v_s10a_incident_by_feeder_FY26[feeder], ROWS($H$9:H222)),"")</f>
        <v>TOWAI</v>
      </c>
      <c r="I222" s="89" cm="1">
        <f t="array" ref="I222">IFERROR(INDEX([1]!v_s10a_incident_by_feeder_FY26[Start_Date], ROWS($I$9:I222)),"")</f>
        <v>45813.775000000001</v>
      </c>
      <c r="J222" s="90" cm="1">
        <f t="array" ref="J222">IFERROR(INDEX([1]!v_s10a_incident_by_feeder_FY26[Start_Time], ROWS($J$9:J222)),"")</f>
        <v>45813.775000000001</v>
      </c>
      <c r="K222" s="89" cm="1">
        <f t="array" ref="K222">IFERROR(INDEX([1]!v_s10a_incident_by_feeder_FY26[End_Date], ROWS($K$9:K222)),"")</f>
        <v>45814.615972222222</v>
      </c>
      <c r="L222" s="90" cm="1">
        <f t="array" ref="L222">IFERROR(INDEX([1]!v_s10a_incident_by_feeder_FY26[End_Time], ROWS($L$9:L222)),"")</f>
        <v>45814.615972222222</v>
      </c>
      <c r="M222" s="97" cm="1">
        <f t="array" ref="M222">IFERROR(INDEX([1]!v_s10a_incident_by_feeder_FY26[SAIDI_Value], ROWS($M$9:M222)),"")</f>
        <v>5.9162419675774312E-2</v>
      </c>
      <c r="N222" s="94" cm="1">
        <f t="array" ref="N222">IFERROR(INDEX([1]!v_s10a_incident_by_feeder_FY26[SAIFI_Value], ROWS($N$9:N222)),"")</f>
        <v>1.6618657212497231E-4</v>
      </c>
      <c r="O222" s="91" cm="1">
        <f t="array" ref="O222">IFERROR(INDEX([1]!v_s10a_incident_by_feeder_FY26[ICPs], ROWS($N$9:N222)),"")</f>
        <v>6</v>
      </c>
      <c r="P222" s="118" cm="1">
        <f t="array" ref="P222">IFERROR(INDEX([1]!v_s10a_incident_by_feeder_FY26[CML], ROWS($P$9:P222)),"")</f>
        <v>2135.9999999741558</v>
      </c>
      <c r="Q222" s="88" t="str" cm="1">
        <f t="array" ref="Q222">IFERROR(INDEX([1]!v_s10a_incident_by_feeder_FY26[Planned or Unplanned], ROWS($Q$9:Q222)),"")</f>
        <v>Unplanned</v>
      </c>
      <c r="R222" s="88" t="str" cm="1">
        <f t="array" ref="R222">IFERROR(INDEX([1]!v_s10a_incident_by_feeder_FY26[Cause], ROWS($R$9:R222)),"")</f>
        <v>Defective Equipment</v>
      </c>
      <c r="S222" s="88" t="str" cm="1">
        <f t="array" ref="S222">IFERROR(INDEX([1]!v_s10a_incident_by_feeder_FY26[Details], ROWS($S$9:S222)),"")</f>
        <v># Faulty Transformer T02041, Tipene Rd, Kawakawa</v>
      </c>
      <c r="T222" s="18"/>
    </row>
    <row r="223" spans="1:20" ht="15.75" x14ac:dyDescent="0.25">
      <c r="A223" s="10">
        <v>223</v>
      </c>
      <c r="B223" s="11"/>
      <c r="C223" s="116"/>
      <c r="D223" s="116"/>
      <c r="E223" s="85" t="str" cm="1">
        <f t="array" ref="E223">IFERROR(INDEX([1]!v_s10a_incident_by_feeder_FY26[Interruptions Identifier], ROWS($E$9:E223)),"")</f>
        <v>INCD-32837-F-RANGIAHUA</v>
      </c>
      <c r="F223" s="85" t="str" cm="1">
        <f t="array" ref="F223">IFERROR(INDEX([1]!v_s10a_incident_by_feeder_FY26[Circuit Location], ROWS($F$9:F223)),"")</f>
        <v>Kaikohe  CB0105 - Rangiahua</v>
      </c>
      <c r="G223" s="88" t="str" cm="1">
        <f t="array" ref="G223">IFERROR(INDEX(#REF!, ROWS($G$9:G223)),"")</f>
        <v/>
      </c>
      <c r="H223" s="88" t="str" cm="1">
        <f t="array" ref="H223">IFERROR(INDEX([1]!v_s10a_incident_by_feeder_FY26[feeder], ROWS($H$9:H223)),"")</f>
        <v>RANGIAHUA</v>
      </c>
      <c r="I223" s="89" cm="1">
        <f t="array" ref="I223">IFERROR(INDEX([1]!v_s10a_incident_by_feeder_FY26[Start_Date], ROWS($I$9:I223)),"")</f>
        <v>45820.397916666669</v>
      </c>
      <c r="J223" s="90" cm="1">
        <f t="array" ref="J223">IFERROR(INDEX([1]!v_s10a_incident_by_feeder_FY26[Start_Time], ROWS($J$9:J223)),"")</f>
        <v>45820.397916666669</v>
      </c>
      <c r="K223" s="89" cm="1">
        <f t="array" ref="K223">IFERROR(INDEX([1]!v_s10a_incident_by_feeder_FY26[End_Date], ROWS($K$9:K223)),"")</f>
        <v>45820.581944444442</v>
      </c>
      <c r="L223" s="90" cm="1">
        <f t="array" ref="L223">IFERROR(INDEX([1]!v_s10a_incident_by_feeder_FY26[End_Time], ROWS($L$9:L223)),"")</f>
        <v>45820.581944444442</v>
      </c>
      <c r="M223" s="97" cm="1">
        <f t="array" ref="M223">IFERROR(INDEX([1]!v_s10a_incident_by_feeder_FY26[SAIDI_Value], ROWS($M$9:M223)),"")</f>
        <v>0.10275869709501743</v>
      </c>
      <c r="N223" s="94" cm="1">
        <f t="array" ref="N223">IFERROR(INDEX([1]!v_s10a_incident_by_feeder_FY26[SAIFI_Value], ROWS($N$9:N223)),"")</f>
        <v>3.8776866829160205E-4</v>
      </c>
      <c r="O223" s="91" cm="1">
        <f t="array" ref="O223">IFERROR(INDEX([1]!v_s10a_incident_by_feeder_FY26[ICPs], ROWS($N$9:N223)),"")</f>
        <v>14</v>
      </c>
      <c r="P223" s="118" cm="1">
        <f t="array" ref="P223">IFERROR(INDEX([1]!v_s10a_incident_by_feeder_FY26[CML], ROWS($P$9:P223)),"")</f>
        <v>3709.9999999185093</v>
      </c>
      <c r="Q223" s="88" t="str" cm="1">
        <f t="array" ref="Q223">IFERROR(INDEX([1]!v_s10a_incident_by_feeder_FY26[Planned or Unplanned], ROWS($Q$9:Q223)),"")</f>
        <v>Planned</v>
      </c>
      <c r="R223" s="88" t="str" cm="1">
        <f t="array" ref="R223">IFERROR(INDEX([1]!v_s10a_incident_by_feeder_FY26[Cause], ROWS($R$9:R223)),"")</f>
        <v>Planned Outage</v>
      </c>
      <c r="S223" s="88" t="str" cm="1">
        <f t="array" ref="S223">IFERROR(INDEX([1]!v_s10a_incident_by_feeder_FY26[Details], ROWS($S$9:S223)),"")</f>
        <v># Replace Transformer Pole 411822, Pukepoto Rd, Kaikohe</v>
      </c>
      <c r="T223" s="18"/>
    </row>
    <row r="224" spans="1:20" ht="15.75" x14ac:dyDescent="0.25">
      <c r="A224" s="10">
        <v>224</v>
      </c>
      <c r="B224" s="11"/>
      <c r="C224" s="116"/>
      <c r="D224" s="116"/>
      <c r="E224" s="85" t="str" cm="1">
        <f t="array" ref="E224">IFERROR(INDEX([1]!v_s10a_incident_by_feeder_FY26[Interruptions Identifier], ROWS($E$9:E224)),"")</f>
        <v>INCD-32843-F-PUKENUI SOUTH</v>
      </c>
      <c r="F224" s="85" t="str" cm="1">
        <f t="array" ref="F224">IFERROR(INDEX([1]!v_s10a_incident_by_feeder_FY26[Circuit Location], ROWS($F$9:F224)),"")</f>
        <v>Pukenui 131132 - Pukenui South</v>
      </c>
      <c r="G224" s="88" t="str" cm="1">
        <f t="array" ref="G224">IFERROR(INDEX(#REF!, ROWS($G$9:G224)),"")</f>
        <v/>
      </c>
      <c r="H224" s="88" t="str" cm="1">
        <f t="array" ref="H224">IFERROR(INDEX([1]!v_s10a_incident_by_feeder_FY26[feeder], ROWS($H$9:H224)),"")</f>
        <v>PUKENUI SOUTH</v>
      </c>
      <c r="I224" s="89" cm="1">
        <f t="array" ref="I224">IFERROR(INDEX([1]!v_s10a_incident_by_feeder_FY26[Start_Date], ROWS($I$9:I224)),"")</f>
        <v>45814.135115740741</v>
      </c>
      <c r="J224" s="90" cm="1">
        <f t="array" ref="J224">IFERROR(INDEX([1]!v_s10a_incident_by_feeder_FY26[Start_Time], ROWS($J$9:J224)),"")</f>
        <v>45814.135115740741</v>
      </c>
      <c r="K224" s="89" cm="1">
        <f t="array" ref="K224">IFERROR(INDEX([1]!v_s10a_incident_by_feeder_FY26[End_Date], ROWS($K$9:K224)),"")</f>
        <v>45814.461805555555</v>
      </c>
      <c r="L224" s="90" cm="1">
        <f t="array" ref="L224">IFERROR(INDEX([1]!v_s10a_incident_by_feeder_FY26[End_Time], ROWS($L$9:L224)),"")</f>
        <v>45814.461805555555</v>
      </c>
      <c r="M224" s="97" cm="1">
        <f t="array" ref="M224">IFERROR(INDEX([1]!v_s10a_incident_by_feeder_FY26[SAIDI_Value], ROWS($M$9:M224)),"")</f>
        <v>0.38372479495360257</v>
      </c>
      <c r="N224" s="94" cm="1">
        <f t="array" ref="N224">IFERROR(INDEX([1]!v_s10a_incident_by_feeder_FY26[SAIFI_Value], ROWS($N$9:N224)),"")</f>
        <v>1.6951030356747176E-2</v>
      </c>
      <c r="O224" s="91" cm="1">
        <f t="array" ref="O224">IFERROR(INDEX([1]!v_s10a_incident_by_feeder_FY26[ICPs], ROWS($N$9:N224)),"")</f>
        <v>612</v>
      </c>
      <c r="P224" s="118" cm="1">
        <f t="array" ref="P224">IFERROR(INDEX([1]!v_s10a_incident_by_feeder_FY26[CML], ROWS($P$9:P224)),"")</f>
        <v>13853.999997004867</v>
      </c>
      <c r="Q224" s="88" t="str" cm="1">
        <f t="array" ref="Q224">IFERROR(INDEX([1]!v_s10a_incident_by_feeder_FY26[Planned or Unplanned], ROWS($Q$9:Q224)),"")</f>
        <v>Unplanned</v>
      </c>
      <c r="R224" s="88" t="str" cm="1">
        <f t="array" ref="R224">IFERROR(INDEX([1]!v_s10a_incident_by_feeder_FY26[Cause], ROWS($R$9:R224)),"")</f>
        <v>Vegetation</v>
      </c>
      <c r="S224" s="88" t="str" cm="1">
        <f t="array" ref="S224">IFERROR(INDEX([1]!v_s10a_incident_by_feeder_FY26[Details], ROWS($S$9:S224)),"")</f>
        <v># Tree vs Lines, at L360, Turk Valley Rd, Pukenui</v>
      </c>
      <c r="T224" s="18"/>
    </row>
    <row r="225" spans="1:20" ht="15.75" x14ac:dyDescent="0.25">
      <c r="A225" s="10">
        <v>225</v>
      </c>
      <c r="B225" s="11"/>
      <c r="C225" s="116"/>
      <c r="D225" s="116"/>
      <c r="E225" s="85" t="str" cm="1">
        <f t="array" ref="E225">IFERROR(INDEX([1]!v_s10a_incident_by_feeder_FY26[Interruptions Identifier], ROWS($E$9:E225)),"")</f>
        <v>INCD-32849-F-MATAURI BAY</v>
      </c>
      <c r="F225" s="85" t="str" cm="1">
        <f t="array" ref="F225">IFERROR(INDEX([1]!v_s10a_incident_by_feeder_FY26[Circuit Location], ROWS($F$9:F225)),"")</f>
        <v>Kaeo 191732 - Matauri Bay</v>
      </c>
      <c r="G225" s="88" t="str" cm="1">
        <f t="array" ref="G225">IFERROR(INDEX(#REF!, ROWS($G$9:G225)),"")</f>
        <v/>
      </c>
      <c r="H225" s="88" t="str" cm="1">
        <f t="array" ref="H225">IFERROR(INDEX([1]!v_s10a_incident_by_feeder_FY26[feeder], ROWS($H$9:H225)),"")</f>
        <v>MATAURI BAY</v>
      </c>
      <c r="I225" s="89" cm="1">
        <f t="array" ref="I225">IFERROR(INDEX([1]!v_s10a_incident_by_feeder_FY26[Start_Date], ROWS($I$9:I225)),"")</f>
        <v>45827.504166666666</v>
      </c>
      <c r="J225" s="90" cm="1">
        <f t="array" ref="J225">IFERROR(INDEX([1]!v_s10a_incident_by_feeder_FY26[Start_Time], ROWS($J$9:J225)),"")</f>
        <v>45827.504166666666</v>
      </c>
      <c r="K225" s="89" cm="1">
        <f t="array" ref="K225">IFERROR(INDEX([1]!v_s10a_incident_by_feeder_FY26[End_Date], ROWS($K$9:K225)),"")</f>
        <v>45827.644444444442</v>
      </c>
      <c r="L225" s="90" cm="1">
        <f t="array" ref="L225">IFERROR(INDEX([1]!v_s10a_incident_by_feeder_FY26[End_Time], ROWS($L$9:L225)),"")</f>
        <v>45827.644444444442</v>
      </c>
      <c r="M225" s="97" cm="1">
        <f t="array" ref="M225">IFERROR(INDEX([1]!v_s10a_incident_by_feeder_FY26[SAIDI_Value], ROWS($M$9:M225)),"")</f>
        <v>1.1189895856324517E-2</v>
      </c>
      <c r="N225" s="94" cm="1">
        <f t="array" ref="N225">IFERROR(INDEX([1]!v_s10a_incident_by_feeder_FY26[SAIFI_Value], ROWS($N$9:N225)),"")</f>
        <v>5.5395524041657433E-5</v>
      </c>
      <c r="O225" s="91" cm="1">
        <f t="array" ref="O225">IFERROR(INDEX([1]!v_s10a_incident_by_feeder_FY26[ICPs], ROWS($N$9:N225)),"")</f>
        <v>2</v>
      </c>
      <c r="P225" s="118" cm="1">
        <f t="array" ref="P225">IFERROR(INDEX([1]!v_s10a_incident_by_feeder_FY26[CML], ROWS($P$9:P225)),"")</f>
        <v>403.99999999674037</v>
      </c>
      <c r="Q225" s="88" t="str" cm="1">
        <f t="array" ref="Q225">IFERROR(INDEX([1]!v_s10a_incident_by_feeder_FY26[Planned or Unplanned], ROWS($Q$9:Q225)),"")</f>
        <v>Planned</v>
      </c>
      <c r="R225" s="88" t="str" cm="1">
        <f t="array" ref="R225">IFERROR(INDEX([1]!v_s10a_incident_by_feeder_FY26[Cause], ROWS($R$9:R225)),"")</f>
        <v>Planned Outage</v>
      </c>
      <c r="S225" s="88" t="str" cm="1">
        <f t="array" ref="S225">IFERROR(INDEX([1]!v_s10a_incident_by_feeder_FY26[Details], ROWS($S$9:S225)),"")</f>
        <v># Replace Crossarms on Pole 435077, Matauri Bay Rd, Kaeo</v>
      </c>
      <c r="T225" s="18"/>
    </row>
    <row r="226" spans="1:20" ht="15.75" x14ac:dyDescent="0.25">
      <c r="A226" s="10">
        <v>226</v>
      </c>
      <c r="B226" s="11"/>
      <c r="C226" s="116"/>
      <c r="D226" s="116"/>
      <c r="E226" s="85" t="str" cm="1">
        <f t="array" ref="E226">IFERROR(INDEX([1]!v_s10a_incident_by_feeder_FY26[Interruptions Identifier], ROWS($E$9:E226)),"")</f>
        <v>INCD-32852-F-OPONONI</v>
      </c>
      <c r="F226" s="85" t="str" cm="1">
        <f t="array" ref="F226">IFERROR(INDEX([1]!v_s10a_incident_by_feeder_FY26[Circuit Location], ROWS($F$9:F226)),"")</f>
        <v>Omanaia 051762 - Opononi</v>
      </c>
      <c r="G226" s="88" t="str" cm="1">
        <f t="array" ref="G226">IFERROR(INDEX(#REF!, ROWS($G$9:G226)),"")</f>
        <v/>
      </c>
      <c r="H226" s="88" t="str" cm="1">
        <f t="array" ref="H226">IFERROR(INDEX([1]!v_s10a_incident_by_feeder_FY26[feeder], ROWS($H$9:H226)),"")</f>
        <v>OPONONI</v>
      </c>
      <c r="I226" s="89" cm="1">
        <f t="array" ref="I226">IFERROR(INDEX([1]!v_s10a_incident_by_feeder_FY26[Start_Date], ROWS($I$9:I226)),"")</f>
        <v>45814.48333333333</v>
      </c>
      <c r="J226" s="90" cm="1">
        <f t="array" ref="J226">IFERROR(INDEX([1]!v_s10a_incident_by_feeder_FY26[Start_Time], ROWS($J$9:J226)),"")</f>
        <v>45814.48333333333</v>
      </c>
      <c r="K226" s="89" cm="1">
        <f t="array" ref="K226">IFERROR(INDEX([1]!v_s10a_incident_by_feeder_FY26[End_Date], ROWS($K$9:K226)),"")</f>
        <v>45814.549305555556</v>
      </c>
      <c r="L226" s="90" cm="1">
        <f t="array" ref="L226">IFERROR(INDEX([1]!v_s10a_incident_by_feeder_FY26[End_Time], ROWS($L$9:L226)),"")</f>
        <v>45814.549305555556</v>
      </c>
      <c r="M226" s="97" cm="1">
        <f t="array" ref="M226">IFERROR(INDEX([1]!v_s10a_incident_by_feeder_FY26[SAIDI_Value], ROWS($M$9:M226)),"")</f>
        <v>5.5257035234938953E-2</v>
      </c>
      <c r="N226" s="94" cm="1">
        <f t="array" ref="N226">IFERROR(INDEX([1]!v_s10a_incident_by_feeder_FY26[SAIFI_Value], ROWS($N$9:N226)),"")</f>
        <v>5.8165300243740304E-4</v>
      </c>
      <c r="O226" s="91" cm="1">
        <f t="array" ref="O226">IFERROR(INDEX([1]!v_s10a_incident_by_feeder_FY26[ICPs], ROWS($N$9:N226)),"")</f>
        <v>21</v>
      </c>
      <c r="P226" s="118" cm="1">
        <f t="array" ref="P226">IFERROR(INDEX([1]!v_s10a_incident_by_feeder_FY26[CML], ROWS($P$9:P226)),"")</f>
        <v>1995.0000001222361</v>
      </c>
      <c r="Q226" s="88" t="str" cm="1">
        <f t="array" ref="Q226">IFERROR(INDEX([1]!v_s10a_incident_by_feeder_FY26[Planned or Unplanned], ROWS($Q$9:Q226)),"")</f>
        <v>Unplanned</v>
      </c>
      <c r="R226" s="88" t="str" cm="1">
        <f t="array" ref="R226">IFERROR(INDEX([1]!v_s10a_incident_by_feeder_FY26[Cause], ROWS($R$9:R226)),"")</f>
        <v>Adverse Environment</v>
      </c>
      <c r="S226" s="88" t="str" cm="1">
        <f t="array" ref="S226">IFERROR(INDEX([1]!v_s10a_incident_by_feeder_FY26[Details], ROWS($S$9:S226)),"")</f>
        <v># Replaced Leaning Pole 406012, Taita Rd, Omanaia</v>
      </c>
      <c r="T226" s="18"/>
    </row>
    <row r="227" spans="1:20" ht="15.75" x14ac:dyDescent="0.25">
      <c r="A227" s="10">
        <v>227</v>
      </c>
      <c r="B227" s="11"/>
      <c r="C227" s="116"/>
      <c r="D227" s="116"/>
      <c r="E227" s="85" t="str" cm="1">
        <f t="array" ref="E227">IFERROR(INDEX([1]!v_s10a_incident_by_feeder_FY26[Interruptions Identifier], ROWS($E$9:E227)),"")</f>
        <v>INCD-32855-F-ORURU</v>
      </c>
      <c r="F227" s="85" t="str" cm="1">
        <f t="array" ref="F227">IFERROR(INDEX([1]!v_s10a_incident_by_feeder_FY26[Circuit Location], ROWS($F$9:F227)),"")</f>
        <v>Taipa CB1206 - Oruru</v>
      </c>
      <c r="G227" s="88" t="str" cm="1">
        <f t="array" ref="G227">IFERROR(INDEX(#REF!, ROWS($G$9:G227)),"")</f>
        <v/>
      </c>
      <c r="H227" s="88" t="str" cm="1">
        <f t="array" ref="H227">IFERROR(INDEX([1]!v_s10a_incident_by_feeder_FY26[feeder], ROWS($H$9:H227)),"")</f>
        <v>ORURU</v>
      </c>
      <c r="I227" s="89" cm="1">
        <f t="array" ref="I227">IFERROR(INDEX([1]!v_s10a_incident_by_feeder_FY26[Start_Date], ROWS($I$9:I227)),"")</f>
        <v>45814.589583333334</v>
      </c>
      <c r="J227" s="90" cm="1">
        <f t="array" ref="J227">IFERROR(INDEX([1]!v_s10a_incident_by_feeder_FY26[Start_Time], ROWS($J$9:J227)),"")</f>
        <v>45814.589583333334</v>
      </c>
      <c r="K227" s="89" cm="1">
        <f t="array" ref="K227">IFERROR(INDEX([1]!v_s10a_incident_by_feeder_FY26[End_Date], ROWS($K$9:K227)),"")</f>
        <v>45814.643055555556</v>
      </c>
      <c r="L227" s="90" cm="1">
        <f t="array" ref="L227">IFERROR(INDEX([1]!v_s10a_incident_by_feeder_FY26[End_Time], ROWS($L$9:L227)),"")</f>
        <v>45814.643055555556</v>
      </c>
      <c r="M227" s="97" cm="1">
        <f t="array" ref="M227">IFERROR(INDEX([1]!v_s10a_incident_by_feeder_FY26[SAIDI_Value], ROWS($M$9:M227)),"")</f>
        <v>3.19909151338637E-2</v>
      </c>
      <c r="N227" s="94" cm="1">
        <f t="array" ref="N227">IFERROR(INDEX([1]!v_s10a_incident_by_feeder_FY26[SAIFI_Value], ROWS($N$9:N227)),"")</f>
        <v>4.1546643031243073E-4</v>
      </c>
      <c r="O227" s="91" cm="1">
        <f t="array" ref="O227">IFERROR(INDEX([1]!v_s10a_incident_by_feeder_FY26[ICPs], ROWS($N$9:N227)),"")</f>
        <v>15</v>
      </c>
      <c r="P227" s="118" cm="1">
        <f t="array" ref="P227">IFERROR(INDEX([1]!v_s10a_incident_by_feeder_FY26[CML], ROWS($P$9:P227)),"")</f>
        <v>1154.9999999930151</v>
      </c>
      <c r="Q227" s="88" t="str" cm="1">
        <f t="array" ref="Q227">IFERROR(INDEX([1]!v_s10a_incident_by_feeder_FY26[Planned or Unplanned], ROWS($Q$9:Q227)),"")</f>
        <v>Unplanned</v>
      </c>
      <c r="R227" s="88" t="str" cm="1">
        <f t="array" ref="R227">IFERROR(INDEX([1]!v_s10a_incident_by_feeder_FY26[Cause], ROWS($R$9:R227)),"")</f>
        <v>Vegetation</v>
      </c>
      <c r="S227" s="88" t="str" cm="1">
        <f t="array" ref="S227">IFERROR(INDEX([1]!v_s10a_incident_by_feeder_FY26[Details], ROWS($S$9:S227)),"")</f>
        <v># Tree through Line, at Pole 419390, Paranui Rd, Taipa</v>
      </c>
      <c r="T227" s="18"/>
    </row>
    <row r="228" spans="1:20" ht="15.75" x14ac:dyDescent="0.25">
      <c r="A228" s="10">
        <v>228</v>
      </c>
      <c r="B228" s="11"/>
      <c r="C228" s="116"/>
      <c r="D228" s="116"/>
      <c r="E228" s="85" t="str" cm="1">
        <f t="array" ref="E228">IFERROR(INDEX([1]!v_s10a_incident_by_feeder_FY26[Interruptions Identifier], ROWS($E$9:E228)),"")</f>
        <v>INCD-32858-F-HOREKE</v>
      </c>
      <c r="F228" s="85" t="str" cm="1">
        <f t="array" ref="F228">IFERROR(INDEX([1]!v_s10a_incident_by_feeder_FY26[Circuit Location], ROWS($F$9:F228)),"")</f>
        <v>Kaikohe  CB0111 - Horeke</v>
      </c>
      <c r="G228" s="88" t="str" cm="1">
        <f t="array" ref="G228">IFERROR(INDEX(#REF!, ROWS($G$9:G228)),"")</f>
        <v/>
      </c>
      <c r="H228" s="88" t="str" cm="1">
        <f t="array" ref="H228">IFERROR(INDEX([1]!v_s10a_incident_by_feeder_FY26[feeder], ROWS($H$9:H228)),"")</f>
        <v>HOREKE</v>
      </c>
      <c r="I228" s="89" cm="1">
        <f t="array" ref="I228">IFERROR(INDEX([1]!v_s10a_incident_by_feeder_FY26[Start_Date], ROWS($I$9:I228)),"")</f>
        <v>45814.55972222222</v>
      </c>
      <c r="J228" s="90" cm="1">
        <f t="array" ref="J228">IFERROR(INDEX([1]!v_s10a_incident_by_feeder_FY26[Start_Time], ROWS($J$9:J228)),"")</f>
        <v>45814.55972222222</v>
      </c>
      <c r="K228" s="89" cm="1">
        <f t="array" ref="K228">IFERROR(INDEX([1]!v_s10a_incident_by_feeder_FY26[End_Date], ROWS($K$9:K228)),"")</f>
        <v>45814.706944444442</v>
      </c>
      <c r="L228" s="90" cm="1">
        <f t="array" ref="L228">IFERROR(INDEX([1]!v_s10a_incident_by_feeder_FY26[End_Time], ROWS($L$9:L228)),"")</f>
        <v>45814.706944444442</v>
      </c>
      <c r="M228" s="97" cm="1">
        <f t="array" ref="M228">IFERROR(INDEX([1]!v_s10a_incident_by_feeder_FY26[SAIDI_Value], ROWS($M$9:M228)),"")</f>
        <v>5.2847329935625111E-2</v>
      </c>
      <c r="N228" s="94" cm="1">
        <f t="array" ref="N228">IFERROR(INDEX([1]!v_s10a_incident_by_feeder_FY26[SAIFI_Value], ROWS($N$9:N228)),"")</f>
        <v>2.4927985818745847E-4</v>
      </c>
      <c r="O228" s="91" cm="1">
        <f t="array" ref="O228">IFERROR(INDEX([1]!v_s10a_incident_by_feeder_FY26[ICPs], ROWS($N$9:N228)),"")</f>
        <v>9</v>
      </c>
      <c r="P228" s="118" cm="1">
        <f t="array" ref="P228">IFERROR(INDEX([1]!v_s10a_incident_by_feeder_FY26[CML], ROWS($P$9:P228)),"")</f>
        <v>1907.999999995809</v>
      </c>
      <c r="Q228" s="88" t="str" cm="1">
        <f t="array" ref="Q228">IFERROR(INDEX([1]!v_s10a_incident_by_feeder_FY26[Planned or Unplanned], ROWS($Q$9:Q228)),"")</f>
        <v>Unplanned</v>
      </c>
      <c r="R228" s="88" t="str" cm="1">
        <f t="array" ref="R228">IFERROR(INDEX([1]!v_s10a_incident_by_feeder_FY26[Cause], ROWS($R$9:R228)),"")</f>
        <v>Defective Equipment</v>
      </c>
      <c r="S228" s="88" t="str" cm="1">
        <f t="array" ref="S228">IFERROR(INDEX([1]!v_s10a_incident_by_feeder_FY26[Details], ROWS($S$9:S228)),"")</f>
        <v># Broken Jumper at Pole 419671, Cook Rd, Utakura</v>
      </c>
      <c r="T228" s="18"/>
    </row>
    <row r="229" spans="1:20" ht="15.75" x14ac:dyDescent="0.25">
      <c r="A229" s="10">
        <v>229</v>
      </c>
      <c r="B229" s="11"/>
      <c r="C229" s="116"/>
      <c r="D229" s="116"/>
      <c r="E229" s="85" t="str" cm="1">
        <f t="array" ref="E229">IFERROR(INDEX([1]!v_s10a_incident_by_feeder_FY26[Interruptions Identifier], ROWS($E$9:E229)),"")</f>
        <v>INCD-32861-F-TAIPALS</v>
      </c>
      <c r="F229" s="85" t="str" cm="1">
        <f t="array" ref="F229">IFERROR(INDEX([1]!v_s10a_incident_by_feeder_FY26[Circuit Location], ROWS($F$9:F229)),"")</f>
        <v>Taipa CB1205 - Tokerau</v>
      </c>
      <c r="G229" s="88" t="str" cm="1">
        <f t="array" ref="G229">IFERROR(INDEX(#REF!, ROWS($G$9:G229)),"")</f>
        <v/>
      </c>
      <c r="H229" s="88" t="str" cm="1">
        <f t="array" ref="H229">IFERROR(INDEX([1]!v_s10a_incident_by_feeder_FY26[feeder], ROWS($H$9:H229)),"")</f>
        <v>TAIPALS</v>
      </c>
      <c r="I229" s="89" cm="1">
        <f t="array" ref="I229">IFERROR(INDEX([1]!v_s10a_incident_by_feeder_FY26[Start_Date], ROWS($I$9:I229)),"")</f>
        <v>45814.657638888886</v>
      </c>
      <c r="J229" s="90" cm="1">
        <f t="array" ref="J229">IFERROR(INDEX([1]!v_s10a_incident_by_feeder_FY26[Start_Time], ROWS($J$9:J229)),"")</f>
        <v>45814.657638888886</v>
      </c>
      <c r="K229" s="89" cm="1">
        <f t="array" ref="K229">IFERROR(INDEX([1]!v_s10a_incident_by_feeder_FY26[End_Date], ROWS($K$9:K229)),"")</f>
        <v>45814.794918981483</v>
      </c>
      <c r="L229" s="90" cm="1">
        <f t="array" ref="L229">IFERROR(INDEX([1]!v_s10a_incident_by_feeder_FY26[End_Time], ROWS($L$9:L229)),"")</f>
        <v>45814.794918981483</v>
      </c>
      <c r="M229" s="97" cm="1">
        <f t="array" ref="M229">IFERROR(INDEX([1]!v_s10a_incident_by_feeder_FY26[SAIDI_Value], ROWS($M$9:M229)),"")</f>
        <v>7.0032535639378306</v>
      </c>
      <c r="N229" s="94" cm="1">
        <f t="array" ref="N229">IFERROR(INDEX([1]!v_s10a_incident_by_feeder_FY26[SAIFI_Value], ROWS($N$9:N229)),"")</f>
        <v>4.4510303567471751E-2</v>
      </c>
      <c r="O229" s="91" cm="1">
        <f t="array" ref="O229">IFERROR(INDEX([1]!v_s10a_incident_by_feeder_FY26[ICPs], ROWS($N$9:N229)),"")</f>
        <v>1607</v>
      </c>
      <c r="P229" s="118" cm="1">
        <f t="array" ref="P229">IFERROR(INDEX([1]!v_s10a_incident_by_feeder_FY26[CML], ROWS($P$9:P229)),"")</f>
        <v>252845.46667241142</v>
      </c>
      <c r="Q229" s="88" t="str" cm="1">
        <f t="array" ref="Q229">IFERROR(INDEX([1]!v_s10a_incident_by_feeder_FY26[Planned or Unplanned], ROWS($Q$9:Q229)),"")</f>
        <v>Unplanned</v>
      </c>
      <c r="R229" s="88" t="str" cm="1">
        <f t="array" ref="R229">IFERROR(INDEX([1]!v_s10a_incident_by_feeder_FY26[Cause], ROWS($R$9:R229)),"")</f>
        <v>Vegetation</v>
      </c>
      <c r="S229" s="88" t="str" cm="1">
        <f t="array" ref="S229">IFERROR(INDEX([1]!v_s10a_incident_by_feeder_FY26[Details], ROWS($S$9:S229)),"")</f>
        <v># Trees vs Line, By Pole 415135, SH10, Taipa</v>
      </c>
      <c r="T229" s="18"/>
    </row>
    <row r="230" spans="1:20" ht="15.75" x14ac:dyDescent="0.25">
      <c r="A230" s="10">
        <v>230</v>
      </c>
      <c r="B230" s="11"/>
      <c r="C230" s="116"/>
      <c r="D230" s="116"/>
      <c r="E230" s="85" t="str" cm="1">
        <f t="array" ref="E230">IFERROR(INDEX([1]!v_s10a_incident_by_feeder_FY26[Interruptions Identifier], ROWS($E$9:E230)),"")</f>
        <v>INCD-32867-F-PUKENUI SOUTH</v>
      </c>
      <c r="F230" s="85" t="str" cm="1">
        <f t="array" ref="F230">IFERROR(INDEX([1]!v_s10a_incident_by_feeder_FY26[Circuit Location], ROWS($F$9:F230)),"")</f>
        <v>Pukenui 131132 - Pukenui South</v>
      </c>
      <c r="G230" s="88" t="str" cm="1">
        <f t="array" ref="G230">IFERROR(INDEX(#REF!, ROWS($G$9:G230)),"")</f>
        <v/>
      </c>
      <c r="H230" s="88" t="str" cm="1">
        <f t="array" ref="H230">IFERROR(INDEX([1]!v_s10a_incident_by_feeder_FY26[feeder], ROWS($H$9:H230)),"")</f>
        <v>PUKENUI SOUTH</v>
      </c>
      <c r="I230" s="89" cm="1">
        <f t="array" ref="I230">IFERROR(INDEX([1]!v_s10a_incident_by_feeder_FY26[Start_Date], ROWS($I$9:I230)),"")</f>
        <v>45814.581944444442</v>
      </c>
      <c r="J230" s="90" cm="1">
        <f t="array" ref="J230">IFERROR(INDEX([1]!v_s10a_incident_by_feeder_FY26[Start_Time], ROWS($J$9:J230)),"")</f>
        <v>45814.581944444442</v>
      </c>
      <c r="K230" s="89" cm="1">
        <f t="array" ref="K230">IFERROR(INDEX([1]!v_s10a_incident_by_feeder_FY26[End_Date], ROWS($K$9:K230)),"")</f>
        <v>45814.9</v>
      </c>
      <c r="L230" s="90" cm="1">
        <f t="array" ref="L230">IFERROR(INDEX([1]!v_s10a_incident_by_feeder_FY26[End_Time], ROWS($L$9:L230)),"")</f>
        <v>45814.9</v>
      </c>
      <c r="M230" s="97" cm="1">
        <f t="array" ref="M230">IFERROR(INDEX([1]!v_s10a_incident_by_feeder_FY26[SAIDI_Value], ROWS($M$9:M230)),"")</f>
        <v>0.10148460004545143</v>
      </c>
      <c r="N230" s="94" cm="1">
        <f t="array" ref="N230">IFERROR(INDEX([1]!v_s10a_incident_by_feeder_FY26[SAIFI_Value], ROWS($N$9:N230)),"")</f>
        <v>2.2158209616662973E-4</v>
      </c>
      <c r="O230" s="91" cm="1">
        <f t="array" ref="O230">IFERROR(INDEX([1]!v_s10a_incident_by_feeder_FY26[ICPs], ROWS($N$9:N230)),"")</f>
        <v>8</v>
      </c>
      <c r="P230" s="118" cm="1">
        <f t="array" ref="P230">IFERROR(INDEX([1]!v_s10a_incident_by_feeder_FY26[CML], ROWS($P$9:P230)),"")</f>
        <v>3664.0000000409782</v>
      </c>
      <c r="Q230" s="88" t="str" cm="1">
        <f t="array" ref="Q230">IFERROR(INDEX([1]!v_s10a_incident_by_feeder_FY26[Planned or Unplanned], ROWS($Q$9:Q230)),"")</f>
        <v>Unplanned</v>
      </c>
      <c r="R230" s="88" t="str" cm="1">
        <f t="array" ref="R230">IFERROR(INDEX([1]!v_s10a_incident_by_feeder_FY26[Cause], ROWS($R$9:R230)),"")</f>
        <v>Defective Equipment</v>
      </c>
      <c r="S230" s="88" t="str" cm="1">
        <f t="array" ref="S230">IFERROR(INDEX([1]!v_s10a_incident_by_feeder_FY26[Details], ROWS($S$9:S230)),"")</f>
        <v># Broken Jumper at Switch 1203, Big Flat Rd, Pukenui</v>
      </c>
      <c r="T230" s="18"/>
    </row>
    <row r="231" spans="1:20" ht="15.75" x14ac:dyDescent="0.25">
      <c r="A231" s="10">
        <v>231</v>
      </c>
      <c r="B231" s="11"/>
      <c r="C231" s="116"/>
      <c r="D231" s="116"/>
      <c r="E231" s="85" t="str" cm="1">
        <f t="array" ref="E231">IFERROR(INDEX([1]!v_s10a_incident_by_feeder_FY26[Interruptions Identifier], ROWS($E$9:E231)),"")</f>
        <v>INCD-32873-F-AWANUI</v>
      </c>
      <c r="F231" s="85" t="str" cm="1">
        <f t="array" ref="F231">IFERROR(INDEX([1]!v_s10a_incident_by_feeder_FY26[Circuit Location], ROWS($F$9:F231)),"")</f>
        <v>NPL CB1406 - Awanui</v>
      </c>
      <c r="G231" s="88" t="str" cm="1">
        <f t="array" ref="G231">IFERROR(INDEX(#REF!, ROWS($G$9:G231)),"")</f>
        <v/>
      </c>
      <c r="H231" s="88" t="str" cm="1">
        <f t="array" ref="H231">IFERROR(INDEX([1]!v_s10a_incident_by_feeder_FY26[feeder], ROWS($H$9:H231)),"")</f>
        <v>AWANUI</v>
      </c>
      <c r="I231" s="89" cm="1">
        <f t="array" ref="I231">IFERROR(INDEX([1]!v_s10a_incident_by_feeder_FY26[Start_Date], ROWS($I$9:I231)),"")</f>
        <v>45815.338460648149</v>
      </c>
      <c r="J231" s="90" cm="1">
        <f t="array" ref="J231">IFERROR(INDEX([1]!v_s10a_incident_by_feeder_FY26[Start_Time], ROWS($J$9:J231)),"")</f>
        <v>45815.338460648149</v>
      </c>
      <c r="K231" s="89" cm="1">
        <f t="array" ref="K231">IFERROR(INDEX([1]!v_s10a_incident_by_feeder_FY26[End_Date], ROWS($K$9:K231)),"")</f>
        <v>45815.530555555553</v>
      </c>
      <c r="L231" s="90" cm="1">
        <f t="array" ref="L231">IFERROR(INDEX([1]!v_s10a_incident_by_feeder_FY26[End_Time], ROWS($L$9:L231)),"")</f>
        <v>45815.530555555553</v>
      </c>
      <c r="M231" s="97" cm="1">
        <f t="array" ref="M231">IFERROR(INDEX([1]!v_s10a_incident_by_feeder_FY26[SAIDI_Value], ROWS($M$9:M231)),"")</f>
        <v>0.80142228004377314</v>
      </c>
      <c r="N231" s="94" cm="1">
        <f t="array" ref="N231">IFERROR(INDEX([1]!v_s10a_incident_by_feeder_FY26[SAIFI_Value], ROWS($N$9:N231)),"")</f>
        <v>1.404276534456016E-2</v>
      </c>
      <c r="O231" s="91" cm="1">
        <f t="array" ref="O231">IFERROR(INDEX([1]!v_s10a_incident_by_feeder_FY26[ICPs], ROWS($N$9:N231)),"")</f>
        <v>507</v>
      </c>
      <c r="P231" s="118" cm="1">
        <f t="array" ref="P231">IFERROR(INDEX([1]!v_s10a_incident_by_feeder_FY26[CML], ROWS($P$9:P231)),"")</f>
        <v>28934.549998700386</v>
      </c>
      <c r="Q231" s="88" t="str" cm="1">
        <f t="array" ref="Q231">IFERROR(INDEX([1]!v_s10a_incident_by_feeder_FY26[Planned or Unplanned], ROWS($Q$9:Q231)),"")</f>
        <v>Unplanned</v>
      </c>
      <c r="R231" s="88" t="str" cm="1">
        <f t="array" ref="R231">IFERROR(INDEX([1]!v_s10a_incident_by_feeder_FY26[Cause], ROWS($R$9:R231)),"")</f>
        <v>Vegetation</v>
      </c>
      <c r="S231" s="88" t="str" cm="1">
        <f t="array" ref="S231">IFERROR(INDEX([1]!v_s10a_incident_by_feeder_FY26[Details], ROWS($S$9:S231)),"")</f>
        <v># Trees on Lines, near Link L875, Kunicich Rd, Kaitaia</v>
      </c>
      <c r="T231" s="18"/>
    </row>
    <row r="232" spans="1:20" ht="15.75" x14ac:dyDescent="0.25">
      <c r="A232" s="10">
        <v>232</v>
      </c>
      <c r="B232" s="11"/>
      <c r="C232" s="116"/>
      <c r="D232" s="116"/>
      <c r="E232" s="85" t="str" cm="1">
        <f t="array" ref="E232">IFERROR(INDEX([1]!v_s10a_incident_by_feeder_FY26[Interruptions Identifier], ROWS($E$9:E232)),"")</f>
        <v>INCD-32879-F-WHANGAROA</v>
      </c>
      <c r="F232" s="85" t="str" cm="1">
        <f t="array" ref="F232">IFERROR(INDEX([1]!v_s10a_incident_by_feeder_FY26[Circuit Location], ROWS($F$9:F232)),"")</f>
        <v>Kaeo 191722 - Whangaroa</v>
      </c>
      <c r="G232" s="88" t="str" cm="1">
        <f t="array" ref="G232">IFERROR(INDEX(#REF!, ROWS($G$9:G232)),"")</f>
        <v/>
      </c>
      <c r="H232" s="88" t="str" cm="1">
        <f t="array" ref="H232">IFERROR(INDEX([1]!v_s10a_incident_by_feeder_FY26[feeder], ROWS($H$9:H232)),"")</f>
        <v>WHANGAROA</v>
      </c>
      <c r="I232" s="89" cm="1">
        <f t="array" ref="I232">IFERROR(INDEX([1]!v_s10a_incident_by_feeder_FY26[Start_Date], ROWS($I$9:I232)),"")</f>
        <v>45815.551215277781</v>
      </c>
      <c r="J232" s="90" cm="1">
        <f t="array" ref="J232">IFERROR(INDEX([1]!v_s10a_incident_by_feeder_FY26[Start_Time], ROWS($J$9:J232)),"")</f>
        <v>45815.551215277781</v>
      </c>
      <c r="K232" s="89" cm="1">
        <f t="array" ref="K232">IFERROR(INDEX([1]!v_s10a_incident_by_feeder_FY26[End_Date], ROWS($K$9:K232)),"")</f>
        <v>45815.773356481484</v>
      </c>
      <c r="L232" s="90" cm="1">
        <f t="array" ref="L232">IFERROR(INDEX([1]!v_s10a_incident_by_feeder_FY26[End_Time], ROWS($L$9:L232)),"")</f>
        <v>45815.773356481484</v>
      </c>
      <c r="M232" s="97" cm="1">
        <f t="array" ref="M232">IFERROR(INDEX([1]!v_s10a_incident_by_feeder_FY26[SAIDI_Value], ROWS($M$9:M232)),"")</f>
        <v>2.4461647831838875</v>
      </c>
      <c r="N232" s="94" cm="1">
        <f t="array" ref="N232">IFERROR(INDEX([1]!v_s10a_incident_by_feeder_FY26[SAIFI_Value], ROWS($N$9:N232)),"")</f>
        <v>1.3461112342122756E-2</v>
      </c>
      <c r="O232" s="91" cm="1">
        <f t="array" ref="O232">IFERROR(INDEX([1]!v_s10a_incident_by_feeder_FY26[ICPs], ROWS($N$9:N232)),"")</f>
        <v>486</v>
      </c>
      <c r="P232" s="118" cm="1">
        <f t="array" ref="P232">IFERROR(INDEX([1]!v_s10a_incident_by_feeder_FY26[CML], ROWS($P$9:P232)),"")</f>
        <v>88316.333332071081</v>
      </c>
      <c r="Q232" s="88" t="str" cm="1">
        <f t="array" ref="Q232">IFERROR(INDEX([1]!v_s10a_incident_by_feeder_FY26[Planned or Unplanned], ROWS($Q$9:Q232)),"")</f>
        <v>Unplanned</v>
      </c>
      <c r="R232" s="88" t="str" cm="1">
        <f t="array" ref="R232">IFERROR(INDEX([1]!v_s10a_incident_by_feeder_FY26[Cause], ROWS($R$9:R232)),"")</f>
        <v>Vegetation</v>
      </c>
      <c r="S232" s="88" t="str" cm="1">
        <f t="array" ref="S232">IFERROR(INDEX([1]!v_s10a_incident_by_feeder_FY26[Details], ROWS($S$9:S232)),"")</f>
        <v># Tree vs Lines, at Pole 436764, SH10, Kaeo</v>
      </c>
      <c r="T232" s="18"/>
    </row>
    <row r="233" spans="1:20" ht="15.75" x14ac:dyDescent="0.25">
      <c r="A233" s="10">
        <v>233</v>
      </c>
      <c r="B233" s="11"/>
      <c r="C233" s="116"/>
      <c r="D233" s="116"/>
      <c r="E233" s="85" t="str" cm="1">
        <f t="array" ref="E233">IFERROR(INDEX([1]!v_s10a_incident_by_feeder_FY26[Interruptions Identifier], ROWS($E$9:E233)),"")</f>
        <v>INCD-32888-F-PUKETONA</v>
      </c>
      <c r="F233" s="85" t="str" cm="1">
        <f t="array" ref="F233">IFERROR(INDEX([1]!v_s10a_incident_by_feeder_FY26[Circuit Location], ROWS($F$9:F233)),"")</f>
        <v>Haruru CB0607 - Puketona</v>
      </c>
      <c r="G233" s="88" t="str" cm="1">
        <f t="array" ref="G233">IFERROR(INDEX(#REF!, ROWS($G$9:G233)),"")</f>
        <v/>
      </c>
      <c r="H233" s="88" t="str" cm="1">
        <f t="array" ref="H233">IFERROR(INDEX([1]!v_s10a_incident_by_feeder_FY26[feeder], ROWS($H$9:H233)),"")</f>
        <v>PUKETONA</v>
      </c>
      <c r="I233" s="89" cm="1">
        <f t="array" ref="I233">IFERROR(INDEX([1]!v_s10a_incident_by_feeder_FY26[Start_Date], ROWS($I$9:I233)),"")</f>
        <v>45821.461805555555</v>
      </c>
      <c r="J233" s="90" cm="1">
        <f t="array" ref="J233">IFERROR(INDEX([1]!v_s10a_incident_by_feeder_FY26[Start_Time], ROWS($J$9:J233)),"")</f>
        <v>45821.461805555555</v>
      </c>
      <c r="K233" s="89" cm="1">
        <f t="array" ref="K233">IFERROR(INDEX([1]!v_s10a_incident_by_feeder_FY26[End_Date], ROWS($K$9:K233)),"")</f>
        <v>45821.588194444441</v>
      </c>
      <c r="L233" s="90" cm="1">
        <f t="array" ref="L233">IFERROR(INDEX([1]!v_s10a_incident_by_feeder_FY26[End_Time], ROWS($L$9:L233)),"")</f>
        <v>45821.588194444441</v>
      </c>
      <c r="M233" s="97" cm="1">
        <f t="array" ref="M233">IFERROR(INDEX([1]!v_s10a_incident_by_feeder_FY26[SAIDI_Value], ROWS($M$9:M233)),"")</f>
        <v>7.3842233545620486E-2</v>
      </c>
      <c r="N233" s="94" cm="1">
        <f t="array" ref="N233">IFERROR(INDEX([1]!v_s10a_incident_by_feeder_FY26[SAIFI_Value], ROWS($N$9:N233)),"")</f>
        <v>6.3704852647906052E-4</v>
      </c>
      <c r="O233" s="91" cm="1">
        <f t="array" ref="O233">IFERROR(INDEX([1]!v_s10a_incident_by_feeder_FY26[ICPs], ROWS($N$9:N233)),"")</f>
        <v>18</v>
      </c>
      <c r="P233" s="118" cm="1">
        <f t="array" ref="P233">IFERROR(INDEX([1]!v_s10a_incident_by_feeder_FY26[CML], ROWS($P$9:P233)),"")</f>
        <v>2665.9999999310821</v>
      </c>
      <c r="Q233" s="88" t="str" cm="1">
        <f t="array" ref="Q233">IFERROR(INDEX([1]!v_s10a_incident_by_feeder_FY26[Planned or Unplanned], ROWS($Q$9:Q233)),"")</f>
        <v>Planned</v>
      </c>
      <c r="R233" s="88" t="str" cm="1">
        <f t="array" ref="R233">IFERROR(INDEX([1]!v_s10a_incident_by_feeder_FY26[Cause], ROWS($R$9:R233)),"")</f>
        <v>Planned Outage</v>
      </c>
      <c r="S233" s="88" t="str" cm="1">
        <f t="array" ref="S233">IFERROR(INDEX([1]!v_s10a_incident_by_feeder_FY26[Details], ROWS($S$9:S233)),"")</f>
        <v># Replace Switch 122, Puketona Rd, Haruru Falls</v>
      </c>
      <c r="T233" s="18"/>
    </row>
    <row r="234" spans="1:20" ht="15.75" x14ac:dyDescent="0.25">
      <c r="A234" s="10">
        <v>234</v>
      </c>
      <c r="B234" s="11"/>
      <c r="C234" s="116"/>
      <c r="D234" s="116"/>
      <c r="E234" s="85" t="str" cm="1">
        <f t="array" ref="E234">IFERROR(INDEX([1]!v_s10a_incident_by_feeder_FY26[Interruptions Identifier], ROWS($E$9:E234)),"")</f>
        <v>INCD-32897-F-ORURU</v>
      </c>
      <c r="F234" s="85" t="str" cm="1">
        <f t="array" ref="F234">IFERROR(INDEX([1]!v_s10a_incident_by_feeder_FY26[Circuit Location], ROWS($F$9:F234)),"")</f>
        <v>Taipa CB1206 - Oruru</v>
      </c>
      <c r="G234" s="88" t="str" cm="1">
        <f t="array" ref="G234">IFERROR(INDEX(#REF!, ROWS($G$9:G234)),"")</f>
        <v/>
      </c>
      <c r="H234" s="88" t="str" cm="1">
        <f t="array" ref="H234">IFERROR(INDEX([1]!v_s10a_incident_by_feeder_FY26[feeder], ROWS($H$9:H234)),"")</f>
        <v>ORURU</v>
      </c>
      <c r="I234" s="89" cm="1">
        <f t="array" ref="I234">IFERROR(INDEX([1]!v_s10a_incident_by_feeder_FY26[Start_Date], ROWS($I$9:I234)),"")</f>
        <v>45846.397349537037</v>
      </c>
      <c r="J234" s="90" cm="1">
        <f t="array" ref="J234">IFERROR(INDEX([1]!v_s10a_incident_by_feeder_FY26[Start_Time], ROWS($J$9:J234)),"")</f>
        <v>45846.397349537037</v>
      </c>
      <c r="K234" s="89" cm="1">
        <f t="array" ref="K234">IFERROR(INDEX([1]!v_s10a_incident_by_feeder_FY26[End_Date], ROWS($K$9:K234)),"")</f>
        <v>45846.537858796299</v>
      </c>
      <c r="L234" s="90" cm="1">
        <f t="array" ref="L234">IFERROR(INDEX([1]!v_s10a_incident_by_feeder_FY26[End_Time], ROWS($L$9:L234)),"")</f>
        <v>45846.537858796299</v>
      </c>
      <c r="M234" s="97" cm="1">
        <f t="array" ref="M234">IFERROR(INDEX([1]!v_s10a_incident_by_feeder_FY26[SAIDI_Value], ROWS($M$9:M234)),"")</f>
        <v>1.3057740601416417</v>
      </c>
      <c r="N234" s="94" cm="1">
        <f t="array" ref="N234">IFERROR(INDEX([1]!v_s10a_incident_by_feeder_FY26[SAIFI_Value], ROWS($N$9:N234)),"")</f>
        <v>6.4535785508530912E-3</v>
      </c>
      <c r="O234" s="91" cm="1">
        <f t="array" ref="O234">IFERROR(INDEX([1]!v_s10a_incident_by_feeder_FY26[ICPs], ROWS($N$9:N234)),"")</f>
        <v>233</v>
      </c>
      <c r="P234" s="118" cm="1">
        <f t="array" ref="P234">IFERROR(INDEX([1]!v_s10a_incident_by_feeder_FY26[CML], ROWS($P$9:P234)),"")</f>
        <v>47143.666667353828</v>
      </c>
      <c r="Q234" s="88" t="str" cm="1">
        <f t="array" ref="Q234">IFERROR(INDEX([1]!v_s10a_incident_by_feeder_FY26[Planned or Unplanned], ROWS($Q$9:Q234)),"")</f>
        <v>Planned</v>
      </c>
      <c r="R234" s="88" t="str" cm="1">
        <f t="array" ref="R234">IFERROR(INDEX([1]!v_s10a_incident_by_feeder_FY26[Cause], ROWS($R$9:R234)),"")</f>
        <v>Planned Outage</v>
      </c>
      <c r="S234" s="88" t="str" cm="1">
        <f t="array" ref="S234">IFERROR(INDEX([1]!v_s10a_incident_by_feeder_FY26[Details], ROWS($S$9:S234)),"")</f>
        <v># Replace Poles, New Switch 1839, Taupo Bay Rd, Taipa</v>
      </c>
      <c r="T234" s="18"/>
    </row>
    <row r="235" spans="1:20" ht="15.75" x14ac:dyDescent="0.25">
      <c r="A235" s="10">
        <v>235</v>
      </c>
      <c r="B235" s="11"/>
      <c r="C235" s="116"/>
      <c r="D235" s="116"/>
      <c r="E235" s="85" t="str" cm="1">
        <f t="array" ref="E235">IFERROR(INDEX([1]!v_s10a_incident_by_feeder_FY26[Interruptions Identifier], ROWS($E$9:E235)),"")</f>
        <v>INCD-32903-F-WHANGAROA</v>
      </c>
      <c r="F235" s="85" t="str" cm="1">
        <f t="array" ref="F235">IFERROR(INDEX([1]!v_s10a_incident_by_feeder_FY26[Circuit Location], ROWS($F$9:F235)),"")</f>
        <v>Kaeo 191722 - Whangaroa</v>
      </c>
      <c r="G235" s="88" t="str" cm="1">
        <f t="array" ref="G235">IFERROR(INDEX(#REF!, ROWS($G$9:G235)),"")</f>
        <v/>
      </c>
      <c r="H235" s="88" t="str" cm="1">
        <f t="array" ref="H235">IFERROR(INDEX([1]!v_s10a_incident_by_feeder_FY26[feeder], ROWS($H$9:H235)),"")</f>
        <v>WHANGAROA</v>
      </c>
      <c r="I235" s="89" cm="1">
        <f t="array" ref="I235">IFERROR(INDEX([1]!v_s10a_incident_by_feeder_FY26[Start_Date], ROWS($I$9:I235)),"")</f>
        <v>45847.391215277778</v>
      </c>
      <c r="J235" s="90" cm="1">
        <f t="array" ref="J235">IFERROR(INDEX([1]!v_s10a_incident_by_feeder_FY26[Start_Time], ROWS($J$9:J235)),"")</f>
        <v>45847.391215277778</v>
      </c>
      <c r="K235" s="89" cm="1">
        <f t="array" ref="K235">IFERROR(INDEX([1]!v_s10a_incident_by_feeder_FY26[End_Date], ROWS($K$9:K235)),"")</f>
        <v>45847.590520833335</v>
      </c>
      <c r="L235" s="90" cm="1">
        <f t="array" ref="L235">IFERROR(INDEX([1]!v_s10a_incident_by_feeder_FY26[End_Time], ROWS($L$9:L235)),"")</f>
        <v>45847.590520833335</v>
      </c>
      <c r="M235" s="97" cm="1">
        <f t="array" ref="M235">IFERROR(INDEX([1]!v_s10a_incident_by_feeder_FY26[SAIDI_Value], ROWS($M$9:M235)),"")</f>
        <v>0.17461961740230847</v>
      </c>
      <c r="N235" s="94" cm="1">
        <f t="array" ref="N235">IFERROR(INDEX([1]!v_s10a_incident_by_feeder_FY26[SAIFI_Value], ROWS($N$9:N235)),"")</f>
        <v>6.0935076445823081E-4</v>
      </c>
      <c r="O235" s="91" cm="1">
        <f t="array" ref="O235">IFERROR(INDEX([1]!v_s10a_incident_by_feeder_FY26[ICPs], ROWS($N$9:N235)),"")</f>
        <v>21.999999999999964</v>
      </c>
      <c r="P235" s="118" cm="1">
        <f t="array" ref="P235">IFERROR(INDEX([1]!v_s10a_incident_by_feeder_FY26[CML], ROWS($P$9:P235)),"")</f>
        <v>6304.4666666929452</v>
      </c>
      <c r="Q235" s="88" t="str" cm="1">
        <f t="array" ref="Q235">IFERROR(INDEX([1]!v_s10a_incident_by_feeder_FY26[Planned or Unplanned], ROWS($Q$9:Q235)),"")</f>
        <v>Planned</v>
      </c>
      <c r="R235" s="88" t="str" cm="1">
        <f t="array" ref="R235">IFERROR(INDEX([1]!v_s10a_incident_by_feeder_FY26[Cause], ROWS($R$9:R235)),"")</f>
        <v>Planned Outage</v>
      </c>
      <c r="S235" s="88" t="str" cm="1">
        <f t="array" ref="S235">IFERROR(INDEX([1]!v_s10a_incident_by_feeder_FY26[Details], ROWS($S$9:S235)),"")</f>
        <v># Replace Poles, Cross-arms, SH10, Kaeo</v>
      </c>
      <c r="T235" s="18"/>
    </row>
    <row r="236" spans="1:20" ht="15.75" x14ac:dyDescent="0.25">
      <c r="A236" s="10">
        <v>236</v>
      </c>
      <c r="B236" s="11"/>
      <c r="C236" s="116"/>
      <c r="D236" s="116"/>
      <c r="E236" s="85" t="str" cm="1">
        <f t="array" ref="E236">IFERROR(INDEX([1]!v_s10a_incident_by_feeder_FY26[Interruptions Identifier], ROWS($E$9:E236)),"")</f>
        <v>INCD-32903-F-TOTARA NORTH</v>
      </c>
      <c r="F236" s="85" t="str" cm="1">
        <f t="array" ref="F236">IFERROR(INDEX([1]!v_s10a_incident_by_feeder_FY26[Circuit Location], ROWS($F$9:F236)),"")</f>
        <v>Kaeo 191782 - Totara North</v>
      </c>
      <c r="G236" s="88" t="str" cm="1">
        <f t="array" ref="G236">IFERROR(INDEX(#REF!, ROWS($G$9:G236)),"")</f>
        <v/>
      </c>
      <c r="H236" s="88" t="str" cm="1">
        <f t="array" ref="H236">IFERROR(INDEX([1]!v_s10a_incident_by_feeder_FY26[feeder], ROWS($H$9:H236)),"")</f>
        <v>TOTARA NORTH</v>
      </c>
      <c r="I236" s="89" cm="1">
        <f t="array" ref="I236">IFERROR(INDEX([1]!v_s10a_incident_by_feeder_FY26[Start_Date], ROWS($I$9:I236)),"")</f>
        <v>45847.391215277778</v>
      </c>
      <c r="J236" s="90" cm="1">
        <f t="array" ref="J236">IFERROR(INDEX([1]!v_s10a_incident_by_feeder_FY26[Start_Time], ROWS($J$9:J236)),"")</f>
        <v>45847.391215277778</v>
      </c>
      <c r="K236" s="89" cm="1">
        <f t="array" ref="K236">IFERROR(INDEX([1]!v_s10a_incident_by_feeder_FY26[End_Date], ROWS($K$9:K236)),"")</f>
        <v>45847.590520833335</v>
      </c>
      <c r="L236" s="90" cm="1">
        <f t="array" ref="L236">IFERROR(INDEX([1]!v_s10a_incident_by_feeder_FY26[End_Time], ROWS($L$9:L236)),"")</f>
        <v>45847.590520833335</v>
      </c>
      <c r="M236" s="97" cm="1">
        <f t="array" ref="M236">IFERROR(INDEX([1]!v_s10a_incident_by_feeder_FY26[SAIDI_Value], ROWS($M$9:M236)),"")</f>
        <v>0.15827424477501517</v>
      </c>
      <c r="N236" s="94" cm="1">
        <f t="array" ref="N236">IFERROR(INDEX([1]!v_s10a_incident_by_feeder_FY26[SAIFI_Value], ROWS($N$9:N236)),"")</f>
        <v>5.5395524041657409E-4</v>
      </c>
      <c r="O236" s="91" cm="1">
        <f t="array" ref="O236">IFERROR(INDEX([1]!v_s10a_incident_by_feeder_FY26[ICPs], ROWS($N$9:N236)),"")</f>
        <v>19.999999999999993</v>
      </c>
      <c r="P236" s="118" cm="1">
        <f t="array" ref="P236">IFERROR(INDEX([1]!v_s10a_incident_by_feeder_FY26[CML], ROWS($P$9:P236)),"")</f>
        <v>5714.3333333571481</v>
      </c>
      <c r="Q236" s="88" t="str" cm="1">
        <f t="array" ref="Q236">IFERROR(INDEX([1]!v_s10a_incident_by_feeder_FY26[Planned or Unplanned], ROWS($Q$9:Q236)),"")</f>
        <v>Planned</v>
      </c>
      <c r="R236" s="88" t="str" cm="1">
        <f t="array" ref="R236">IFERROR(INDEX([1]!v_s10a_incident_by_feeder_FY26[Cause], ROWS($R$9:R236)),"")</f>
        <v>Planned Outage</v>
      </c>
      <c r="S236" s="88" t="str" cm="1">
        <f t="array" ref="S236">IFERROR(INDEX([1]!v_s10a_incident_by_feeder_FY26[Details], ROWS($S$9:S236)),"")</f>
        <v># Replace Poles, Cross-arms, SH10, Kaeo</v>
      </c>
      <c r="T236" s="18"/>
    </row>
    <row r="237" spans="1:20" ht="15.75" x14ac:dyDescent="0.25">
      <c r="A237" s="10">
        <v>237</v>
      </c>
      <c r="B237" s="11"/>
      <c r="C237" s="116"/>
      <c r="D237" s="116"/>
      <c r="E237" s="85" t="str" cm="1">
        <f t="array" ref="E237">IFERROR(INDEX([1]!v_s10a_incident_by_feeder_FY26[Interruptions Identifier], ROWS($E$9:E237)),"")</f>
        <v>INCD-32909-F-OROTERE</v>
      </c>
      <c r="F237" s="85" t="str" cm="1">
        <f t="array" ref="F237">IFERROR(INDEX([1]!v_s10a_incident_by_feeder_FY26[Circuit Location], ROWS($F$9:F237)),"")</f>
        <v>Kaeo 191772 - Orotere</v>
      </c>
      <c r="G237" s="88" t="str" cm="1">
        <f t="array" ref="G237">IFERROR(INDEX(#REF!, ROWS($G$9:G237)),"")</f>
        <v/>
      </c>
      <c r="H237" s="88" t="str" cm="1">
        <f t="array" ref="H237">IFERROR(INDEX([1]!v_s10a_incident_by_feeder_FY26[feeder], ROWS($H$9:H237)),"")</f>
        <v>OROTERE</v>
      </c>
      <c r="I237" s="89" cm="1">
        <f t="array" ref="I237">IFERROR(INDEX([1]!v_s10a_incident_by_feeder_FY26[Start_Date], ROWS($I$9:I237)),"")</f>
        <v>45826.438194444447</v>
      </c>
      <c r="J237" s="90" cm="1">
        <f t="array" ref="J237">IFERROR(INDEX([1]!v_s10a_incident_by_feeder_FY26[Start_Time], ROWS($J$9:J237)),"")</f>
        <v>45826.438194444447</v>
      </c>
      <c r="K237" s="89" cm="1">
        <f t="array" ref="K237">IFERROR(INDEX([1]!v_s10a_incident_by_feeder_FY26[End_Date], ROWS($K$9:K237)),"")</f>
        <v>45826.657638888886</v>
      </c>
      <c r="L237" s="90" cm="1">
        <f t="array" ref="L237">IFERROR(INDEX([1]!v_s10a_incident_by_feeder_FY26[End_Time], ROWS($L$9:L237)),"")</f>
        <v>45826.657638888886</v>
      </c>
      <c r="M237" s="97" cm="1">
        <f t="array" ref="M237">IFERROR(INDEX([1]!v_s10a_incident_by_feeder_FY26[SAIDI_Value], ROWS($M$9:M237)),"")</f>
        <v>0.13029027254292153</v>
      </c>
      <c r="N237" s="94" cm="1">
        <f t="array" ref="N237">IFERROR(INDEX([1]!v_s10a_incident_by_feeder_FY26[SAIFI_Value], ROWS($N$9:N237)),"")</f>
        <v>4.4316419233325947E-4</v>
      </c>
      <c r="O237" s="91" cm="1">
        <f t="array" ref="O237">IFERROR(INDEX([1]!v_s10a_incident_by_feeder_FY26[ICPs], ROWS($N$9:N237)),"")</f>
        <v>16</v>
      </c>
      <c r="P237" s="118" cm="1">
        <f t="array" ref="P237">IFERROR(INDEX([1]!v_s10a_incident_by_feeder_FY26[CML], ROWS($P$9:P237)),"")</f>
        <v>4703.9999998896383</v>
      </c>
      <c r="Q237" s="88" t="str" cm="1">
        <f t="array" ref="Q237">IFERROR(INDEX([1]!v_s10a_incident_by_feeder_FY26[Planned or Unplanned], ROWS($Q$9:Q237)),"")</f>
        <v>Planned</v>
      </c>
      <c r="R237" s="88" t="str" cm="1">
        <f t="array" ref="R237">IFERROR(INDEX([1]!v_s10a_incident_by_feeder_FY26[Cause], ROWS($R$9:R237)),"")</f>
        <v>Planned Outage</v>
      </c>
      <c r="S237" s="88" t="str" cm="1">
        <f t="array" ref="S237">IFERROR(INDEX([1]!v_s10a_incident_by_feeder_FY26[Details], ROWS($S$9:S237)),"")</f>
        <v># Raised Low Lines, Replace Pole 440136, SH10, Kaeo</v>
      </c>
      <c r="T237" s="18"/>
    </row>
    <row r="238" spans="1:20" ht="15.75" x14ac:dyDescent="0.25">
      <c r="A238" s="10">
        <v>238</v>
      </c>
      <c r="B238" s="11"/>
      <c r="C238" s="116"/>
      <c r="D238" s="116"/>
      <c r="E238" s="85" t="str" cm="1">
        <f t="array" ref="E238">IFERROR(INDEX([1]!v_s10a_incident_by_feeder_FY26[Interruptions Identifier], ROWS($E$9:E238)),"")</f>
        <v>INCD-32924-F-TAIPALS</v>
      </c>
      <c r="F238" s="85" t="str" cm="1">
        <f t="array" ref="F238">IFERROR(INDEX([1]!v_s10a_incident_by_feeder_FY26[Circuit Location], ROWS($F$9:F238)),"")</f>
        <v>Taipa CB1205 - Tokerau</v>
      </c>
      <c r="G238" s="88" t="str" cm="1">
        <f t="array" ref="G238">IFERROR(INDEX(#REF!, ROWS($G$9:G238)),"")</f>
        <v/>
      </c>
      <c r="H238" s="88" t="str" cm="1">
        <f t="array" ref="H238">IFERROR(INDEX([1]!v_s10a_incident_by_feeder_FY26[feeder], ROWS($H$9:H238)),"")</f>
        <v>TAIPALS</v>
      </c>
      <c r="I238" s="89" cm="1">
        <f t="array" ref="I238">IFERROR(INDEX([1]!v_s10a_incident_by_feeder_FY26[Start_Date], ROWS($I$9:I238)),"")</f>
        <v>45818.616990740738</v>
      </c>
      <c r="J238" s="90" cm="1">
        <f t="array" ref="J238">IFERROR(INDEX([1]!v_s10a_incident_by_feeder_FY26[Start_Time], ROWS($J$9:J238)),"")</f>
        <v>45818.616990740738</v>
      </c>
      <c r="K238" s="89" cm="1">
        <f t="array" ref="K238">IFERROR(INDEX([1]!v_s10a_incident_by_feeder_FY26[End_Date], ROWS($K$9:K238)),"")</f>
        <v>45818.618969907409</v>
      </c>
      <c r="L238" s="90" cm="1">
        <f t="array" ref="L238">IFERROR(INDEX([1]!v_s10a_incident_by_feeder_FY26[End_Time], ROWS($L$9:L238)),"")</f>
        <v>45818.618969907409</v>
      </c>
      <c r="M238" s="97" cm="1">
        <f t="array" ref="M238">IFERROR(INDEX([1]!v_s10a_incident_by_feeder_FY26[SAIDI_Value], ROWS($M$9:M238)),"")</f>
        <v>9.5436793912901483E-2</v>
      </c>
      <c r="N238" s="94" cm="1">
        <f t="array" ref="N238">IFERROR(INDEX([1]!v_s10a_incident_by_feeder_FY26[SAIFI_Value], ROWS($N$9:N238)),"")</f>
        <v>3.3486594283181917E-2</v>
      </c>
      <c r="O238" s="91" cm="1">
        <f t="array" ref="O238">IFERROR(INDEX([1]!v_s10a_incident_by_feeder_FY26[ICPs], ROWS($N$9:N238)),"")</f>
        <v>1209</v>
      </c>
      <c r="P238" s="118" cm="1">
        <f t="array" ref="P238">IFERROR(INDEX([1]!v_s10a_incident_by_feeder_FY26[CML], ROWS($P$9:P238)),"")</f>
        <v>3445.6500074313954</v>
      </c>
      <c r="Q238" s="88" t="str" cm="1">
        <f t="array" ref="Q238">IFERROR(INDEX([1]!v_s10a_incident_by_feeder_FY26[Planned or Unplanned], ROWS($Q$9:Q238)),"")</f>
        <v>Unplanned</v>
      </c>
      <c r="R238" s="88" t="str" cm="1">
        <f t="array" ref="R238">IFERROR(INDEX([1]!v_s10a_incident_by_feeder_FY26[Cause], ROWS($R$9:R238)),"")</f>
        <v>Human Error</v>
      </c>
      <c r="S238" s="88" t="str" cm="1">
        <f t="array" ref="S238">IFERROR(INDEX([1]!v_s10a_incident_by_feeder_FY26[Details], ROWS($S$9:S238)),"")</f>
        <v># Recloser R1785 Tripped, Inland Rd, Lake Ohia</v>
      </c>
      <c r="T238" s="18"/>
    </row>
    <row r="239" spans="1:20" ht="15.75" x14ac:dyDescent="0.25">
      <c r="A239" s="10">
        <v>239</v>
      </c>
      <c r="B239" s="11"/>
      <c r="C239" s="116"/>
      <c r="D239" s="116"/>
      <c r="E239" s="85" t="str" cm="1">
        <f t="array" ref="E239">IFERROR(INDEX([1]!v_s10a_incident_by_feeder_FY26[Interruptions Identifier], ROWS($E$9:E239)),"")</f>
        <v>INCD-32927-F-TE KAO</v>
      </c>
      <c r="F239" s="85" t="str" cm="1">
        <f t="array" ref="F239">IFERROR(INDEX([1]!v_s10a_incident_by_feeder_FY26[Circuit Location], ROWS($F$9:F239)),"")</f>
        <v>Pukenui 131142 - Te Kao</v>
      </c>
      <c r="G239" s="88" t="str" cm="1">
        <f t="array" ref="G239">IFERROR(INDEX(#REF!, ROWS($G$9:G239)),"")</f>
        <v/>
      </c>
      <c r="H239" s="88" t="str" cm="1">
        <f t="array" ref="H239">IFERROR(INDEX([1]!v_s10a_incident_by_feeder_FY26[feeder], ROWS($H$9:H239)),"")</f>
        <v>TE KAO</v>
      </c>
      <c r="I239" s="89" cm="1">
        <f t="array" ref="I239">IFERROR(INDEX([1]!v_s10a_incident_by_feeder_FY26[Start_Date], ROWS($I$9:I239)),"")</f>
        <v>45818.787499999999</v>
      </c>
      <c r="J239" s="90" cm="1">
        <f t="array" ref="J239">IFERROR(INDEX([1]!v_s10a_incident_by_feeder_FY26[Start_Time], ROWS($J$9:J239)),"")</f>
        <v>45818.787499999999</v>
      </c>
      <c r="K239" s="89" cm="1">
        <f t="array" ref="K239">IFERROR(INDEX([1]!v_s10a_incident_by_feeder_FY26[End_Date], ROWS($K$9:K239)),"")</f>
        <v>45819.595833333333</v>
      </c>
      <c r="L239" s="90" cm="1">
        <f t="array" ref="L239">IFERROR(INDEX([1]!v_s10a_incident_by_feeder_FY26[End_Time], ROWS($L$9:L239)),"")</f>
        <v>45819.595833333333</v>
      </c>
      <c r="M239" s="97" cm="1">
        <f t="array" ref="M239">IFERROR(INDEX([1]!v_s10a_incident_by_feeder_FY26[SAIDI_Value], ROWS($M$9:M239)),"")</f>
        <v>3.5328218480059741</v>
      </c>
      <c r="N239" s="94" cm="1">
        <f t="array" ref="N239">IFERROR(INDEX([1]!v_s10a_incident_by_feeder_FY26[SAIFI_Value], ROWS($N$9:N239)),"")</f>
        <v>4.8194105916241963E-3</v>
      </c>
      <c r="O239" s="91" cm="1">
        <f t="array" ref="O239">IFERROR(INDEX([1]!v_s10a_incident_by_feeder_FY26[ICPs], ROWS($N$9:N239)),"")</f>
        <v>174</v>
      </c>
      <c r="P239" s="118" cm="1">
        <f t="array" ref="P239">IFERROR(INDEX([1]!v_s10a_incident_by_feeder_FY26[CML], ROWS($P$9:P239)),"")</f>
        <v>127549.00000040769</v>
      </c>
      <c r="Q239" s="88" t="str" cm="1">
        <f t="array" ref="Q239">IFERROR(INDEX([1]!v_s10a_incident_by_feeder_FY26[Planned or Unplanned], ROWS($Q$9:Q239)),"")</f>
        <v>Unplanned</v>
      </c>
      <c r="R239" s="88" t="str" cm="1">
        <f t="array" ref="R239">IFERROR(INDEX([1]!v_s10a_incident_by_feeder_FY26[Cause], ROWS($R$9:R239)),"")</f>
        <v>Vegetation</v>
      </c>
      <c r="S239" s="88" t="str" cm="1">
        <f t="array" ref="S239">IFERROR(INDEX([1]!v_s10a_incident_by_feeder_FY26[Details], ROWS($S$9:S239)),"")</f>
        <v># Tree Damaged Conductor and Multiple Assets, Beyond Link L925, Pukenui</v>
      </c>
      <c r="T239" s="18"/>
    </row>
    <row r="240" spans="1:20" ht="15.75" x14ac:dyDescent="0.25">
      <c r="A240" s="10">
        <v>240</v>
      </c>
      <c r="B240" s="11"/>
      <c r="C240" s="116"/>
      <c r="D240" s="116"/>
      <c r="E240" s="85" t="str" cm="1">
        <f t="array" ref="E240">IFERROR(INDEX([1]!v_s10a_incident_by_feeder_FY26[Interruptions Identifier], ROWS($E$9:E240)),"")</f>
        <v>INCD-32930-F-HOREKE</v>
      </c>
      <c r="F240" s="85" t="str" cm="1">
        <f t="array" ref="F240">IFERROR(INDEX([1]!v_s10a_incident_by_feeder_FY26[Circuit Location], ROWS($F$9:F240)),"")</f>
        <v>Kaikohe  CB0111 - Horeke</v>
      </c>
      <c r="G240" s="88" t="str" cm="1">
        <f t="array" ref="G240">IFERROR(INDEX(#REF!, ROWS($G$9:G240)),"")</f>
        <v/>
      </c>
      <c r="H240" s="88" t="str" cm="1">
        <f t="array" ref="H240">IFERROR(INDEX([1]!v_s10a_incident_by_feeder_FY26[feeder], ROWS($H$9:H240)),"")</f>
        <v>HOREKE</v>
      </c>
      <c r="I240" s="89" cm="1">
        <f t="array" ref="I240">IFERROR(INDEX([1]!v_s10a_incident_by_feeder_FY26[Start_Date], ROWS($I$9:I240)),"")</f>
        <v>45818.810752314814</v>
      </c>
      <c r="J240" s="90" cm="1">
        <f t="array" ref="J240">IFERROR(INDEX([1]!v_s10a_incident_by_feeder_FY26[Start_Time], ROWS($J$9:J240)),"")</f>
        <v>45818.810752314814</v>
      </c>
      <c r="K240" s="89" cm="1">
        <f t="array" ref="K240">IFERROR(INDEX([1]!v_s10a_incident_by_feeder_FY26[End_Date], ROWS($K$9:K240)),"")</f>
        <v>45818.92291666667</v>
      </c>
      <c r="L240" s="90" cm="1">
        <f t="array" ref="L240">IFERROR(INDEX([1]!v_s10a_incident_by_feeder_FY26[End_Time], ROWS($L$9:L240)),"")</f>
        <v>45818.92291666667</v>
      </c>
      <c r="M240" s="97" cm="1">
        <f t="array" ref="M240">IFERROR(INDEX([1]!v_s10a_incident_by_feeder_FY26[SAIDI_Value], ROWS($M$9:M240)),"")</f>
        <v>0.35304259916176062</v>
      </c>
      <c r="N240" s="94" cm="1">
        <f t="array" ref="N240">IFERROR(INDEX([1]!v_s10a_incident_by_feeder_FY26[SAIFI_Value], ROWS($N$9:N240)),"")</f>
        <v>1.3544205628185242E-2</v>
      </c>
      <c r="O240" s="91" cm="1">
        <f t="array" ref="O240">IFERROR(INDEX([1]!v_s10a_incident_by_feeder_FY26[ICPs], ROWS($N$9:N240)),"")</f>
        <v>489</v>
      </c>
      <c r="P240" s="118" cm="1">
        <f t="array" ref="P240">IFERROR(INDEX([1]!v_s10a_incident_by_feeder_FY26[CML], ROWS($P$9:P240)),"")</f>
        <v>12746.250000136206</v>
      </c>
      <c r="Q240" s="88" t="str" cm="1">
        <f t="array" ref="Q240">IFERROR(INDEX([1]!v_s10a_incident_by_feeder_FY26[Planned or Unplanned], ROWS($Q$9:Q240)),"")</f>
        <v>Unplanned</v>
      </c>
      <c r="R240" s="88" t="str" cm="1">
        <f t="array" ref="R240">IFERROR(INDEX([1]!v_s10a_incident_by_feeder_FY26[Cause], ROWS($R$9:R240)),"")</f>
        <v>Vegetation</v>
      </c>
      <c r="S240" s="88" t="str" cm="1">
        <f t="array" ref="S240">IFERROR(INDEX([1]!v_s10a_incident_by_feeder_FY26[Details], ROWS($S$9:S240)),"")</f>
        <v># Tree in Line, at Pole 419852, Okaka Rd, Kaikohe</v>
      </c>
      <c r="T240" s="18"/>
    </row>
    <row r="241" spans="1:20" ht="15.75" x14ac:dyDescent="0.25">
      <c r="A241" s="10">
        <v>241</v>
      </c>
      <c r="B241" s="11"/>
      <c r="C241" s="116"/>
      <c r="D241" s="116"/>
      <c r="E241" s="85" t="str" cm="1">
        <f t="array" ref="E241">IFERROR(INDEX([1]!v_s10a_incident_by_feeder_FY26[Interruptions Identifier], ROWS($E$9:E241)),"")</f>
        <v>INCD-32936-F-TAKOU BAY</v>
      </c>
      <c r="F241" s="85" t="str" cm="1">
        <f t="array" ref="F241">IFERROR(INDEX([1]!v_s10a_incident_by_feeder_FY26[Circuit Location], ROWS($F$9:F241)),"")</f>
        <v>Waipapa 041672 - Takou Bay</v>
      </c>
      <c r="G241" s="88" t="str" cm="1">
        <f t="array" ref="G241">IFERROR(INDEX(#REF!, ROWS($G$9:G241)),"")</f>
        <v/>
      </c>
      <c r="H241" s="88" t="str" cm="1">
        <f t="array" ref="H241">IFERROR(INDEX([1]!v_s10a_incident_by_feeder_FY26[feeder], ROWS($H$9:H241)),"")</f>
        <v>TAKOU BAY</v>
      </c>
      <c r="I241" s="89" cm="1">
        <f t="array" ref="I241">IFERROR(INDEX([1]!v_s10a_incident_by_feeder_FY26[Start_Date], ROWS($I$9:I241)),"")</f>
        <v>45819.375879629632</v>
      </c>
      <c r="J241" s="90" cm="1">
        <f t="array" ref="J241">IFERROR(INDEX([1]!v_s10a_incident_by_feeder_FY26[Start_Time], ROWS($J$9:J241)),"")</f>
        <v>45819.375879629632</v>
      </c>
      <c r="K241" s="89" cm="1">
        <f t="array" ref="K241">IFERROR(INDEX([1]!v_s10a_incident_by_feeder_FY26[End_Date], ROWS($K$9:K241)),"")</f>
        <v>45819.617048611108</v>
      </c>
      <c r="L241" s="90" cm="1">
        <f t="array" ref="L241">IFERROR(INDEX([1]!v_s10a_incident_by_feeder_FY26[End_Time], ROWS($L$9:L241)),"")</f>
        <v>45819.617048611108</v>
      </c>
      <c r="M241" s="97" cm="1">
        <f t="array" ref="M241">IFERROR(INDEX([1]!v_s10a_incident_by_feeder_FY26[SAIDI_Value], ROWS($M$9:M241)),"")</f>
        <v>1.3466559568359795</v>
      </c>
      <c r="N241" s="94" cm="1">
        <f t="array" ref="N241">IFERROR(INDEX([1]!v_s10a_incident_by_feeder_FY26[SAIFI_Value], ROWS($N$9:N241)),"")</f>
        <v>3.8776866829160206E-3</v>
      </c>
      <c r="O241" s="91" cm="1">
        <f t="array" ref="O241">IFERROR(INDEX([1]!v_s10a_incident_by_feeder_FY26[ICPs], ROWS($N$9:N241)),"")</f>
        <v>140</v>
      </c>
      <c r="P241" s="118" cm="1">
        <f t="array" ref="P241">IFERROR(INDEX([1]!v_s10a_incident_by_feeder_FY26[CML], ROWS($P$9:P241)),"")</f>
        <v>48619.666665606201</v>
      </c>
      <c r="Q241" s="88" t="str" cm="1">
        <f t="array" ref="Q241">IFERROR(INDEX([1]!v_s10a_incident_by_feeder_FY26[Planned or Unplanned], ROWS($Q$9:Q241)),"")</f>
        <v>Planned</v>
      </c>
      <c r="R241" s="88" t="str" cm="1">
        <f t="array" ref="R241">IFERROR(INDEX([1]!v_s10a_incident_by_feeder_FY26[Cause], ROWS($R$9:R241)),"")</f>
        <v>Planned Outage</v>
      </c>
      <c r="S241" s="88" t="str" cm="1">
        <f t="array" ref="S241">IFERROR(INDEX([1]!v_s10a_incident_by_feeder_FY26[Details], ROWS($S$9:S241)),"")</f>
        <v># Change Poles Beyond S1009, Takou Bay, Waipapa</v>
      </c>
      <c r="T241" s="18"/>
    </row>
    <row r="242" spans="1:20" ht="15.75" x14ac:dyDescent="0.25">
      <c r="A242" s="10">
        <v>242</v>
      </c>
      <c r="B242" s="11"/>
      <c r="C242" s="116"/>
      <c r="D242" s="116"/>
      <c r="E242" s="85" t="str" cm="1">
        <f t="array" ref="E242">IFERROR(INDEX([1]!v_s10a_incident_by_feeder_FY26[Interruptions Identifier], ROWS($E$9:E242)),"")</f>
        <v>INCD-32942-F-CROSSROADS</v>
      </c>
      <c r="F242" s="85" t="str" cm="1">
        <f t="array" ref="F242">IFERROR(INDEX([1]!v_s10a_incident_by_feeder_FY26[Circuit Location], ROWS($F$9:F242)),"")</f>
        <v>Mt Pokaka 171122 - Crossroads</v>
      </c>
      <c r="G242" s="88" t="str" cm="1">
        <f t="array" ref="G242">IFERROR(INDEX(#REF!, ROWS($G$9:G242)),"")</f>
        <v/>
      </c>
      <c r="H242" s="88" t="str" cm="1">
        <f t="array" ref="H242">IFERROR(INDEX([1]!v_s10a_incident_by_feeder_FY26[feeder], ROWS($H$9:H242)),"")</f>
        <v>CROSSROADS</v>
      </c>
      <c r="I242" s="89" cm="1">
        <f t="array" ref="I242">IFERROR(INDEX([1]!v_s10a_incident_by_feeder_FY26[Start_Date], ROWS($I$9:I242)),"")</f>
        <v>45819.408437500002</v>
      </c>
      <c r="J242" s="90" cm="1">
        <f t="array" ref="J242">IFERROR(INDEX([1]!v_s10a_incident_by_feeder_FY26[Start_Time], ROWS($J$9:J242)),"")</f>
        <v>45819.408437500002</v>
      </c>
      <c r="K242" s="89" cm="1">
        <f t="array" ref="K242">IFERROR(INDEX([1]!v_s10a_incident_by_feeder_FY26[End_Date], ROWS($K$9:K242)),"")</f>
        <v>45819.414861111109</v>
      </c>
      <c r="L242" s="90" cm="1">
        <f t="array" ref="L242">IFERROR(INDEX([1]!v_s10a_incident_by_feeder_FY26[End_Time], ROWS($L$9:L242)),"")</f>
        <v>45819.414861111109</v>
      </c>
      <c r="M242" s="97" cm="1">
        <f t="array" ref="M242">IFERROR(INDEX([1]!v_s10a_incident_by_feeder_FY26[SAIDI_Value], ROWS($M$9:M242)),"")</f>
        <v>0.16832622414379864</v>
      </c>
      <c r="N242" s="94" cm="1">
        <f t="array" ref="N242">IFERROR(INDEX([1]!v_s10a_incident_by_feeder_FY26[SAIFI_Value], ROWS($N$9:N242)),"")</f>
        <v>1.8197429647684445E-2</v>
      </c>
      <c r="O242" s="91" cm="1">
        <f t="array" ref="O242">IFERROR(INDEX([1]!v_s10a_incident_by_feeder_FY26[ICPs], ROWS($N$9:N242)),"")</f>
        <v>656.9999999999992</v>
      </c>
      <c r="P242" s="118" cm="1">
        <f t="array" ref="P242">IFERROR(INDEX([1]!v_s10a_incident_by_feeder_FY26[CML], ROWS($P$9:P242)),"")</f>
        <v>6077.2499964877061</v>
      </c>
      <c r="Q242" s="88" t="str" cm="1">
        <f t="array" ref="Q242">IFERROR(INDEX([1]!v_s10a_incident_by_feeder_FY26[Planned or Unplanned], ROWS($Q$9:Q242)),"")</f>
        <v>Unplanned</v>
      </c>
      <c r="R242" s="88" t="str" cm="1">
        <f t="array" ref="R242">IFERROR(INDEX([1]!v_s10a_incident_by_feeder_FY26[Cause], ROWS($R$9:R242)),"")</f>
        <v>Human Error</v>
      </c>
      <c r="S242" s="88" t="str" cm="1">
        <f t="array" ref="S242">IFERROR(INDEX([1]!v_s10a_incident_by_feeder_FY26[Details], ROWS($S$9:S242)),"")</f>
        <v># Circuit Breaker CB173332 Operated instead of CB173352, Mt Pokaka Substation</v>
      </c>
      <c r="T242" s="18"/>
    </row>
    <row r="243" spans="1:20" ht="15.75" x14ac:dyDescent="0.25">
      <c r="A243" s="10">
        <v>243</v>
      </c>
      <c r="B243" s="11"/>
      <c r="C243" s="116"/>
      <c r="D243" s="116"/>
      <c r="E243" s="85" t="str" cm="1">
        <f t="array" ref="E243">IFERROR(INDEX([1]!v_s10a_incident_by_feeder_FY26[Interruptions Identifier], ROWS($E$9:E243)),"")</f>
        <v>INCD-32942-F-TIMBER MILL</v>
      </c>
      <c r="F243" s="85" t="str" cm="1">
        <f t="array" ref="F243">IFERROR(INDEX([1]!v_s10a_incident_by_feeder_FY26[Circuit Location], ROWS($F$9:F243)),"")</f>
        <v>Mt Pokaka 171132 - Timber Mill</v>
      </c>
      <c r="G243" s="88" t="str" cm="1">
        <f t="array" ref="G243">IFERROR(INDEX(#REF!, ROWS($G$9:G243)),"")</f>
        <v/>
      </c>
      <c r="H243" s="88" t="str" cm="1">
        <f t="array" ref="H243">IFERROR(INDEX([1]!v_s10a_incident_by_feeder_FY26[feeder], ROWS($H$9:H243)),"")</f>
        <v>TIMBER MILL</v>
      </c>
      <c r="I243" s="89" cm="1">
        <f t="array" ref="I243">IFERROR(INDEX([1]!v_s10a_incident_by_feeder_FY26[Start_Date], ROWS($I$9:I243)),"")</f>
        <v>45819.408437500002</v>
      </c>
      <c r="J243" s="90" cm="1">
        <f t="array" ref="J243">IFERROR(INDEX([1]!v_s10a_incident_by_feeder_FY26[Start_Time], ROWS($J$9:J243)),"")</f>
        <v>45819.408437500002</v>
      </c>
      <c r="K243" s="89" cm="1">
        <f t="array" ref="K243">IFERROR(INDEX([1]!v_s10a_incident_by_feeder_FY26[End_Date], ROWS($K$9:K243)),"")</f>
        <v>45819.414861111109</v>
      </c>
      <c r="L243" s="90" cm="1">
        <f t="array" ref="L243">IFERROR(INDEX([1]!v_s10a_incident_by_feeder_FY26[End_Time], ROWS($L$9:L243)),"")</f>
        <v>45819.414861111109</v>
      </c>
      <c r="M243" s="97" cm="1">
        <f t="array" ref="M243">IFERROR(INDEX([1]!v_s10a_incident_by_feeder_FY26[SAIDI_Value], ROWS($M$9:M243)),"")</f>
        <v>1.8465174669635638E-6</v>
      </c>
      <c r="N243" s="94" cm="1">
        <f t="array" ref="N243">IFERROR(INDEX([1]!v_s10a_incident_by_feeder_FY26[SAIFI_Value], ROWS($N$9:N243)),"")</f>
        <v>1.1079104808329866E-4</v>
      </c>
      <c r="O243" s="91" cm="1">
        <f t="array" ref="O243">IFERROR(INDEX([1]!v_s10a_incident_by_feeder_FY26[ICPs], ROWS($N$9:N243)),"")</f>
        <v>3.9999999999994147</v>
      </c>
      <c r="P243" s="118" cm="1">
        <f t="array" ref="P243">IFERROR(INDEX([1]!v_s10a_incident_by_feeder_FY26[CML], ROWS($P$9:P243)),"")</f>
        <v>6.6666666627252513E-2</v>
      </c>
      <c r="Q243" s="88" t="str" cm="1">
        <f t="array" ref="Q243">IFERROR(INDEX([1]!v_s10a_incident_by_feeder_FY26[Planned or Unplanned], ROWS($Q$9:Q243)),"")</f>
        <v>Unplanned</v>
      </c>
      <c r="R243" s="88" t="str" cm="1">
        <f t="array" ref="R243">IFERROR(INDEX([1]!v_s10a_incident_by_feeder_FY26[Cause], ROWS($R$9:R243)),"")</f>
        <v>Human Error</v>
      </c>
      <c r="S243" s="88" t="str" cm="1">
        <f t="array" ref="S243">IFERROR(INDEX([1]!v_s10a_incident_by_feeder_FY26[Details], ROWS($S$9:S243)),"")</f>
        <v># Circuit Breaker CB173332 Operated instead of CB173352, Mt Pokaka Substation</v>
      </c>
      <c r="T243" s="18"/>
    </row>
    <row r="244" spans="1:20" ht="15.75" x14ac:dyDescent="0.25">
      <c r="A244" s="10">
        <v>244</v>
      </c>
      <c r="B244" s="11"/>
      <c r="C244" s="116"/>
      <c r="D244" s="116"/>
      <c r="E244" s="85" t="str" cm="1">
        <f t="array" ref="E244">IFERROR(INDEX([1]!v_s10a_incident_by_feeder_FY26[Interruptions Identifier], ROWS($E$9:E244)),"")</f>
        <v>INCD-32942-F-BULLS GORGE</v>
      </c>
      <c r="F244" s="85" t="str" cm="1">
        <f t="array" ref="F244">IFERROR(INDEX([1]!v_s10a_incident_by_feeder_FY26[Circuit Location], ROWS($F$9:F244)),"")</f>
        <v>Mt Pokaka 171112 - Bulls Gorge</v>
      </c>
      <c r="G244" s="88" t="str" cm="1">
        <f t="array" ref="G244">IFERROR(INDEX(#REF!, ROWS($G$9:G244)),"")</f>
        <v/>
      </c>
      <c r="H244" s="88" t="str" cm="1">
        <f t="array" ref="H244">IFERROR(INDEX([1]!v_s10a_incident_by_feeder_FY26[feeder], ROWS($H$9:H244)),"")</f>
        <v>BULLS GORGE</v>
      </c>
      <c r="I244" s="89" cm="1">
        <f t="array" ref="I244">IFERROR(INDEX([1]!v_s10a_incident_by_feeder_FY26[Start_Date], ROWS($I$9:I244)),"")</f>
        <v>45819.408437500002</v>
      </c>
      <c r="J244" s="90" cm="1">
        <f t="array" ref="J244">IFERROR(INDEX([1]!v_s10a_incident_by_feeder_FY26[Start_Time], ROWS($J$9:J244)),"")</f>
        <v>45819.408437500002</v>
      </c>
      <c r="K244" s="89" cm="1">
        <f t="array" ref="K244">IFERROR(INDEX([1]!v_s10a_incident_by_feeder_FY26[End_Date], ROWS($K$9:K244)),"")</f>
        <v>45819.414861111109</v>
      </c>
      <c r="L244" s="90" cm="1">
        <f t="array" ref="L244">IFERROR(INDEX([1]!v_s10a_incident_by_feeder_FY26[End_Time], ROWS($L$9:L244)),"")</f>
        <v>45819.414861111109</v>
      </c>
      <c r="M244" s="97" cm="1">
        <f t="array" ref="M244">IFERROR(INDEX([1]!v_s10a_incident_by_feeder_FY26[SAIDI_Value], ROWS($M$9:M244)),"")</f>
        <v>4.5963512788266901E-2</v>
      </c>
      <c r="N244" s="94" cm="1">
        <f t="array" ref="N244">IFERROR(INDEX([1]!v_s10a_incident_by_feeder_FY26[SAIFI_Value], ROWS($N$9:N244)),"")</f>
        <v>5.4287613560824186E-3</v>
      </c>
      <c r="O244" s="91" cm="1">
        <f t="array" ref="O244">IFERROR(INDEX([1]!v_s10a_incident_by_feeder_FY26[ICPs], ROWS($N$9:N244)),"")</f>
        <v>195.99999999999963</v>
      </c>
      <c r="P244" s="118" cm="1">
        <f t="array" ref="P244">IFERROR(INDEX([1]!v_s10a_incident_by_feeder_FY26[CML], ROWS($P$9:P244)),"")</f>
        <v>1659.4666657075882</v>
      </c>
      <c r="Q244" s="88" t="str" cm="1">
        <f t="array" ref="Q244">IFERROR(INDEX([1]!v_s10a_incident_by_feeder_FY26[Planned or Unplanned], ROWS($Q$9:Q244)),"")</f>
        <v>Unplanned</v>
      </c>
      <c r="R244" s="88" t="str" cm="1">
        <f t="array" ref="R244">IFERROR(INDEX([1]!v_s10a_incident_by_feeder_FY26[Cause], ROWS($R$9:R244)),"")</f>
        <v>Human Error</v>
      </c>
      <c r="S244" s="88" t="str" cm="1">
        <f t="array" ref="S244">IFERROR(INDEX([1]!v_s10a_incident_by_feeder_FY26[Details], ROWS($S$9:S244)),"")</f>
        <v># Circuit Breaker CB173332 Operated instead of CB173352, Mt Pokaka Substation</v>
      </c>
      <c r="T244" s="18"/>
    </row>
    <row r="245" spans="1:20" ht="15.75" x14ac:dyDescent="0.25">
      <c r="A245" s="10">
        <v>245</v>
      </c>
      <c r="B245" s="11"/>
      <c r="C245" s="116"/>
      <c r="D245" s="116"/>
      <c r="E245" s="85" t="str" cm="1">
        <f t="array" ref="E245">IFERROR(INDEX([1]!v_s10a_incident_by_feeder_FY26[Interruptions Identifier], ROWS($E$9:E245)),"")</f>
        <v>INCD-32945-F-NORTH ROAD</v>
      </c>
      <c r="F245" s="85" t="str" cm="1">
        <f t="array" ref="F245">IFERROR(INDEX([1]!v_s10a_incident_by_feeder_FY26[Circuit Location], ROWS($F$9:F245)),"")</f>
        <v>NPL CB1408 - North Road</v>
      </c>
      <c r="G245" s="88" t="str" cm="1">
        <f t="array" ref="G245">IFERROR(INDEX(#REF!, ROWS($G$9:G245)),"")</f>
        <v/>
      </c>
      <c r="H245" s="88" t="str" cm="1">
        <f t="array" ref="H245">IFERROR(INDEX([1]!v_s10a_incident_by_feeder_FY26[feeder], ROWS($H$9:H245)),"")</f>
        <v>NORTH ROAD</v>
      </c>
      <c r="I245" s="89" cm="1">
        <f t="array" ref="I245">IFERROR(INDEX([1]!v_s10a_incident_by_feeder_FY26[Start_Date], ROWS($I$9:I245)),"")</f>
        <v>45826.400694444441</v>
      </c>
      <c r="J245" s="90" cm="1">
        <f t="array" ref="J245">IFERROR(INDEX([1]!v_s10a_incident_by_feeder_FY26[Start_Time], ROWS($J$9:J245)),"")</f>
        <v>45826.400694444441</v>
      </c>
      <c r="K245" s="89" cm="1">
        <f t="array" ref="K245">IFERROR(INDEX([1]!v_s10a_incident_by_feeder_FY26[End_Date], ROWS($K$9:K245)),"")</f>
        <v>45826.451388888891</v>
      </c>
      <c r="L245" s="90" cm="1">
        <f t="array" ref="L245">IFERROR(INDEX([1]!v_s10a_incident_by_feeder_FY26[End_Time], ROWS($L$9:L245)),"")</f>
        <v>45826.451388888891</v>
      </c>
      <c r="M245" s="97" cm="1">
        <f t="array" ref="M245">IFERROR(INDEX([1]!v_s10a_incident_by_feeder_FY26[SAIDI_Value], ROWS($M$9:M245)),"")</f>
        <v>0.22039109242222782</v>
      </c>
      <c r="N245" s="94" cm="1">
        <f t="array" ref="N245">IFERROR(INDEX([1]!v_s10a_incident_by_feeder_FY26[SAIFI_Value], ROWS($N$9:N245)),"")</f>
        <v>3.01905606027033E-3</v>
      </c>
      <c r="O245" s="91" cm="1">
        <f t="array" ref="O245">IFERROR(INDEX([1]!v_s10a_incident_by_feeder_FY26[ICPs], ROWS($N$9:N245)),"")</f>
        <v>109</v>
      </c>
      <c r="P245" s="118" cm="1">
        <f t="array" ref="P245">IFERROR(INDEX([1]!v_s10a_incident_by_feeder_FY26[CML], ROWS($P$9:P245)),"")</f>
        <v>7957.0000008121133</v>
      </c>
      <c r="Q245" s="88" t="str" cm="1">
        <f t="array" ref="Q245">IFERROR(INDEX([1]!v_s10a_incident_by_feeder_FY26[Planned or Unplanned], ROWS($Q$9:Q245)),"")</f>
        <v>Planned</v>
      </c>
      <c r="R245" s="88" t="str" cm="1">
        <f t="array" ref="R245">IFERROR(INDEX([1]!v_s10a_incident_by_feeder_FY26[Cause], ROWS($R$9:R245)),"")</f>
        <v>Planned Outage</v>
      </c>
      <c r="S245" s="88" t="str" cm="1">
        <f t="array" ref="S245">IFERROR(INDEX([1]!v_s10a_incident_by_feeder_FY26[Details], ROWS($S$9:S245)),"")</f>
        <v># Maintenance on Cable Termination, at Pole 427525, Donald Lane, Kaitaia</v>
      </c>
      <c r="T245" s="18"/>
    </row>
    <row r="246" spans="1:20" ht="15.75" x14ac:dyDescent="0.25">
      <c r="A246" s="10">
        <v>246</v>
      </c>
      <c r="B246" s="11"/>
      <c r="C246" s="116"/>
      <c r="D246" s="116"/>
      <c r="E246" s="85" t="str" cm="1">
        <f t="array" ref="E246">IFERROR(INDEX([1]!v_s10a_incident_by_feeder_FY26[Interruptions Identifier], ROWS($E$9:E246)),"")</f>
        <v>INCD-32951-F-CROSSROADS</v>
      </c>
      <c r="F246" s="85" t="str" cm="1">
        <f t="array" ref="F246">IFERROR(INDEX([1]!v_s10a_incident_by_feeder_FY26[Circuit Location], ROWS($F$9:F246)),"")</f>
        <v>Mt Pokaka 171122 - Crossroads</v>
      </c>
      <c r="G246" s="88" t="str" cm="1">
        <f t="array" ref="G246">IFERROR(INDEX(#REF!, ROWS($G$9:G246)),"")</f>
        <v/>
      </c>
      <c r="H246" s="88" t="str" cm="1">
        <f t="array" ref="H246">IFERROR(INDEX([1]!v_s10a_incident_by_feeder_FY26[feeder], ROWS($H$9:H246)),"")</f>
        <v>CROSSROADS</v>
      </c>
      <c r="I246" s="89" cm="1">
        <f t="array" ref="I246">IFERROR(INDEX([1]!v_s10a_incident_by_feeder_FY26[Start_Date], ROWS($I$9:I246)),"")</f>
        <v>45834.424305555556</v>
      </c>
      <c r="J246" s="90" cm="1">
        <f t="array" ref="J246">IFERROR(INDEX([1]!v_s10a_incident_by_feeder_FY26[Start_Time], ROWS($J$9:J246)),"")</f>
        <v>45834.424305555556</v>
      </c>
      <c r="K246" s="89" cm="1">
        <f t="array" ref="K246">IFERROR(INDEX([1]!v_s10a_incident_by_feeder_FY26[End_Date], ROWS($K$9:K246)),"")</f>
        <v>45834.569444444445</v>
      </c>
      <c r="L246" s="90" cm="1">
        <f t="array" ref="L246">IFERROR(INDEX([1]!v_s10a_incident_by_feeder_FY26[End_Time], ROWS($L$9:L246)),"")</f>
        <v>45834.569444444445</v>
      </c>
      <c r="M246" s="97" cm="1">
        <f t="array" ref="M246">IFERROR(INDEX([1]!v_s10a_incident_by_feeder_FY26[SAIDI_Value], ROWS($M$9:M246)),"")</f>
        <v>1.1577664524719301E-2</v>
      </c>
      <c r="N246" s="94" cm="1">
        <f t="array" ref="N246">IFERROR(INDEX([1]!v_s10a_incident_by_feeder_FY26[SAIFI_Value], ROWS($N$9:N246)),"")</f>
        <v>5.5395524041657433E-5</v>
      </c>
      <c r="O246" s="91" cm="1">
        <f t="array" ref="O246">IFERROR(INDEX([1]!v_s10a_incident_by_feeder_FY26[ICPs], ROWS($N$9:N246)),"")</f>
        <v>2</v>
      </c>
      <c r="P246" s="118" cm="1">
        <f t="array" ref="P246">IFERROR(INDEX([1]!v_s10a_incident_by_feeder_FY26[CML], ROWS($P$9:P246)),"")</f>
        <v>418.00000000046566</v>
      </c>
      <c r="Q246" s="88" t="str" cm="1">
        <f t="array" ref="Q246">IFERROR(INDEX([1]!v_s10a_incident_by_feeder_FY26[Planned or Unplanned], ROWS($Q$9:Q246)),"")</f>
        <v>Planned</v>
      </c>
      <c r="R246" s="88" t="str" cm="1">
        <f t="array" ref="R246">IFERROR(INDEX([1]!v_s10a_incident_by_feeder_FY26[Cause], ROWS($R$9:R246)),"")</f>
        <v>Planned Outage</v>
      </c>
      <c r="S246" s="88" t="str" cm="1">
        <f t="array" ref="S246">IFERROR(INDEX([1]!v_s10a_incident_by_feeder_FY26[Details], ROWS($S$9:S246)),"")</f>
        <v># Replace Pole 402149, Wiroa Rd, Kerikeri</v>
      </c>
      <c r="T246" s="18"/>
    </row>
    <row r="247" spans="1:20" ht="15.75" x14ac:dyDescent="0.25">
      <c r="A247" s="10">
        <v>247</v>
      </c>
      <c r="B247" s="11"/>
      <c r="C247" s="116"/>
      <c r="D247" s="116"/>
      <c r="E247" s="85" t="str" cm="1">
        <f t="array" ref="E247">IFERROR(INDEX([1]!v_s10a_incident_by_feeder_FY26[Interruptions Identifier], ROWS($E$9:E247)),"")</f>
        <v>INCD-32954-F-TE KAO</v>
      </c>
      <c r="F247" s="85" t="str" cm="1">
        <f t="array" ref="F247">IFERROR(INDEX([1]!v_s10a_incident_by_feeder_FY26[Circuit Location], ROWS($F$9:F247)),"")</f>
        <v>Pukenui 131142 - Te Kao</v>
      </c>
      <c r="G247" s="88" t="str" cm="1">
        <f t="array" ref="G247">IFERROR(INDEX(#REF!, ROWS($G$9:G247)),"")</f>
        <v/>
      </c>
      <c r="H247" s="88" t="str" cm="1">
        <f t="array" ref="H247">IFERROR(INDEX([1]!v_s10a_incident_by_feeder_FY26[feeder], ROWS($H$9:H247)),"")</f>
        <v>TE KAO</v>
      </c>
      <c r="I247" s="89" cm="1">
        <f t="array" ref="I247">IFERROR(INDEX([1]!v_s10a_incident_by_feeder_FY26[Start_Date], ROWS($I$9:I247)),"")</f>
        <v>45819.695833333331</v>
      </c>
      <c r="J247" s="90" cm="1">
        <f t="array" ref="J247">IFERROR(INDEX([1]!v_s10a_incident_by_feeder_FY26[Start_Time], ROWS($J$9:J247)),"")</f>
        <v>45819.695833333331</v>
      </c>
      <c r="K247" s="89" cm="1">
        <f t="array" ref="K247">IFERROR(INDEX([1]!v_s10a_incident_by_feeder_FY26[End_Date], ROWS($K$9:K247)),"")</f>
        <v>45819.820138888892</v>
      </c>
      <c r="L247" s="90" cm="1">
        <f t="array" ref="L247">IFERROR(INDEX([1]!v_s10a_incident_by_feeder_FY26[End_Time], ROWS($L$9:L247)),"")</f>
        <v>45819.820138888892</v>
      </c>
      <c r="M247" s="97" cm="1">
        <f t="array" ref="M247">IFERROR(INDEX([1]!v_s10a_incident_by_feeder_FY26[SAIDI_Value], ROWS($M$9:M247)),"")</f>
        <v>5.9494792823139069E-2</v>
      </c>
      <c r="N247" s="94" cm="1">
        <f t="array" ref="N247">IFERROR(INDEX([1]!v_s10a_incident_by_feeder_FY26[SAIFI_Value], ROWS($N$9:N247)),"")</f>
        <v>3.3237314424994463E-4</v>
      </c>
      <c r="O247" s="91" cm="1">
        <f t="array" ref="O247">IFERROR(INDEX([1]!v_s10a_incident_by_feeder_FY26[ICPs], ROWS($N$9:N247)),"")</f>
        <v>12</v>
      </c>
      <c r="P247" s="118" cm="1">
        <f t="array" ref="P247">IFERROR(INDEX([1]!v_s10a_incident_by_feeder_FY26[CML], ROWS($P$9:P247)),"")</f>
        <v>2148.000000086613</v>
      </c>
      <c r="Q247" s="88" t="str" cm="1">
        <f t="array" ref="Q247">IFERROR(INDEX([1]!v_s10a_incident_by_feeder_FY26[Planned or Unplanned], ROWS($Q$9:Q247)),"")</f>
        <v>Unplanned</v>
      </c>
      <c r="R247" s="88" t="str" cm="1">
        <f t="array" ref="R247">IFERROR(INDEX([1]!v_s10a_incident_by_feeder_FY26[Cause], ROWS($R$9:R247)),"")</f>
        <v>Adverse Environment</v>
      </c>
      <c r="S247" s="88" t="str" cm="1">
        <f t="array" ref="S247">IFERROR(INDEX([1]!v_s10a_incident_by_feeder_FY26[Details], ROWS($S$9:S247)),"")</f>
        <v># Relocate Pole 430283, Due to Slip, Paua Rd, Pukenui</v>
      </c>
      <c r="T247" s="18"/>
    </row>
    <row r="248" spans="1:20" ht="15.75" x14ac:dyDescent="0.25">
      <c r="A248" s="10">
        <v>248</v>
      </c>
      <c r="B248" s="11"/>
      <c r="C248" s="116"/>
      <c r="D248" s="116"/>
      <c r="E248" s="85" t="str" cm="1">
        <f t="array" ref="E248">IFERROR(INDEX([1]!v_s10a_incident_by_feeder_FY26[Interruptions Identifier], ROWS($E$9:E248)),"")</f>
        <v>INCD-32960-F-HOREKE</v>
      </c>
      <c r="F248" s="85" t="str" cm="1">
        <f t="array" ref="F248">IFERROR(INDEX([1]!v_s10a_incident_by_feeder_FY26[Circuit Location], ROWS($F$9:F248)),"")</f>
        <v>Kaikohe  CB0111 - Horeke</v>
      </c>
      <c r="G248" s="88" t="str" cm="1">
        <f t="array" ref="G248">IFERROR(INDEX(#REF!, ROWS($G$9:G248)),"")</f>
        <v/>
      </c>
      <c r="H248" s="88" t="str" cm="1">
        <f t="array" ref="H248">IFERROR(INDEX([1]!v_s10a_incident_by_feeder_FY26[feeder], ROWS($H$9:H248)),"")</f>
        <v>HOREKE</v>
      </c>
      <c r="I248" s="89" cm="1">
        <f t="array" ref="I248">IFERROR(INDEX([1]!v_s10a_incident_by_feeder_FY26[Start_Date], ROWS($I$9:I248)),"")</f>
        <v>45847.432638888888</v>
      </c>
      <c r="J248" s="90" cm="1">
        <f t="array" ref="J248">IFERROR(INDEX([1]!v_s10a_incident_by_feeder_FY26[Start_Time], ROWS($J$9:J248)),"")</f>
        <v>45847.432638888888</v>
      </c>
      <c r="K248" s="89" cm="1">
        <f t="array" ref="K248">IFERROR(INDEX([1]!v_s10a_incident_by_feeder_FY26[End_Date], ROWS($K$9:K248)),"")</f>
        <v>45847.541666666664</v>
      </c>
      <c r="L248" s="90" cm="1">
        <f t="array" ref="L248">IFERROR(INDEX([1]!v_s10a_incident_by_feeder_FY26[End_Time], ROWS($L$9:L248)),"")</f>
        <v>45847.541666666664</v>
      </c>
      <c r="M248" s="97" cm="1">
        <f t="array" ref="M248">IFERROR(INDEX([1]!v_s10a_incident_by_feeder_FY26[SAIDI_Value], ROWS($M$9:M248)),"")</f>
        <v>1.7394194548899865E-2</v>
      </c>
      <c r="N248" s="94" cm="1">
        <f t="array" ref="N248">IFERROR(INDEX([1]!v_s10a_incident_by_feeder_FY26[SAIFI_Value], ROWS($N$9:N248)),"")</f>
        <v>1.1079104808331487E-4</v>
      </c>
      <c r="O248" s="91" cm="1">
        <f t="array" ref="O248">IFERROR(INDEX([1]!v_s10a_incident_by_feeder_FY26[ICPs], ROWS($N$9:N248)),"")</f>
        <v>4</v>
      </c>
      <c r="P248" s="118" cm="1">
        <f t="array" ref="P248">IFERROR(INDEX([1]!v_s10a_incident_by_feeder_FY26[CML], ROWS($P$9:P248)),"")</f>
        <v>627.99999999348074</v>
      </c>
      <c r="Q248" s="88" t="str" cm="1">
        <f t="array" ref="Q248">IFERROR(INDEX([1]!v_s10a_incident_by_feeder_FY26[Planned or Unplanned], ROWS($Q$9:Q248)),"")</f>
        <v>Planned</v>
      </c>
      <c r="R248" s="88" t="str" cm="1">
        <f t="array" ref="R248">IFERROR(INDEX([1]!v_s10a_incident_by_feeder_FY26[Cause], ROWS($R$9:R248)),"")</f>
        <v>Planned Outage</v>
      </c>
      <c r="S248" s="88" t="str" cm="1">
        <f t="array" ref="S248">IFERROR(INDEX([1]!v_s10a_incident_by_feeder_FY26[Details], ROWS($S$9:S248)),"")</f>
        <v># Replace Tails, LV Fuses on Transformer T00604, West Coast Rd, Kaikohe</v>
      </c>
      <c r="T248" s="18"/>
    </row>
    <row r="249" spans="1:20" ht="15.75" x14ac:dyDescent="0.25">
      <c r="A249" s="10">
        <v>249</v>
      </c>
      <c r="B249" s="11"/>
      <c r="C249" s="116"/>
      <c r="D249" s="116"/>
      <c r="E249" s="85" t="str" cm="1">
        <f t="array" ref="E249">IFERROR(INDEX([1]!v_s10a_incident_by_feeder_FY26[Interruptions Identifier], ROWS($E$9:E249)),"")</f>
        <v>INCD-32969-F-TAIPALS</v>
      </c>
      <c r="F249" s="85" t="str" cm="1">
        <f t="array" ref="F249">IFERROR(INDEX([1]!v_s10a_incident_by_feeder_FY26[Circuit Location], ROWS($F$9:F249)),"")</f>
        <v>Taipa CB1205 - Tokerau</v>
      </c>
      <c r="G249" s="88" t="str" cm="1">
        <f t="array" ref="G249">IFERROR(INDEX(#REF!, ROWS($G$9:G249)),"")</f>
        <v/>
      </c>
      <c r="H249" s="88" t="str" cm="1">
        <f t="array" ref="H249">IFERROR(INDEX([1]!v_s10a_incident_by_feeder_FY26[feeder], ROWS($H$9:H249)),"")</f>
        <v>TAIPALS</v>
      </c>
      <c r="I249" s="89" cm="1">
        <f t="array" ref="I249">IFERROR(INDEX([1]!v_s10a_incident_by_feeder_FY26[Start_Date], ROWS($I$9:I249)),"")</f>
        <v>45848.379861111112</v>
      </c>
      <c r="J249" s="90" cm="1">
        <f t="array" ref="J249">IFERROR(INDEX([1]!v_s10a_incident_by_feeder_FY26[Start_Time], ROWS($J$9:J249)),"")</f>
        <v>45848.379861111112</v>
      </c>
      <c r="K249" s="89" cm="1">
        <f t="array" ref="K249">IFERROR(INDEX([1]!v_s10a_incident_by_feeder_FY26[End_Date], ROWS($K$9:K249)),"")</f>
        <v>45848.623611111114</v>
      </c>
      <c r="L249" s="90" cm="1">
        <f t="array" ref="L249">IFERROR(INDEX([1]!v_s10a_incident_by_feeder_FY26[End_Time], ROWS($L$9:L249)),"")</f>
        <v>45848.623611111114</v>
      </c>
      <c r="M249" s="97" cm="1">
        <f t="array" ref="M249">IFERROR(INDEX([1]!v_s10a_incident_by_feeder_FY26[SAIDI_Value], ROWS($M$9:M249)),"")</f>
        <v>1.3576888987340929</v>
      </c>
      <c r="N249" s="94" cm="1">
        <f t="array" ref="N249">IFERROR(INDEX([1]!v_s10a_incident_by_feeder_FY26[SAIFI_Value], ROWS($N$9:N249)),"")</f>
        <v>3.8776866829160206E-3</v>
      </c>
      <c r="O249" s="91" cm="1">
        <f t="array" ref="O249">IFERROR(INDEX([1]!v_s10a_incident_by_feeder_FY26[ICPs], ROWS($N$9:N249)),"")</f>
        <v>140</v>
      </c>
      <c r="P249" s="118" cm="1">
        <f t="array" ref="P249">IFERROR(INDEX([1]!v_s10a_incident_by_feeder_FY26[CML], ROWS($P$9:P249)),"")</f>
        <v>49017.999999895692</v>
      </c>
      <c r="Q249" s="88" t="str" cm="1">
        <f t="array" ref="Q249">IFERROR(INDEX([1]!v_s10a_incident_by_feeder_FY26[Planned or Unplanned], ROWS($Q$9:Q249)),"")</f>
        <v>Planned</v>
      </c>
      <c r="R249" s="88" t="str" cm="1">
        <f t="array" ref="R249">IFERROR(INDEX([1]!v_s10a_incident_by_feeder_FY26[Cause], ROWS($R$9:R249)),"")</f>
        <v>Planned Outage</v>
      </c>
      <c r="S249" s="88" t="str" cm="1">
        <f t="array" ref="S249">IFERROR(INDEX([1]!v_s10a_incident_by_feeder_FY26[Details], ROWS($S$9:S249)),"")</f>
        <v># Verify Ring Main Unit Wiring RMU197, Tokerau Beach, Taipa</v>
      </c>
      <c r="T249" s="18"/>
    </row>
    <row r="250" spans="1:20" ht="15.75" x14ac:dyDescent="0.25">
      <c r="A250" s="10">
        <v>250</v>
      </c>
      <c r="B250" s="11"/>
      <c r="C250" s="116"/>
      <c r="D250" s="116"/>
      <c r="E250" s="85" t="str" cm="1">
        <f t="array" ref="E250">IFERROR(INDEX([1]!v_s10a_incident_by_feeder_FY26[Interruptions Identifier], ROWS($E$9:E250)),"")</f>
        <v>INCD-32975-F-OPONONI</v>
      </c>
      <c r="F250" s="85" t="str" cm="1">
        <f t="array" ref="F250">IFERROR(INDEX([1]!v_s10a_incident_by_feeder_FY26[Circuit Location], ROWS($F$9:F250)),"")</f>
        <v>Omanaia 051762 - Opononi</v>
      </c>
      <c r="G250" s="88" t="str" cm="1">
        <f t="array" ref="G250">IFERROR(INDEX(#REF!, ROWS($G$9:G250)),"")</f>
        <v/>
      </c>
      <c r="H250" s="88" t="str" cm="1">
        <f t="array" ref="H250">IFERROR(INDEX([1]!v_s10a_incident_by_feeder_FY26[feeder], ROWS($H$9:H250)),"")</f>
        <v>OPONONI</v>
      </c>
      <c r="I250" s="89" cm="1">
        <f t="array" ref="I250">IFERROR(INDEX([1]!v_s10a_incident_by_feeder_FY26[Start_Date], ROWS($I$9:I250)),"")</f>
        <v>45840.378472222219</v>
      </c>
      <c r="J250" s="90" cm="1">
        <f t="array" ref="J250">IFERROR(INDEX([1]!v_s10a_incident_by_feeder_FY26[Start_Time], ROWS($J$9:J250)),"")</f>
        <v>45840.378472222219</v>
      </c>
      <c r="K250" s="89" cm="1">
        <f t="array" ref="K250">IFERROR(INDEX([1]!v_s10a_incident_by_feeder_FY26[End_Date], ROWS($K$9:K250)),"")</f>
        <v>45840.614583333336</v>
      </c>
      <c r="L250" s="90" cm="1">
        <f t="array" ref="L250">IFERROR(INDEX([1]!v_s10a_incident_by_feeder_FY26[End_Time], ROWS($L$9:L250)),"")</f>
        <v>45840.614583333336</v>
      </c>
      <c r="M250" s="97" cm="1">
        <f t="array" ref="M250">IFERROR(INDEX([1]!v_s10a_incident_by_feeder_FY26[SAIDI_Value], ROWS($M$9:M250)),"")</f>
        <v>3.7668956349229898E-2</v>
      </c>
      <c r="N250" s="94" cm="1">
        <f t="array" ref="N250">IFERROR(INDEX([1]!v_s10a_incident_by_feeder_FY26[SAIFI_Value], ROWS($N$9:N250)),"")</f>
        <v>1.1079104808331487E-4</v>
      </c>
      <c r="O250" s="91" cm="1">
        <f t="array" ref="O250">IFERROR(INDEX([1]!v_s10a_incident_by_feeder_FY26[ICPs], ROWS($N$9:N250)),"")</f>
        <v>4</v>
      </c>
      <c r="P250" s="118" cm="1">
        <f t="array" ref="P250">IFERROR(INDEX([1]!v_s10a_incident_by_feeder_FY26[CML], ROWS($P$9:P250)),"")</f>
        <v>1360.0000000325963</v>
      </c>
      <c r="Q250" s="88" t="str" cm="1">
        <f t="array" ref="Q250">IFERROR(INDEX([1]!v_s10a_incident_by_feeder_FY26[Planned or Unplanned], ROWS($Q$9:Q250)),"")</f>
        <v>Planned</v>
      </c>
      <c r="R250" s="88" t="str" cm="1">
        <f t="array" ref="R250">IFERROR(INDEX([1]!v_s10a_incident_by_feeder_FY26[Cause], ROWS($R$9:R250)),"")</f>
        <v>Planned Outage</v>
      </c>
      <c r="S250" s="88" t="str" cm="1">
        <f t="array" ref="S250">IFERROR(INDEX([1]!v_s10a_incident_by_feeder_FY26[Details], ROWS($S$9:S250)),"")</f>
        <v># Vegetation Control beyond Pole 434514, Wharekawa Rd, Omanaia</v>
      </c>
      <c r="T250" s="18"/>
    </row>
    <row r="251" spans="1:20" ht="15.75" x14ac:dyDescent="0.25">
      <c r="A251" s="10">
        <v>251</v>
      </c>
      <c r="B251" s="11"/>
      <c r="C251" s="116"/>
      <c r="D251" s="116"/>
      <c r="E251" s="85" t="str" cm="1">
        <f t="array" ref="E251">IFERROR(INDEX([1]!v_s10a_incident_by_feeder_FY26[Interruptions Identifier], ROWS($E$9:E251)),"")</f>
        <v>INCD-32984-F-BROADWOOD</v>
      </c>
      <c r="F251" s="85" t="str" cm="1">
        <f t="array" ref="F251">IFERROR(INDEX([1]!v_s10a_incident_by_feeder_FY26[Circuit Location], ROWS($F$9:F251)),"")</f>
        <v>Kaitaia Transmission 151922 - Broadwood</v>
      </c>
      <c r="G251" s="88" t="str" cm="1">
        <f t="array" ref="G251">IFERROR(INDEX(#REF!, ROWS($G$9:G251)),"")</f>
        <v/>
      </c>
      <c r="H251" s="88" t="str" cm="1">
        <f t="array" ref="H251">IFERROR(INDEX([1]!v_s10a_incident_by_feeder_FY26[feeder], ROWS($H$9:H251)),"")</f>
        <v>BROADWOOD</v>
      </c>
      <c r="I251" s="89" cm="1">
        <f t="array" ref="I251">IFERROR(INDEX([1]!v_s10a_incident_by_feeder_FY26[Start_Date], ROWS($I$9:I251)),"")</f>
        <v>45822.015486111108</v>
      </c>
      <c r="J251" s="90" cm="1">
        <f t="array" ref="J251">IFERROR(INDEX([1]!v_s10a_incident_by_feeder_FY26[Start_Time], ROWS($J$9:J251)),"")</f>
        <v>45822.015486111108</v>
      </c>
      <c r="K251" s="89" cm="1">
        <f t="array" ref="K251">IFERROR(INDEX([1]!v_s10a_incident_by_feeder_FY26[End_Date], ROWS($K$9:K251)),"")</f>
        <v>45822.190416666665</v>
      </c>
      <c r="L251" s="90" cm="1">
        <f t="array" ref="L251">IFERROR(INDEX([1]!v_s10a_incident_by_feeder_FY26[End_Time], ROWS($L$9:L251)),"")</f>
        <v>45822.190416666665</v>
      </c>
      <c r="M251" s="97" cm="1">
        <f t="array" ref="M251">IFERROR(INDEX([1]!v_s10a_incident_by_feeder_FY26[SAIDI_Value], ROWS($M$9:M251)),"")</f>
        <v>0.50234877022289515</v>
      </c>
      <c r="N251" s="94" cm="1">
        <f t="array" ref="N251">IFERROR(INDEX([1]!v_s10a_incident_by_feeder_FY26[SAIFI_Value], ROWS($N$9:N251)),"")</f>
        <v>1.9942388654996678E-3</v>
      </c>
      <c r="O251" s="91" cm="1">
        <f t="array" ref="O251">IFERROR(INDEX([1]!v_s10a_incident_by_feeder_FY26[ICPs], ROWS($N$9:N251)),"")</f>
        <v>72</v>
      </c>
      <c r="P251" s="118" cm="1">
        <f t="array" ref="P251">IFERROR(INDEX([1]!v_s10a_incident_by_feeder_FY26[CML], ROWS($P$9:P251)),"")</f>
        <v>18136.800000127405</v>
      </c>
      <c r="Q251" s="88" t="str" cm="1">
        <f t="array" ref="Q251">IFERROR(INDEX([1]!v_s10a_incident_by_feeder_FY26[Planned or Unplanned], ROWS($Q$9:Q251)),"")</f>
        <v>Unplanned</v>
      </c>
      <c r="R251" s="88" t="str" cm="1">
        <f t="array" ref="R251">IFERROR(INDEX([1]!v_s10a_incident_by_feeder_FY26[Cause], ROWS($R$9:R251)),"")</f>
        <v>Defective Equipment</v>
      </c>
      <c r="S251" s="88" t="str" cm="1">
        <f t="array" ref="S251">IFERROR(INDEX([1]!v_s10a_incident_by_feeder_FY26[Details], ROWS($S$9:S251)),"")</f>
        <v># Insulator Pulled Out of Crossarm, Pole 415226, West Coast Rd, Kaikohe</v>
      </c>
      <c r="T251" s="18"/>
    </row>
    <row r="252" spans="1:20" ht="15.75" x14ac:dyDescent="0.25">
      <c r="A252" s="10">
        <v>252</v>
      </c>
      <c r="B252" s="11"/>
      <c r="C252" s="116"/>
      <c r="D252" s="116"/>
      <c r="E252" s="85" t="str" cm="1">
        <f t="array" ref="E252">IFERROR(INDEX([1]!v_s10a_incident_by_feeder_FY26[Interruptions Identifier], ROWS($E$9:E252)),"")</f>
        <v>INCD-32987-F-WHANGAROA</v>
      </c>
      <c r="F252" s="85" t="str" cm="1">
        <f t="array" ref="F252">IFERROR(INDEX([1]!v_s10a_incident_by_feeder_FY26[Circuit Location], ROWS($F$9:F252)),"")</f>
        <v>Kaeo 191722 - Whangaroa</v>
      </c>
      <c r="G252" s="88" t="str" cm="1">
        <f t="array" ref="G252">IFERROR(INDEX(#REF!, ROWS($G$9:G252)),"")</f>
        <v/>
      </c>
      <c r="H252" s="88" t="str" cm="1">
        <f t="array" ref="H252">IFERROR(INDEX([1]!v_s10a_incident_by_feeder_FY26[feeder], ROWS($H$9:H252)),"")</f>
        <v>WHANGAROA</v>
      </c>
      <c r="I252" s="89" cm="1">
        <f t="array" ref="I252">IFERROR(INDEX([1]!v_s10a_incident_by_feeder_FY26[Start_Date], ROWS($I$9:I252)),"")</f>
        <v>45822.691666666666</v>
      </c>
      <c r="J252" s="90" cm="1">
        <f t="array" ref="J252">IFERROR(INDEX([1]!v_s10a_incident_by_feeder_FY26[Start_Time], ROWS($J$9:J252)),"")</f>
        <v>45822.691666666666</v>
      </c>
      <c r="K252" s="89" cm="1">
        <f t="array" ref="K252">IFERROR(INDEX([1]!v_s10a_incident_by_feeder_FY26[End_Date], ROWS($K$9:K252)),"")</f>
        <v>45822.799305555556</v>
      </c>
      <c r="L252" s="90" cm="1">
        <f t="array" ref="L252">IFERROR(INDEX([1]!v_s10a_incident_by_feeder_FY26[End_Time], ROWS($L$9:L252)),"")</f>
        <v>45822.799305555556</v>
      </c>
      <c r="M252" s="97" cm="1">
        <f t="array" ref="M252">IFERROR(INDEX([1]!v_s10a_incident_by_feeder_FY26[SAIDI_Value], ROWS($M$9:M252)),"")</f>
        <v>8.5863062265858797E-2</v>
      </c>
      <c r="N252" s="94" cm="1">
        <f t="array" ref="N252">IFERROR(INDEX([1]!v_s10a_incident_by_feeder_FY26[SAIFI_Value], ROWS($N$9:N252)),"")</f>
        <v>5.5395524041657431E-4</v>
      </c>
      <c r="O252" s="91" cm="1">
        <f t="array" ref="O252">IFERROR(INDEX([1]!v_s10a_incident_by_feeder_FY26[ICPs], ROWS($N$9:N252)),"")</f>
        <v>20</v>
      </c>
      <c r="P252" s="118" cm="1">
        <f t="array" ref="P252">IFERROR(INDEX([1]!v_s10a_incident_by_feeder_FY26[CML], ROWS($P$9:P252)),"")</f>
        <v>3100.0000000465661</v>
      </c>
      <c r="Q252" s="88" t="str" cm="1">
        <f t="array" ref="Q252">IFERROR(INDEX([1]!v_s10a_incident_by_feeder_FY26[Planned or Unplanned], ROWS($Q$9:Q252)),"")</f>
        <v>Unplanned</v>
      </c>
      <c r="R252" s="88" t="str" cm="1">
        <f t="array" ref="R252">IFERROR(INDEX([1]!v_s10a_incident_by_feeder_FY26[Cause], ROWS($R$9:R252)),"")</f>
        <v>Unknown</v>
      </c>
      <c r="S252" s="88" t="str" cm="1">
        <f t="array" ref="S252">IFERROR(INDEX([1]!v_s10a_incident_by_feeder_FY26[Details], ROWS($S$9:S252)),"")</f>
        <v># Blown Fuse F2405, Mahinepua Rd, Kaeo</v>
      </c>
      <c r="T252" s="18"/>
    </row>
    <row r="253" spans="1:20" ht="15.75" x14ac:dyDescent="0.25">
      <c r="A253" s="10">
        <v>253</v>
      </c>
      <c r="B253" s="11"/>
      <c r="C253" s="116"/>
      <c r="D253" s="116"/>
      <c r="E253" s="85" t="str" cm="1">
        <f t="array" ref="E253">IFERROR(INDEX([1]!v_s10a_incident_by_feeder_FY26[Interruptions Identifier], ROWS($E$9:E253)),"")</f>
        <v>INCD-33002-F-BROADWOOD</v>
      </c>
      <c r="F253" s="85" t="str" cm="1">
        <f t="array" ref="F253">IFERROR(INDEX([1]!v_s10a_incident_by_feeder_FY26[Circuit Location], ROWS($F$9:F253)),"")</f>
        <v>Kaitaia Transmission 151922 - Broadwood</v>
      </c>
      <c r="G253" s="88" t="str" cm="1">
        <f t="array" ref="G253">IFERROR(INDEX(#REF!, ROWS($G$9:G253)),"")</f>
        <v/>
      </c>
      <c r="H253" s="88" t="str" cm="1">
        <f t="array" ref="H253">IFERROR(INDEX([1]!v_s10a_incident_by_feeder_FY26[feeder], ROWS($H$9:H253)),"")</f>
        <v>BROADWOOD</v>
      </c>
      <c r="I253" s="89" cm="1">
        <f t="array" ref="I253">IFERROR(INDEX([1]!v_s10a_incident_by_feeder_FY26[Start_Date], ROWS($I$9:I253)),"")</f>
        <v>45847.412442129629</v>
      </c>
      <c r="J253" s="90" cm="1">
        <f t="array" ref="J253">IFERROR(INDEX([1]!v_s10a_incident_by_feeder_FY26[Start_Time], ROWS($J$9:J253)),"")</f>
        <v>45847.412442129629</v>
      </c>
      <c r="K253" s="89" cm="1">
        <f t="array" ref="K253">IFERROR(INDEX([1]!v_s10a_incident_by_feeder_FY26[End_Date], ROWS($K$9:K253)),"")</f>
        <v>45847.636273148149</v>
      </c>
      <c r="L253" s="90" cm="1">
        <f t="array" ref="L253">IFERROR(INDEX([1]!v_s10a_incident_by_feeder_FY26[End_Time], ROWS($L$9:L253)),"")</f>
        <v>45847.636273148149</v>
      </c>
      <c r="M253" s="97" cm="1">
        <f t="array" ref="M253">IFERROR(INDEX([1]!v_s10a_incident_by_feeder_FY26[SAIDI_Value], ROWS($M$9:M253)),"")</f>
        <v>2.679024484816622</v>
      </c>
      <c r="N253" s="94" cm="1">
        <f t="array" ref="N253">IFERROR(INDEX([1]!v_s10a_incident_by_feeder_FY26[SAIFI_Value], ROWS($N$9:N253)),"")</f>
        <v>8.7524927985818748E-3</v>
      </c>
      <c r="O253" s="91" cm="1">
        <f t="array" ref="O253">IFERROR(INDEX([1]!v_s10a_incident_by_feeder_FY26[ICPs], ROWS($N$9:N253)),"")</f>
        <v>304</v>
      </c>
      <c r="P253" s="118" cm="1">
        <f t="array" ref="P253">IFERROR(INDEX([1]!v_s10a_incident_by_feeder_FY26[CML], ROWS($P$9:P253)),"")</f>
        <v>96723.499999819323</v>
      </c>
      <c r="Q253" s="88" t="str" cm="1">
        <f t="array" ref="Q253">IFERROR(INDEX([1]!v_s10a_incident_by_feeder_FY26[Planned or Unplanned], ROWS($Q$9:Q253)),"")</f>
        <v>Planned</v>
      </c>
      <c r="R253" s="88" t="str" cm="1">
        <f t="array" ref="R253">IFERROR(INDEX([1]!v_s10a_incident_by_feeder_FY26[Cause], ROWS($R$9:R253)),"")</f>
        <v>Planned Outage</v>
      </c>
      <c r="S253" s="88" t="str" cm="1">
        <f t="array" ref="S253">IFERROR(INDEX([1]!v_s10a_incident_by_feeder_FY26[Details], ROWS($S$9:S253)),"")</f>
        <v># Replace Pole 414515, Install Transformer T20080, Runaruna Rd, Kaitaia</v>
      </c>
      <c r="T253" s="18"/>
    </row>
    <row r="254" spans="1:20" ht="15.75" x14ac:dyDescent="0.25">
      <c r="A254" s="10">
        <v>254</v>
      </c>
      <c r="B254" s="11"/>
      <c r="C254" s="116"/>
      <c r="D254" s="116"/>
      <c r="E254" s="85" t="str" cm="1">
        <f t="array" ref="E254">IFERROR(INDEX([1]!v_s10a_incident_by_feeder_FY26[Interruptions Identifier], ROWS($E$9:E254)),"")</f>
        <v>INCD-33014-F-BROADWOOD</v>
      </c>
      <c r="F254" s="85" t="str" cm="1">
        <f t="array" ref="F254">IFERROR(INDEX([1]!v_s10a_incident_by_feeder_FY26[Circuit Location], ROWS($F$9:F254)),"")</f>
        <v>Kaitaia Transmission 151922 - Broadwood</v>
      </c>
      <c r="G254" s="88" t="str" cm="1">
        <f t="array" ref="G254">IFERROR(INDEX(#REF!, ROWS($G$9:G254)),"")</f>
        <v/>
      </c>
      <c r="H254" s="88" t="str" cm="1">
        <f t="array" ref="H254">IFERROR(INDEX([1]!v_s10a_incident_by_feeder_FY26[feeder], ROWS($H$9:H254)),"")</f>
        <v>BROADWOOD</v>
      </c>
      <c r="I254" s="89" cm="1">
        <f t="array" ref="I254">IFERROR(INDEX([1]!v_s10a_incident_by_feeder_FY26[Start_Date], ROWS($I$9:I254)),"")</f>
        <v>45854.399305555555</v>
      </c>
      <c r="J254" s="90" cm="1">
        <f t="array" ref="J254">IFERROR(INDEX([1]!v_s10a_incident_by_feeder_FY26[Start_Time], ROWS($J$9:J254)),"")</f>
        <v>45854.399305555555</v>
      </c>
      <c r="K254" s="89" cm="1">
        <f t="array" ref="K254">IFERROR(INDEX([1]!v_s10a_incident_by_feeder_FY26[End_Date], ROWS($K$9:K254)),"")</f>
        <v>45854.603472222225</v>
      </c>
      <c r="L254" s="90" cm="1">
        <f t="array" ref="L254">IFERROR(INDEX([1]!v_s10a_incident_by_feeder_FY26[End_Time], ROWS($L$9:L254)),"")</f>
        <v>45854.603472222225</v>
      </c>
      <c r="M254" s="97" cm="1">
        <f t="array" ref="M254">IFERROR(INDEX([1]!v_s10a_incident_by_feeder_FY26[SAIDI_Value], ROWS($M$9:M254)),"")</f>
        <v>0.1132284511425472</v>
      </c>
      <c r="N254" s="94" cm="1">
        <f t="array" ref="N254">IFERROR(INDEX([1]!v_s10a_incident_by_feeder_FY26[SAIFI_Value], ROWS($N$9:N254)),"")</f>
        <v>4.1546643031243073E-4</v>
      </c>
      <c r="O254" s="91" cm="1">
        <f t="array" ref="O254">IFERROR(INDEX([1]!v_s10a_incident_by_feeder_FY26[ICPs], ROWS($N$9:N254)),"")</f>
        <v>15</v>
      </c>
      <c r="P254" s="118" cm="1">
        <f t="array" ref="P254">IFERROR(INDEX([1]!v_s10a_incident_by_feeder_FY26[CML], ROWS($P$9:P254)),"")</f>
        <v>4088.0000000505242</v>
      </c>
      <c r="Q254" s="88" t="str" cm="1">
        <f t="array" ref="Q254">IFERROR(INDEX([1]!v_s10a_incident_by_feeder_FY26[Planned or Unplanned], ROWS($Q$9:Q254)),"")</f>
        <v>Planned</v>
      </c>
      <c r="R254" s="88" t="str" cm="1">
        <f t="array" ref="R254">IFERROR(INDEX([1]!v_s10a_incident_by_feeder_FY26[Cause], ROWS($R$9:R254)),"")</f>
        <v>Planned Outage</v>
      </c>
      <c r="S254" s="88" t="str" cm="1">
        <f t="array" ref="S254">IFERROR(INDEX([1]!v_s10a_incident_by_feeder_FY26[Details], ROWS($S$9:S254)),"")</f>
        <v># Replace Poles,Transformer T00997, Broadwood Rd, Kaitaia</v>
      </c>
      <c r="T254" s="18"/>
    </row>
    <row r="255" spans="1:20" ht="15.75" x14ac:dyDescent="0.25">
      <c r="A255" s="10">
        <v>255</v>
      </c>
      <c r="B255" s="11"/>
      <c r="C255" s="116"/>
      <c r="D255" s="116"/>
      <c r="E255" s="85" t="str" cm="1">
        <f t="array" ref="E255">IFERROR(INDEX([1]!v_s10a_incident_by_feeder_FY26[Interruptions Identifier], ROWS($E$9:E255)),"")</f>
        <v>INCD-33017-F-HEREKINO</v>
      </c>
      <c r="F255" s="85" t="str" cm="1">
        <f t="array" ref="F255">IFERROR(INDEX([1]!v_s10a_incident_by_feeder_FY26[Circuit Location], ROWS($F$9:F255)),"")</f>
        <v>Okahu CB1109 - Herekino</v>
      </c>
      <c r="G255" s="88" t="str" cm="1">
        <f t="array" ref="G255">IFERROR(INDEX(#REF!, ROWS($G$9:G255)),"")</f>
        <v/>
      </c>
      <c r="H255" s="88" t="str" cm="1">
        <f t="array" ref="H255">IFERROR(INDEX([1]!v_s10a_incident_by_feeder_FY26[feeder], ROWS($H$9:H255)),"")</f>
        <v>HEREKINO</v>
      </c>
      <c r="I255" s="89" cm="1">
        <f t="array" ref="I255">IFERROR(INDEX([1]!v_s10a_incident_by_feeder_FY26[Start_Date], ROWS($I$9:I255)),"")</f>
        <v>45825.397141203706</v>
      </c>
      <c r="J255" s="90" cm="1">
        <f t="array" ref="J255">IFERROR(INDEX([1]!v_s10a_incident_by_feeder_FY26[Start_Time], ROWS($J$9:J255)),"")</f>
        <v>45825.397141203706</v>
      </c>
      <c r="K255" s="89" cm="1">
        <f t="array" ref="K255">IFERROR(INDEX([1]!v_s10a_incident_by_feeder_FY26[End_Date], ROWS($K$9:K255)),"")</f>
        <v>45825.399571759262</v>
      </c>
      <c r="L255" s="90" cm="1">
        <f t="array" ref="L255">IFERROR(INDEX([1]!v_s10a_incident_by_feeder_FY26[End_Time], ROWS($L$9:L255)),"")</f>
        <v>45825.399571759262</v>
      </c>
      <c r="M255" s="97" cm="1">
        <f t="array" ref="M255">IFERROR(INDEX([1]!v_s10a_incident_by_feeder_FY26[SAIDI_Value], ROWS($M$9:M255)),"")</f>
        <v>1.648016840677833E-2</v>
      </c>
      <c r="N255" s="94" cm="1">
        <f t="array" ref="N255">IFERROR(INDEX([1]!v_s10a_incident_by_feeder_FY26[SAIFI_Value], ROWS($N$9:N255)),"")</f>
        <v>4.7086195435408823E-3</v>
      </c>
      <c r="O255" s="91" cm="1">
        <f t="array" ref="O255">IFERROR(INDEX([1]!v_s10a_incident_by_feeder_FY26[ICPs], ROWS($N$9:N255)),"")</f>
        <v>170</v>
      </c>
      <c r="P255" s="118" cm="1">
        <f t="array" ref="P255">IFERROR(INDEX([1]!v_s10a_incident_by_feeder_FY26[CML], ROWS($P$9:P255)),"")</f>
        <v>595.00000015832484</v>
      </c>
      <c r="Q255" s="88" t="str" cm="1">
        <f t="array" ref="Q255">IFERROR(INDEX([1]!v_s10a_incident_by_feeder_FY26[Planned or Unplanned], ROWS($Q$9:Q255)),"")</f>
        <v>Planned</v>
      </c>
      <c r="R255" s="88" t="str" cm="1">
        <f t="array" ref="R255">IFERROR(INDEX([1]!v_s10a_incident_by_feeder_FY26[Cause], ROWS($R$9:R255)),"")</f>
        <v>Planned Outage</v>
      </c>
      <c r="S255" s="88" t="str" cm="1">
        <f t="array" ref="S255">IFERROR(INDEX([1]!v_s10a_incident_by_feeder_FY26[Details], ROWS($S$9:S255)),"")</f>
        <v># Replacing Poles from Pole 427491 to 430381, Kaitaia-Awaroa Rd, Herekino</v>
      </c>
      <c r="T255" s="18"/>
    </row>
    <row r="256" spans="1:20" ht="15.75" x14ac:dyDescent="0.25">
      <c r="A256" s="10">
        <v>256</v>
      </c>
      <c r="B256" s="11"/>
      <c r="C256" s="116"/>
      <c r="D256" s="116"/>
      <c r="E256" s="85" t="str" cm="1">
        <f t="array" ref="E256">IFERROR(INDEX([1]!v_s10a_incident_by_feeder_FY26[Interruptions Identifier], ROWS($E$9:E256)),"")</f>
        <v>INCD-33020-F-OPUA</v>
      </c>
      <c r="F256" s="85" t="str" cm="1">
        <f t="array" ref="F256">IFERROR(INDEX([1]!v_s10a_incident_by_feeder_FY26[Circuit Location], ROWS($F$9:F256)),"")</f>
        <v>Kawakawa CB0208 - Opua</v>
      </c>
      <c r="G256" s="88" t="str" cm="1">
        <f t="array" ref="G256">IFERROR(INDEX(#REF!, ROWS($G$9:G256)),"")</f>
        <v/>
      </c>
      <c r="H256" s="88" t="str" cm="1">
        <f t="array" ref="H256">IFERROR(INDEX([1]!v_s10a_incident_by_feeder_FY26[feeder], ROWS($H$9:H256)),"")</f>
        <v>OPUA</v>
      </c>
      <c r="I256" s="89" cm="1">
        <f t="array" ref="I256">IFERROR(INDEX([1]!v_s10a_incident_by_feeder_FY26[Start_Date], ROWS($I$9:I256)),"")</f>
        <v>45825.400729166664</v>
      </c>
      <c r="J256" s="90" cm="1">
        <f t="array" ref="J256">IFERROR(INDEX([1]!v_s10a_incident_by_feeder_FY26[Start_Time], ROWS($J$9:J256)),"")</f>
        <v>45825.400729166664</v>
      </c>
      <c r="K256" s="89" cm="1">
        <f t="array" ref="K256">IFERROR(INDEX([1]!v_s10a_incident_by_feeder_FY26[End_Date], ROWS($K$9:K256)),"")</f>
        <v>45825.546527777777</v>
      </c>
      <c r="L256" s="90" cm="1">
        <f t="array" ref="L256">IFERROR(INDEX([1]!v_s10a_incident_by_feeder_FY26[End_Time], ROWS($L$9:L256)),"")</f>
        <v>45825.546527777777</v>
      </c>
      <c r="M256" s="97" cm="1">
        <f t="array" ref="M256">IFERROR(INDEX([1]!v_s10a_incident_by_feeder_FY26[SAIDI_Value], ROWS($M$9:M256)),"")</f>
        <v>0.9470917351505197</v>
      </c>
      <c r="N256" s="94" cm="1">
        <f t="array" ref="N256">IFERROR(INDEX([1]!v_s10a_incident_by_feeder_FY26[SAIFI_Value], ROWS($N$9:N256)),"")</f>
        <v>1.9139153556392643E-2</v>
      </c>
      <c r="O256" s="91" cm="1">
        <f t="array" ref="O256">IFERROR(INDEX([1]!v_s10a_incident_by_feeder_FY26[ICPs], ROWS($N$9:N256)),"")</f>
        <v>691</v>
      </c>
      <c r="P256" s="118" cm="1">
        <f t="array" ref="P256">IFERROR(INDEX([1]!v_s10a_incident_by_feeder_FY26[CML], ROWS($P$9:P256)),"")</f>
        <v>34193.800005874364</v>
      </c>
      <c r="Q256" s="88" t="str" cm="1">
        <f t="array" ref="Q256">IFERROR(INDEX([1]!v_s10a_incident_by_feeder_FY26[Planned or Unplanned], ROWS($Q$9:Q256)),"")</f>
        <v>Unplanned</v>
      </c>
      <c r="R256" s="88" t="str" cm="1">
        <f t="array" ref="R256">IFERROR(INDEX([1]!v_s10a_incident_by_feeder_FY26[Cause], ROWS($R$9:R256)),"")</f>
        <v>Defective Equipment</v>
      </c>
      <c r="S256" s="88" t="str" cm="1">
        <f t="array" ref="S256">IFERROR(INDEX([1]!v_s10a_incident_by_feeder_FY26[Details], ROWS($S$9:S256)),"")</f>
        <v># Suspension Insulator Broken, at Pole 402839, SH11, Kawakawa</v>
      </c>
      <c r="T256" s="18"/>
    </row>
    <row r="257" spans="1:20" ht="15.75" x14ac:dyDescent="0.25">
      <c r="A257" s="10">
        <v>257</v>
      </c>
      <c r="B257" s="11"/>
      <c r="C257" s="116"/>
      <c r="D257" s="116"/>
      <c r="E257" s="85" t="str" cm="1">
        <f t="array" ref="E257">IFERROR(INDEX([1]!v_s10a_incident_by_feeder_FY26[Interruptions Identifier], ROWS($E$9:E257)),"")</f>
        <v>INCD-33023-F-HEREKINO</v>
      </c>
      <c r="F257" s="85" t="str" cm="1">
        <f t="array" ref="F257">IFERROR(INDEX([1]!v_s10a_incident_by_feeder_FY26[Circuit Location], ROWS($F$9:F257)),"")</f>
        <v>Okahu CB1109 - Herekino</v>
      </c>
      <c r="G257" s="88" t="str" cm="1">
        <f t="array" ref="G257">IFERROR(INDEX(#REF!, ROWS($G$9:G257)),"")</f>
        <v/>
      </c>
      <c r="H257" s="88" t="str" cm="1">
        <f t="array" ref="H257">IFERROR(INDEX([1]!v_s10a_incident_by_feeder_FY26[feeder], ROWS($H$9:H257)),"")</f>
        <v>HEREKINO</v>
      </c>
      <c r="I257" s="89" cm="1">
        <f t="array" ref="I257">IFERROR(INDEX([1]!v_s10a_incident_by_feeder_FY26[Start_Date], ROWS($I$9:I257)),"")</f>
        <v>45825.40625</v>
      </c>
      <c r="J257" s="90" cm="1">
        <f t="array" ref="J257">IFERROR(INDEX([1]!v_s10a_incident_by_feeder_FY26[Start_Time], ROWS($J$9:J257)),"")</f>
        <v>45825.40625</v>
      </c>
      <c r="K257" s="89" cm="1">
        <f t="array" ref="K257">IFERROR(INDEX([1]!v_s10a_incident_by_feeder_FY26[End_Date], ROWS($K$9:K257)),"")</f>
        <v>45825.665277777778</v>
      </c>
      <c r="L257" s="90" cm="1">
        <f t="array" ref="L257">IFERROR(INDEX([1]!v_s10a_incident_by_feeder_FY26[End_Time], ROWS($L$9:L257)),"")</f>
        <v>45825.665277777778</v>
      </c>
      <c r="M257" s="97" cm="1">
        <f t="array" ref="M257">IFERROR(INDEX([1]!v_s10a_incident_by_feeder_FY26[SAIDI_Value], ROWS($M$9:M257)),"")</f>
        <v>1.9341393381996097</v>
      </c>
      <c r="N257" s="94" cm="1">
        <f t="array" ref="N257">IFERROR(INDEX([1]!v_s10a_incident_by_feeder_FY26[SAIFI_Value], ROWS($N$9:N257)),"")</f>
        <v>5.3456680700199426E-3</v>
      </c>
      <c r="O257" s="91" cm="1">
        <f t="array" ref="O257">IFERROR(INDEX([1]!v_s10a_incident_by_feeder_FY26[ICPs], ROWS($N$9:N257)),"")</f>
        <v>193</v>
      </c>
      <c r="P257" s="118" cm="1">
        <f t="array" ref="P257">IFERROR(INDEX([1]!v_s10a_incident_by_feeder_FY26[CML], ROWS($P$9:P257)),"")</f>
        <v>69830.166666358709</v>
      </c>
      <c r="Q257" s="88" t="str" cm="1">
        <f t="array" ref="Q257">IFERROR(INDEX([1]!v_s10a_incident_by_feeder_FY26[Planned or Unplanned], ROWS($Q$9:Q257)),"")</f>
        <v>Planned</v>
      </c>
      <c r="R257" s="88" t="str" cm="1">
        <f t="array" ref="R257">IFERROR(INDEX([1]!v_s10a_incident_by_feeder_FY26[Cause], ROWS($R$9:R257)),"")</f>
        <v>Planned Outage</v>
      </c>
      <c r="S257" s="88" t="str" cm="1">
        <f t="array" ref="S257">IFERROR(INDEX([1]!v_s10a_incident_by_feeder_FY26[Details], ROWS($S$9:S257)),"")</f>
        <v># Replacing Poles 427491 to 430381, Kaitaia Awaroa Rd, Herekino</v>
      </c>
      <c r="T257" s="18"/>
    </row>
    <row r="258" spans="1:20" ht="15.75" x14ac:dyDescent="0.25">
      <c r="A258" s="10">
        <v>258</v>
      </c>
      <c r="B258" s="11"/>
      <c r="C258" s="116"/>
      <c r="D258" s="116"/>
      <c r="E258" s="85" t="str" cm="1">
        <f t="array" ref="E258">IFERROR(INDEX([1]!v_s10a_incident_by_feeder_FY26[Interruptions Identifier], ROWS($E$9:E258)),"")</f>
        <v>INCD-33026-F-AWANUI</v>
      </c>
      <c r="F258" s="85" t="str" cm="1">
        <f t="array" ref="F258">IFERROR(INDEX([1]!v_s10a_incident_by_feeder_FY26[Circuit Location], ROWS($F$9:F258)),"")</f>
        <v>NPL CB1406 - Awanui</v>
      </c>
      <c r="G258" s="88" t="str" cm="1">
        <f t="array" ref="G258">IFERROR(INDEX(#REF!, ROWS($G$9:G258)),"")</f>
        <v/>
      </c>
      <c r="H258" s="88" t="str" cm="1">
        <f t="array" ref="H258">IFERROR(INDEX([1]!v_s10a_incident_by_feeder_FY26[feeder], ROWS($H$9:H258)),"")</f>
        <v>AWANUI</v>
      </c>
      <c r="I258" s="89" cm="1">
        <f t="array" ref="I258">IFERROR(INDEX([1]!v_s10a_incident_by_feeder_FY26[Start_Date], ROWS($I$9:I258)),"")</f>
        <v>45848.398611111108</v>
      </c>
      <c r="J258" s="90" cm="1">
        <f t="array" ref="J258">IFERROR(INDEX([1]!v_s10a_incident_by_feeder_FY26[Start_Time], ROWS($J$9:J258)),"")</f>
        <v>45848.398611111108</v>
      </c>
      <c r="K258" s="89" cm="1">
        <f t="array" ref="K258">IFERROR(INDEX([1]!v_s10a_incident_by_feeder_FY26[End_Date], ROWS($K$9:K258)),"")</f>
        <v>45848.612500000003</v>
      </c>
      <c r="L258" s="90" cm="1">
        <f t="array" ref="L258">IFERROR(INDEX([1]!v_s10a_incident_by_feeder_FY26[End_Time], ROWS($L$9:L258)),"")</f>
        <v>45848.612500000003</v>
      </c>
      <c r="M258" s="97" cm="1">
        <f t="array" ref="M258">IFERROR(INDEX([1]!v_s10a_incident_by_feeder_FY26[SAIDI_Value], ROWS($M$9:M258)),"")</f>
        <v>0.52038555286188504</v>
      </c>
      <c r="N258" s="94" cm="1">
        <f t="array" ref="N258">IFERROR(INDEX([1]!v_s10a_incident_by_feeder_FY26[SAIFI_Value], ROWS($N$9:N258)),"")</f>
        <v>1.6895634832705517E-3</v>
      </c>
      <c r="O258" s="91" cm="1">
        <f t="array" ref="O258">IFERROR(INDEX([1]!v_s10a_incident_by_feeder_FY26[ICPs], ROWS($N$9:N258)),"")</f>
        <v>61</v>
      </c>
      <c r="P258" s="118" cm="1">
        <f t="array" ref="P258">IFERROR(INDEX([1]!v_s10a_incident_by_feeder_FY26[CML], ROWS($P$9:P258)),"")</f>
        <v>18788.000000525499</v>
      </c>
      <c r="Q258" s="88" t="str" cm="1">
        <f t="array" ref="Q258">IFERROR(INDEX([1]!v_s10a_incident_by_feeder_FY26[Planned or Unplanned], ROWS($Q$9:Q258)),"")</f>
        <v>Planned</v>
      </c>
      <c r="R258" s="88" t="str" cm="1">
        <f t="array" ref="R258">IFERROR(INDEX([1]!v_s10a_incident_by_feeder_FY26[Cause], ROWS($R$9:R258)),"")</f>
        <v>Planned Outage</v>
      </c>
      <c r="S258" s="88" t="str" cm="1">
        <f t="array" ref="S258">IFERROR(INDEX([1]!v_s10a_incident_by_feeder_FY26[Details], ROWS($S$9:S258)),"")</f>
        <v># Upgrade Conductor, Install Sectionaliser S1068, Sandhills Rd, Ahipara</v>
      </c>
      <c r="T258" s="18"/>
    </row>
    <row r="259" spans="1:20" ht="15.75" x14ac:dyDescent="0.25">
      <c r="A259" s="10">
        <v>259</v>
      </c>
      <c r="B259" s="11"/>
      <c r="C259" s="116"/>
      <c r="D259" s="116"/>
      <c r="E259" s="85" t="str" cm="1">
        <f t="array" ref="E259">IFERROR(INDEX([1]!v_s10a_incident_by_feeder_FY26[Interruptions Identifier], ROWS($E$9:E259)),"")</f>
        <v>INCD-33029-F-RIVERVIEW</v>
      </c>
      <c r="F259" s="85" t="str" cm="1">
        <f t="array" ref="F259">IFERROR(INDEX([1]!v_s10a_incident_by_feeder_FY26[Circuit Location], ROWS($F$9:F259)),"")</f>
        <v>Waipapa 041682 - Riverview</v>
      </c>
      <c r="G259" s="88" t="str" cm="1">
        <f t="array" ref="G259">IFERROR(INDEX(#REF!, ROWS($G$9:G259)),"")</f>
        <v/>
      </c>
      <c r="H259" s="88" t="str" cm="1">
        <f t="array" ref="H259">IFERROR(INDEX([1]!v_s10a_incident_by_feeder_FY26[feeder], ROWS($H$9:H259)),"")</f>
        <v>RIVERVIEW</v>
      </c>
      <c r="I259" s="89" cm="1">
        <f t="array" ref="I259">IFERROR(INDEX([1]!v_s10a_incident_by_feeder_FY26[Start_Date], ROWS($I$9:I259)),"")</f>
        <v>45852.379861111112</v>
      </c>
      <c r="J259" s="90" cm="1">
        <f t="array" ref="J259">IFERROR(INDEX([1]!v_s10a_incident_by_feeder_FY26[Start_Time], ROWS($J$9:J259)),"")</f>
        <v>45852.379861111112</v>
      </c>
      <c r="K259" s="89" cm="1">
        <f t="array" ref="K259">IFERROR(INDEX([1]!v_s10a_incident_by_feeder_FY26[End_Date], ROWS($K$9:K259)),"")</f>
        <v>45852.51666666667</v>
      </c>
      <c r="L259" s="90" cm="1">
        <f t="array" ref="L259">IFERROR(INDEX([1]!v_s10a_incident_by_feeder_FY26[End_Time], ROWS($L$9:L259)),"")</f>
        <v>45852.51666666667</v>
      </c>
      <c r="M259" s="97" cm="1">
        <f t="array" ref="M259">IFERROR(INDEX([1]!v_s10a_incident_by_feeder_FY26[SAIDI_Value], ROWS($M$9:M259)),"")</f>
        <v>0.42560381121859325</v>
      </c>
      <c r="N259" s="94" cm="1">
        <f t="array" ref="N259">IFERROR(INDEX([1]!v_s10a_incident_by_feeder_FY26[SAIFI_Value], ROWS($N$9:N259)),"")</f>
        <v>2.1604254376246398E-3</v>
      </c>
      <c r="O259" s="91" cm="1">
        <f t="array" ref="O259">IFERROR(INDEX([1]!v_s10a_incident_by_feeder_FY26[ICPs], ROWS($N$9:N259)),"")</f>
        <v>78</v>
      </c>
      <c r="P259" s="118" cm="1">
        <f t="array" ref="P259">IFERROR(INDEX([1]!v_s10a_incident_by_feeder_FY26[CML], ROWS($P$9:P259)),"")</f>
        <v>15366.00000023609</v>
      </c>
      <c r="Q259" s="88" t="str" cm="1">
        <f t="array" ref="Q259">IFERROR(INDEX([1]!v_s10a_incident_by_feeder_FY26[Planned or Unplanned], ROWS($Q$9:Q259)),"")</f>
        <v>Planned</v>
      </c>
      <c r="R259" s="88" t="str" cm="1">
        <f t="array" ref="R259">IFERROR(INDEX([1]!v_s10a_incident_by_feeder_FY26[Cause], ROWS($R$9:R259)),"")</f>
        <v>Planned Outage</v>
      </c>
      <c r="S259" s="88" t="str" cm="1">
        <f t="array" ref="S259">IFERROR(INDEX([1]!v_s10a_incident_by_feeder_FY26[Details], ROWS($S$9:S259)),"")</f>
        <v># Vegetation Control, Beyond Sectional S157, Skudders Beach Rd, Kerikeri</v>
      </c>
      <c r="T259" s="18"/>
    </row>
    <row r="260" spans="1:20" ht="15.75" x14ac:dyDescent="0.25">
      <c r="A260" s="10">
        <v>260</v>
      </c>
      <c r="B260" s="11"/>
      <c r="C260" s="116"/>
      <c r="D260" s="116"/>
      <c r="E260" s="85" t="str" cm="1">
        <f t="array" ref="E260">IFERROR(INDEX([1]!v_s10a_incident_by_feeder_FY26[Interruptions Identifier], ROWS($E$9:E260)),"")</f>
        <v>INCD-33035-F-WHANGAROA</v>
      </c>
      <c r="F260" s="85" t="str" cm="1">
        <f t="array" ref="F260">IFERROR(INDEX([1]!v_s10a_incident_by_feeder_FY26[Circuit Location], ROWS($F$9:F260)),"")</f>
        <v>Kaeo 191722 - Whangaroa</v>
      </c>
      <c r="G260" s="88" t="str" cm="1">
        <f t="array" ref="G260">IFERROR(INDEX(#REF!, ROWS($G$9:G260)),"")</f>
        <v/>
      </c>
      <c r="H260" s="88" t="str" cm="1">
        <f t="array" ref="H260">IFERROR(INDEX([1]!v_s10a_incident_by_feeder_FY26[feeder], ROWS($H$9:H260)),"")</f>
        <v>WHANGAROA</v>
      </c>
      <c r="I260" s="89" cm="1">
        <f t="array" ref="I260">IFERROR(INDEX([1]!v_s10a_incident_by_feeder_FY26[Start_Date], ROWS($I$9:I260)),"")</f>
        <v>45866.378472222219</v>
      </c>
      <c r="J260" s="90" cm="1">
        <f t="array" ref="J260">IFERROR(INDEX([1]!v_s10a_incident_by_feeder_FY26[Start_Time], ROWS($J$9:J260)),"")</f>
        <v>45866.378472222219</v>
      </c>
      <c r="K260" s="89" cm="1">
        <f t="array" ref="K260">IFERROR(INDEX([1]!v_s10a_incident_by_feeder_FY26[End_Date], ROWS($K$9:K260)),"")</f>
        <v>45866.538888888892</v>
      </c>
      <c r="L260" s="90" cm="1">
        <f t="array" ref="L260">IFERROR(INDEX([1]!v_s10a_incident_by_feeder_FY26[End_Time], ROWS($L$9:L260)),"")</f>
        <v>45866.538888888892</v>
      </c>
      <c r="M260" s="97" cm="1">
        <f t="array" ref="M260">IFERROR(INDEX([1]!v_s10a_incident_by_feeder_FY26[SAIDI_Value], ROWS($M$9:M260)),"")</f>
        <v>5.1185464216503523E-2</v>
      </c>
      <c r="N260" s="94" cm="1">
        <f t="array" ref="N260">IFERROR(INDEX([1]!v_s10a_incident_by_feeder_FY26[SAIFI_Value], ROWS($N$9:N260)),"")</f>
        <v>2.2158209616662973E-4</v>
      </c>
      <c r="O260" s="91" cm="1">
        <f t="array" ref="O260">IFERROR(INDEX([1]!v_s10a_incident_by_feeder_FY26[ICPs], ROWS($N$9:N260)),"")</f>
        <v>8</v>
      </c>
      <c r="P260" s="118" cm="1">
        <f t="array" ref="P260">IFERROR(INDEX([1]!v_s10a_incident_by_feeder_FY26[CML], ROWS($P$9:P260)),"")</f>
        <v>1848.0000000726432</v>
      </c>
      <c r="Q260" s="88" t="str" cm="1">
        <f t="array" ref="Q260">IFERROR(INDEX([1]!v_s10a_incident_by_feeder_FY26[Planned or Unplanned], ROWS($Q$9:Q260)),"")</f>
        <v>Planned</v>
      </c>
      <c r="R260" s="88" t="str" cm="1">
        <f t="array" ref="R260">IFERROR(INDEX([1]!v_s10a_incident_by_feeder_FY26[Cause], ROWS($R$9:R260)),"")</f>
        <v>Planned Outage</v>
      </c>
      <c r="S260" s="88" t="str" cm="1">
        <f t="array" ref="S260">IFERROR(INDEX([1]!v_s10a_incident_by_feeder_FY26[Details], ROWS($S$9:S260)),"")</f>
        <v># Vegetation Control, Poles 437252 to 437256, Te Kahikatoa Rd, Kaeo</v>
      </c>
      <c r="T260" s="18"/>
    </row>
    <row r="261" spans="1:20" ht="15.75" x14ac:dyDescent="0.25">
      <c r="A261" s="10">
        <v>261</v>
      </c>
      <c r="B261" s="11"/>
      <c r="C261" s="116"/>
      <c r="D261" s="116"/>
      <c r="E261" s="85" t="str" cm="1">
        <f t="array" ref="E261">IFERROR(INDEX([1]!v_s10a_incident_by_feeder_FY26[Interruptions Identifier], ROWS($E$9:E261)),"")</f>
        <v>INCD-33038-F-TOWAI</v>
      </c>
      <c r="F261" s="85" t="str" cm="1">
        <f t="array" ref="F261">IFERROR(INDEX([1]!v_s10a_incident_by_feeder_FY26[Circuit Location], ROWS($F$9:F261)),"")</f>
        <v>Kawakawa CB0206 - Towai</v>
      </c>
      <c r="G261" s="88" t="str" cm="1">
        <f t="array" ref="G261">IFERROR(INDEX(#REF!, ROWS($G$9:G261)),"")</f>
        <v/>
      </c>
      <c r="H261" s="88" t="str" cm="1">
        <f t="array" ref="H261">IFERROR(INDEX([1]!v_s10a_incident_by_feeder_FY26[feeder], ROWS($H$9:H261)),"")</f>
        <v>TOWAI</v>
      </c>
      <c r="I261" s="89" cm="1">
        <f t="array" ref="I261">IFERROR(INDEX([1]!v_s10a_incident_by_feeder_FY26[Start_Date], ROWS($I$9:I261)),"")</f>
        <v>45868.402083333334</v>
      </c>
      <c r="J261" s="90" cm="1">
        <f t="array" ref="J261">IFERROR(INDEX([1]!v_s10a_incident_by_feeder_FY26[Start_Time], ROWS($J$9:J261)),"")</f>
        <v>45868.402083333334</v>
      </c>
      <c r="K261" s="89" cm="1">
        <f t="array" ref="K261">IFERROR(INDEX([1]!v_s10a_incident_by_feeder_FY26[End_Date], ROWS($K$9:K261)),"")</f>
        <v>45868.594444444447</v>
      </c>
      <c r="L261" s="90" cm="1">
        <f t="array" ref="L261">IFERROR(INDEX([1]!v_s10a_incident_by_feeder_FY26[End_Time], ROWS($L$9:L261)),"")</f>
        <v>45868.594444444447</v>
      </c>
      <c r="M261" s="97" cm="1">
        <f t="array" ref="M261">IFERROR(INDEX([1]!v_s10a_incident_by_feeder_FY26[SAIDI_Value], ROWS($M$9:M261)),"")</f>
        <v>0.19947928207534979</v>
      </c>
      <c r="N261" s="94" cm="1">
        <f t="array" ref="N261">IFERROR(INDEX([1]!v_s10a_incident_by_feeder_FY26[SAIFI_Value], ROWS($N$9:N261)),"")</f>
        <v>7.2014181254154662E-4</v>
      </c>
      <c r="O261" s="91" cm="1">
        <f t="array" ref="O261">IFERROR(INDEX([1]!v_s10a_incident_by_feeder_FY26[ICPs], ROWS($N$9:N261)),"")</f>
        <v>26</v>
      </c>
      <c r="P261" s="118" cm="1">
        <f t="array" ref="P261">IFERROR(INDEX([1]!v_s10a_incident_by_feeder_FY26[CML], ROWS($P$9:P261)),"")</f>
        <v>7202.0000000484288</v>
      </c>
      <c r="Q261" s="88" t="str" cm="1">
        <f t="array" ref="Q261">IFERROR(INDEX([1]!v_s10a_incident_by_feeder_FY26[Planned or Unplanned], ROWS($Q$9:Q261)),"")</f>
        <v>Planned</v>
      </c>
      <c r="R261" s="88" t="str" cm="1">
        <f t="array" ref="R261">IFERROR(INDEX([1]!v_s10a_incident_by_feeder_FY26[Cause], ROWS($R$9:R261)),"")</f>
        <v>Planned Outage</v>
      </c>
      <c r="S261" s="88" t="str" cm="1">
        <f t="array" ref="S261">IFERROR(INDEX([1]!v_s10a_incident_by_feeder_FY26[Details], ROWS($S$9:S261)),"")</f>
        <v># Vegetation Control, Pole 425539, Tapuhi Rd, Kawakawa</v>
      </c>
      <c r="T261" s="18"/>
    </row>
    <row r="262" spans="1:20" ht="15.75" x14ac:dyDescent="0.25">
      <c r="A262" s="10">
        <v>262</v>
      </c>
      <c r="B262" s="11"/>
      <c r="C262" s="116"/>
      <c r="D262" s="116"/>
      <c r="E262" s="85" t="str" cm="1">
        <f t="array" ref="E262">IFERROR(INDEX([1]!v_s10a_incident_by_feeder_FY26[Interruptions Identifier], ROWS($E$9:E262)),"")</f>
        <v>INCD-33041-F-TOWAI</v>
      </c>
      <c r="F262" s="85" t="str" cm="1">
        <f t="array" ref="F262">IFERROR(INDEX([1]!v_s10a_incident_by_feeder_FY26[Circuit Location], ROWS($F$9:F262)),"")</f>
        <v>Kawakawa CB0206 - Towai</v>
      </c>
      <c r="G262" s="88" t="str" cm="1">
        <f t="array" ref="G262">IFERROR(INDEX(#REF!, ROWS($G$9:G262)),"")</f>
        <v/>
      </c>
      <c r="H262" s="88" t="str" cm="1">
        <f t="array" ref="H262">IFERROR(INDEX([1]!v_s10a_incident_by_feeder_FY26[feeder], ROWS($H$9:H262)),"")</f>
        <v>TOWAI</v>
      </c>
      <c r="I262" s="89" cm="1">
        <f t="array" ref="I262">IFERROR(INDEX([1]!v_s10a_incident_by_feeder_FY26[Start_Date], ROWS($I$9:I262)),"")</f>
        <v>45873.379861111112</v>
      </c>
      <c r="J262" s="90" cm="1">
        <f t="array" ref="J262">IFERROR(INDEX([1]!v_s10a_incident_by_feeder_FY26[Start_Time], ROWS($J$9:J262)),"")</f>
        <v>45873.379861111112</v>
      </c>
      <c r="K262" s="89" cm="1">
        <f t="array" ref="K262">IFERROR(INDEX([1]!v_s10a_incident_by_feeder_FY26[End_Date], ROWS($K$9:K262)),"")</f>
        <v>45873.45208333333</v>
      </c>
      <c r="L262" s="90" cm="1">
        <f t="array" ref="L262">IFERROR(INDEX([1]!v_s10a_incident_by_feeder_FY26[End_Time], ROWS($L$9:L262)),"")</f>
        <v>45873.45208333333</v>
      </c>
      <c r="M262" s="97" cm="1">
        <f t="array" ref="M262">IFERROR(INDEX([1]!v_s10a_incident_by_feeder_FY26[SAIDI_Value], ROWS($M$9:M262)),"")</f>
        <v>4.6089075999666704E-2</v>
      </c>
      <c r="N262" s="94" cm="1">
        <f t="array" ref="N262">IFERROR(INDEX([1]!v_s10a_incident_by_feeder_FY26[SAIFI_Value], ROWS($N$9:N262)),"")</f>
        <v>4.4316419233325947E-4</v>
      </c>
      <c r="O262" s="91" cm="1">
        <f t="array" ref="O262">IFERROR(INDEX([1]!v_s10a_incident_by_feeder_FY26[ICPs], ROWS($N$9:N262)),"")</f>
        <v>16</v>
      </c>
      <c r="P262" s="118" cm="1">
        <f t="array" ref="P262">IFERROR(INDEX([1]!v_s10a_incident_by_feeder_FY26[CML], ROWS($P$9:P262)),"")</f>
        <v>1663.9999998919666</v>
      </c>
      <c r="Q262" s="88" t="str" cm="1">
        <f t="array" ref="Q262">IFERROR(INDEX([1]!v_s10a_incident_by_feeder_FY26[Planned or Unplanned], ROWS($Q$9:Q262)),"")</f>
        <v>Planned</v>
      </c>
      <c r="R262" s="88" t="str" cm="1">
        <f t="array" ref="R262">IFERROR(INDEX([1]!v_s10a_incident_by_feeder_FY26[Cause], ROWS($R$9:R262)),"")</f>
        <v>Planned Outage</v>
      </c>
      <c r="S262" s="88" t="str" cm="1">
        <f t="array" ref="S262">IFERROR(INDEX([1]!v_s10a_incident_by_feeder_FY26[Details], ROWS($S$9:S262)),"")</f>
        <v># Vegetation Control, Beyond Link L589, Tapuhi Rd, Kawakawa</v>
      </c>
      <c r="T262" s="18"/>
    </row>
    <row r="263" spans="1:20" ht="15.75" x14ac:dyDescent="0.25">
      <c r="A263" s="10">
        <v>263</v>
      </c>
      <c r="B263" s="11"/>
      <c r="C263" s="116"/>
      <c r="D263" s="116"/>
      <c r="E263" s="85" t="str" cm="1">
        <f t="array" ref="E263">IFERROR(INDEX([1]!v_s10a_incident_by_feeder_FY26[Interruptions Identifier], ROWS($E$9:E263)),"")</f>
        <v>INCD-33044-F-TOWAI</v>
      </c>
      <c r="F263" s="85" t="str" cm="1">
        <f t="array" ref="F263">IFERROR(INDEX([1]!v_s10a_incident_by_feeder_FY26[Circuit Location], ROWS($F$9:F263)),"")</f>
        <v>Kawakawa CB0206 - Towai</v>
      </c>
      <c r="G263" s="88" t="str" cm="1">
        <f t="array" ref="G263">IFERROR(INDEX(#REF!, ROWS($G$9:G263)),"")</f>
        <v/>
      </c>
      <c r="H263" s="88" t="str" cm="1">
        <f t="array" ref="H263">IFERROR(INDEX([1]!v_s10a_incident_by_feeder_FY26[feeder], ROWS($H$9:H263)),"")</f>
        <v>TOWAI</v>
      </c>
      <c r="I263" s="89" cm="1">
        <f t="array" ref="I263">IFERROR(INDEX([1]!v_s10a_incident_by_feeder_FY26[Start_Date], ROWS($I$9:I263)),"")</f>
        <v>45875.375289351854</v>
      </c>
      <c r="J263" s="90" cm="1">
        <f t="array" ref="J263">IFERROR(INDEX([1]!v_s10a_incident_by_feeder_FY26[Start_Time], ROWS($J$9:J263)),"")</f>
        <v>45875.375289351854</v>
      </c>
      <c r="K263" s="89" cm="1">
        <f t="array" ref="K263">IFERROR(INDEX([1]!v_s10a_incident_by_feeder_FY26[End_Date], ROWS($K$9:K263)),"")</f>
        <v>45875.473969907405</v>
      </c>
      <c r="L263" s="90" cm="1">
        <f t="array" ref="L263">IFERROR(INDEX([1]!v_s10a_incident_by_feeder_FY26[End_Time], ROWS($L$9:L263)),"")</f>
        <v>45875.473969907405</v>
      </c>
      <c r="M263" s="97" cm="1">
        <f t="array" ref="M263">IFERROR(INDEX([1]!v_s10a_incident_by_feeder_FY26[SAIDI_Value], ROWS($M$9:M263)),"")</f>
        <v>0.36209838243491627</v>
      </c>
      <c r="N263" s="94" cm="1">
        <f t="array" ref="N263">IFERROR(INDEX([1]!v_s10a_incident_by_feeder_FY26[SAIFI_Value], ROWS($N$9:N263)),"")</f>
        <v>2.5481941059162421E-3</v>
      </c>
      <c r="O263" s="91" cm="1">
        <f t="array" ref="O263">IFERROR(INDEX([1]!v_s10a_incident_by_feeder_FY26[ICPs], ROWS($N$9:N263)),"")</f>
        <v>92</v>
      </c>
      <c r="P263" s="118" cm="1">
        <f t="array" ref="P263">IFERROR(INDEX([1]!v_s10a_incident_by_feeder_FY26[CML], ROWS($P$9:P263)),"")</f>
        <v>13073.199999430217</v>
      </c>
      <c r="Q263" s="88" t="str" cm="1">
        <f t="array" ref="Q263">IFERROR(INDEX([1]!v_s10a_incident_by_feeder_FY26[Planned or Unplanned], ROWS($Q$9:Q263)),"")</f>
        <v>Planned</v>
      </c>
      <c r="R263" s="88" t="str" cm="1">
        <f t="array" ref="R263">IFERROR(INDEX([1]!v_s10a_incident_by_feeder_FY26[Cause], ROWS($R$9:R263)),"")</f>
        <v>Planned Outage</v>
      </c>
      <c r="S263" s="88" t="str" cm="1">
        <f t="array" ref="S263">IFERROR(INDEX([1]!v_s10a_incident_by_feeder_FY26[Details], ROWS($S$9:S263)),"")</f>
        <v># Vegetation Control, Beyond Recloser R050, Callaghan Rd, Kawakawa</v>
      </c>
      <c r="T263" s="18"/>
    </row>
    <row r="264" spans="1:20" ht="15.75" x14ac:dyDescent="0.25">
      <c r="A264" s="10">
        <v>264</v>
      </c>
      <c r="B264" s="11"/>
      <c r="C264" s="116"/>
      <c r="D264" s="116"/>
      <c r="E264" s="85" t="str" cm="1">
        <f t="array" ref="E264">IFERROR(INDEX([1]!v_s10a_incident_by_feeder_FY26[Interruptions Identifier], ROWS($E$9:E264)),"")</f>
        <v>INCD-33053-F-TOTARA NORTH</v>
      </c>
      <c r="F264" s="85" t="str" cm="1">
        <f t="array" ref="F264">IFERROR(INDEX([1]!v_s10a_incident_by_feeder_FY26[Circuit Location], ROWS($F$9:F264)),"")</f>
        <v>Kaeo 191782 - Totara North</v>
      </c>
      <c r="G264" s="88" t="str" cm="1">
        <f t="array" ref="G264">IFERROR(INDEX(#REF!, ROWS($G$9:G264)),"")</f>
        <v/>
      </c>
      <c r="H264" s="88" t="str" cm="1">
        <f t="array" ref="H264">IFERROR(INDEX([1]!v_s10a_incident_by_feeder_FY26[feeder], ROWS($H$9:H264)),"")</f>
        <v>TOTARA NORTH</v>
      </c>
      <c r="I264" s="89" cm="1">
        <f t="array" ref="I264">IFERROR(INDEX([1]!v_s10a_incident_by_feeder_FY26[Start_Date], ROWS($I$9:I264)),"")</f>
        <v>45859.381249999999</v>
      </c>
      <c r="J264" s="90" cm="1">
        <f t="array" ref="J264">IFERROR(INDEX([1]!v_s10a_incident_by_feeder_FY26[Start_Time], ROWS($J$9:J264)),"")</f>
        <v>45859.381249999999</v>
      </c>
      <c r="K264" s="89" cm="1">
        <f t="array" ref="K264">IFERROR(INDEX([1]!v_s10a_incident_by_feeder_FY26[End_Date], ROWS($K$9:K264)),"")</f>
        <v>45859.552777777775</v>
      </c>
      <c r="L264" s="90" cm="1">
        <f t="array" ref="L264">IFERROR(INDEX([1]!v_s10a_incident_by_feeder_FY26[End_Time], ROWS($L$9:L264)),"")</f>
        <v>45859.552777777775</v>
      </c>
      <c r="M264" s="97" cm="1">
        <f t="array" ref="M264">IFERROR(INDEX([1]!v_s10a_incident_by_feeder_FY26[SAIDI_Value], ROWS($M$9:M264)),"")</f>
        <v>0.22576445823028518</v>
      </c>
      <c r="N264" s="94" cm="1">
        <f t="array" ref="N264">IFERROR(INDEX([1]!v_s10a_incident_by_feeder_FY26[SAIFI_Value], ROWS($N$9:N264)),"")</f>
        <v>9.1402614668734767E-4</v>
      </c>
      <c r="O264" s="91" cm="1">
        <f t="array" ref="O264">IFERROR(INDEX([1]!v_s10a_incident_by_feeder_FY26[ICPs], ROWS($N$9:N264)),"")</f>
        <v>33</v>
      </c>
      <c r="P264" s="118" cm="1">
        <f t="array" ref="P264">IFERROR(INDEX([1]!v_s10a_incident_by_feeder_FY26[CML], ROWS($P$9:P264)),"")</f>
        <v>8150.9999999462161</v>
      </c>
      <c r="Q264" s="88" t="str" cm="1">
        <f t="array" ref="Q264">IFERROR(INDEX([1]!v_s10a_incident_by_feeder_FY26[Planned or Unplanned], ROWS($Q$9:Q264)),"")</f>
        <v>Planned</v>
      </c>
      <c r="R264" s="88" t="str" cm="1">
        <f t="array" ref="R264">IFERROR(INDEX([1]!v_s10a_incident_by_feeder_FY26[Cause], ROWS($R$9:R264)),"")</f>
        <v>Planned Outage</v>
      </c>
      <c r="S264" s="88" t="str" cm="1">
        <f t="array" ref="S264">IFERROR(INDEX([1]!v_s10a_incident_by_feeder_FY26[Details], ROWS($S$9:S264)),"")</f>
        <v># Vegetation Control at Poles 408533, 408537, 408538, Pupuke Mangapa Rd, Kaeo</v>
      </c>
      <c r="T264" s="18"/>
    </row>
    <row r="265" spans="1:20" ht="15.75" x14ac:dyDescent="0.25">
      <c r="A265" s="10">
        <v>265</v>
      </c>
      <c r="B265" s="11"/>
      <c r="C265" s="116"/>
      <c r="D265" s="116"/>
      <c r="E265" s="85" t="str" cm="1">
        <f t="array" ref="E265">IFERROR(INDEX([1]!v_s10a_incident_by_feeder_FY26[Interruptions Identifier], ROWS($E$9:E265)),"")</f>
        <v>INCD-33056-F-TOTARA NORTH</v>
      </c>
      <c r="F265" s="85" t="str" cm="1">
        <f t="array" ref="F265">IFERROR(INDEX([1]!v_s10a_incident_by_feeder_FY26[Circuit Location], ROWS($F$9:F265)),"")</f>
        <v>Kaeo 191782 - Totara North</v>
      </c>
      <c r="G265" s="88" t="str" cm="1">
        <f t="array" ref="G265">IFERROR(INDEX(#REF!, ROWS($G$9:G265)),"")</f>
        <v/>
      </c>
      <c r="H265" s="88" t="str" cm="1">
        <f t="array" ref="H265">IFERROR(INDEX([1]!v_s10a_incident_by_feeder_FY26[feeder], ROWS($H$9:H265)),"")</f>
        <v>TOTARA NORTH</v>
      </c>
      <c r="I265" s="89" cm="1">
        <f t="array" ref="I265">IFERROR(INDEX([1]!v_s10a_incident_by_feeder_FY26[Start_Date], ROWS($I$9:I265)),"")</f>
        <v>45861.378472222219</v>
      </c>
      <c r="J265" s="90" cm="1">
        <f t="array" ref="J265">IFERROR(INDEX([1]!v_s10a_incident_by_feeder_FY26[Start_Time], ROWS($J$9:J265)),"")</f>
        <v>45861.378472222219</v>
      </c>
      <c r="K265" s="89" cm="1">
        <f t="array" ref="K265">IFERROR(INDEX([1]!v_s10a_incident_by_feeder_FY26[End_Date], ROWS($K$9:K265)),"")</f>
        <v>45861.550694444442</v>
      </c>
      <c r="L265" s="90" cm="1">
        <f t="array" ref="L265">IFERROR(INDEX([1]!v_s10a_incident_by_feeder_FY26[End_Time], ROWS($L$9:L265)),"")</f>
        <v>45861.550694444442</v>
      </c>
      <c r="M265" s="97" cm="1">
        <f t="array" ref="M265">IFERROR(INDEX([1]!v_s10a_incident_by_feeder_FY26[SAIDI_Value], ROWS($M$9:M265)),"")</f>
        <v>8.2428539774527965E-2</v>
      </c>
      <c r="N265" s="94" cm="1">
        <f t="array" ref="N265">IFERROR(INDEX([1]!v_s10a_incident_by_feeder_FY26[SAIFI_Value], ROWS($N$9:N265)),"")</f>
        <v>3.3237314424994463E-4</v>
      </c>
      <c r="O265" s="91" cm="1">
        <f t="array" ref="O265">IFERROR(INDEX([1]!v_s10a_incident_by_feeder_FY26[ICPs], ROWS($N$9:N265)),"")</f>
        <v>12</v>
      </c>
      <c r="P265" s="118" cm="1">
        <f t="array" ref="P265">IFERROR(INDEX([1]!v_s10a_incident_by_feeder_FY26[CML], ROWS($P$9:P265)),"")</f>
        <v>2976.0000000195578</v>
      </c>
      <c r="Q265" s="88" t="str" cm="1">
        <f t="array" ref="Q265">IFERROR(INDEX([1]!v_s10a_incident_by_feeder_FY26[Planned or Unplanned], ROWS($Q$9:Q265)),"")</f>
        <v>Planned</v>
      </c>
      <c r="R265" s="88" t="str" cm="1">
        <f t="array" ref="R265">IFERROR(INDEX([1]!v_s10a_incident_by_feeder_FY26[Cause], ROWS($R$9:R265)),"")</f>
        <v>Planned Outage</v>
      </c>
      <c r="S265" s="88" t="str" cm="1">
        <f t="array" ref="S265">IFERROR(INDEX([1]!v_s10a_incident_by_feeder_FY26[Details], ROWS($S$9:S265)),"")</f>
        <v># Vegetation Control, Poles 408586 to 45533, Pupuke Mangapa Rd, Kaeo</v>
      </c>
      <c r="T265" s="18"/>
    </row>
    <row r="266" spans="1:20" ht="15.75" x14ac:dyDescent="0.25">
      <c r="A266" s="10">
        <v>266</v>
      </c>
      <c r="B266" s="11"/>
      <c r="C266" s="116"/>
      <c r="D266" s="116"/>
      <c r="E266" s="85" t="str" cm="1">
        <f t="array" ref="E266">IFERROR(INDEX([1]!v_s10a_incident_by_feeder_FY26[Interruptions Identifier], ROWS($E$9:E266)),"")</f>
        <v>INCD-33062-F-RANGIAHUA</v>
      </c>
      <c r="F266" s="85" t="str" cm="1">
        <f t="array" ref="F266">IFERROR(INDEX([1]!v_s10a_incident_by_feeder_FY26[Circuit Location], ROWS($F$9:F266)),"")</f>
        <v>Kaikohe  CB0105 - Rangiahua</v>
      </c>
      <c r="G266" s="88" t="str" cm="1">
        <f t="array" ref="G266">IFERROR(INDEX(#REF!, ROWS($G$9:G266)),"")</f>
        <v/>
      </c>
      <c r="H266" s="88" t="str" cm="1">
        <f t="array" ref="H266">IFERROR(INDEX([1]!v_s10a_incident_by_feeder_FY26[feeder], ROWS($H$9:H266)),"")</f>
        <v>RANGIAHUA</v>
      </c>
      <c r="I266" s="89" cm="1">
        <f t="array" ref="I266">IFERROR(INDEX([1]!v_s10a_incident_by_feeder_FY26[Start_Date], ROWS($I$9:I266)),"")</f>
        <v>45828.455312500002</v>
      </c>
      <c r="J266" s="90" cm="1">
        <f t="array" ref="J266">IFERROR(INDEX([1]!v_s10a_incident_by_feeder_FY26[Start_Time], ROWS($J$9:J266)),"")</f>
        <v>45828.455312500002</v>
      </c>
      <c r="K266" s="89" cm="1">
        <f t="array" ref="K266">IFERROR(INDEX([1]!v_s10a_incident_by_feeder_FY26[End_Date], ROWS($K$9:K266)),"")</f>
        <v>45828.522881944446</v>
      </c>
      <c r="L266" s="90" cm="1">
        <f t="array" ref="L266">IFERROR(INDEX([1]!v_s10a_incident_by_feeder_FY26[End_Time], ROWS($L$9:L266)),"")</f>
        <v>45828.522881944446</v>
      </c>
      <c r="M266" s="97" cm="1">
        <f t="array" ref="M266">IFERROR(INDEX([1]!v_s10a_incident_by_feeder_FY26[SAIDI_Value], ROWS($M$9:M266)),"")</f>
        <v>0.2371593175238523</v>
      </c>
      <c r="N266" s="94" cm="1">
        <f t="array" ref="N266">IFERROR(INDEX([1]!v_s10a_incident_by_feeder_FY26[SAIFI_Value], ROWS($N$9:N266)),"")</f>
        <v>2.4374030578329271E-3</v>
      </c>
      <c r="O266" s="91" cm="1">
        <f t="array" ref="O266">IFERROR(INDEX([1]!v_s10a_incident_by_feeder_FY26[ICPs], ROWS($N$9:N266)),"")</f>
        <v>88</v>
      </c>
      <c r="P266" s="118" cm="1">
        <f t="array" ref="P266">IFERROR(INDEX([1]!v_s10a_incident_by_feeder_FY26[CML], ROWS($P$9:P266)),"")</f>
        <v>8562.3999998811632</v>
      </c>
      <c r="Q266" s="88" t="str" cm="1">
        <f t="array" ref="Q266">IFERROR(INDEX([1]!v_s10a_incident_by_feeder_FY26[Planned or Unplanned], ROWS($Q$9:Q266)),"")</f>
        <v>Unplanned</v>
      </c>
      <c r="R266" s="88" t="str" cm="1">
        <f t="array" ref="R266">IFERROR(INDEX([1]!v_s10a_incident_by_feeder_FY26[Cause], ROWS($R$9:R266)),"")</f>
        <v>Defective Equipment</v>
      </c>
      <c r="S266" s="88" t="str" cm="1">
        <f t="array" ref="S266">IFERROR(INDEX([1]!v_s10a_incident_by_feeder_FY26[Details], ROWS($S$9:S266)),"")</f>
        <v># Repaired Link L185, at R587, Te Pua Rd, Kaikohe</v>
      </c>
      <c r="T266" s="18"/>
    </row>
    <row r="267" spans="1:20" ht="15.75" x14ac:dyDescent="0.25">
      <c r="A267" s="10">
        <v>267</v>
      </c>
      <c r="B267" s="11"/>
      <c r="C267" s="116"/>
      <c r="D267" s="116"/>
      <c r="E267" s="85" t="str" cm="1">
        <f t="array" ref="E267">IFERROR(INDEX([1]!v_s10a_incident_by_feeder_FY26[Interruptions Identifier], ROWS($E$9:E267)),"")</f>
        <v>INCD-33071-F-RANGIAHUA</v>
      </c>
      <c r="F267" s="85" t="str" cm="1">
        <f t="array" ref="F267">IFERROR(INDEX([1]!v_s10a_incident_by_feeder_FY26[Circuit Location], ROWS($F$9:F267)),"")</f>
        <v>Kaikohe  CB0105 - Rangiahua</v>
      </c>
      <c r="G267" s="88" t="str" cm="1">
        <f t="array" ref="G267">IFERROR(INDEX(#REF!, ROWS($G$9:G267)),"")</f>
        <v/>
      </c>
      <c r="H267" s="88" t="str" cm="1">
        <f t="array" ref="H267">IFERROR(INDEX([1]!v_s10a_incident_by_feeder_FY26[feeder], ROWS($H$9:H267)),"")</f>
        <v>RANGIAHUA</v>
      </c>
      <c r="I267" s="89" cm="1">
        <f t="array" ref="I267">IFERROR(INDEX([1]!v_s10a_incident_by_feeder_FY26[Start_Date], ROWS($I$9:I267)),"")</f>
        <v>45840.42291666667</v>
      </c>
      <c r="J267" s="90" cm="1">
        <f t="array" ref="J267">IFERROR(INDEX([1]!v_s10a_incident_by_feeder_FY26[Start_Time], ROWS($J$9:J267)),"")</f>
        <v>45840.42291666667</v>
      </c>
      <c r="K267" s="89" cm="1">
        <f t="array" ref="K267">IFERROR(INDEX([1]!v_s10a_incident_by_feeder_FY26[End_Date], ROWS($K$9:K267)),"")</f>
        <v>45840.549305555556</v>
      </c>
      <c r="L267" s="90" cm="1">
        <f t="array" ref="L267">IFERROR(INDEX([1]!v_s10a_incident_by_feeder_FY26[End_Time], ROWS($L$9:L267)),"")</f>
        <v>45840.549305555556</v>
      </c>
      <c r="M267" s="97" cm="1">
        <f t="array" ref="M267">IFERROR(INDEX([1]!v_s10a_incident_by_feeder_FY26[SAIDI_Value], ROWS($M$9:M267)),"")</f>
        <v>5.3899844888882616E-2</v>
      </c>
      <c r="N267" s="94" cm="1">
        <f t="array" ref="N267">IFERROR(INDEX([1]!v_s10a_incident_by_feeder_FY26[SAIFI_Value], ROWS($N$9:N267)),"")</f>
        <v>4.4316419233325947E-4</v>
      </c>
      <c r="O267" s="91" cm="1">
        <f t="array" ref="O267">IFERROR(INDEX([1]!v_s10a_incident_by_feeder_FY26[ICPs], ROWS($N$9:N267)),"")</f>
        <v>16</v>
      </c>
      <c r="P267" s="118" cm="1">
        <f t="array" ref="P267">IFERROR(INDEX([1]!v_s10a_incident_by_feeder_FY26[CML], ROWS($P$9:P267)),"")</f>
        <v>1945.9999998682179</v>
      </c>
      <c r="Q267" s="88" t="str" cm="1">
        <f t="array" ref="Q267">IFERROR(INDEX([1]!v_s10a_incident_by_feeder_FY26[Planned or Unplanned], ROWS($Q$9:Q267)),"")</f>
        <v>Planned</v>
      </c>
      <c r="R267" s="88" t="str" cm="1">
        <f t="array" ref="R267">IFERROR(INDEX([1]!v_s10a_incident_by_feeder_FY26[Cause], ROWS($R$9:R267)),"")</f>
        <v>Planned Outage</v>
      </c>
      <c r="S267" s="88" t="str" cm="1">
        <f t="array" ref="S267">IFERROR(INDEX([1]!v_s10a_incident_by_feeder_FY26[Details], ROWS($S$9:S267)),"")</f>
        <v># Replace Transformer T00856, SH1, Okaihau</v>
      </c>
      <c r="T267" s="18"/>
    </row>
    <row r="268" spans="1:20" ht="15.75" x14ac:dyDescent="0.25">
      <c r="A268" s="10">
        <v>268</v>
      </c>
      <c r="B268" s="11"/>
      <c r="C268" s="116"/>
      <c r="D268" s="116"/>
      <c r="E268" s="85" t="str" cm="1">
        <f t="array" ref="E268">IFERROR(INDEX([1]!v_s10a_incident_by_feeder_FY26[Interruptions Identifier], ROWS($E$9:E268)),"")</f>
        <v>INCD-33074-F-OPONONI</v>
      </c>
      <c r="F268" s="85" t="str" cm="1">
        <f t="array" ref="F268">IFERROR(INDEX([1]!v_s10a_incident_by_feeder_FY26[Circuit Location], ROWS($F$9:F268)),"")</f>
        <v>Omanaia 051762 - Opononi</v>
      </c>
      <c r="G268" s="88" t="str" cm="1">
        <f t="array" ref="G268">IFERROR(INDEX(#REF!, ROWS($G$9:G268)),"")</f>
        <v/>
      </c>
      <c r="H268" s="88" t="str" cm="1">
        <f t="array" ref="H268">IFERROR(INDEX([1]!v_s10a_incident_by_feeder_FY26[feeder], ROWS($H$9:H268)),"")</f>
        <v>OPONONI</v>
      </c>
      <c r="I268" s="89" cm="1">
        <f t="array" ref="I268">IFERROR(INDEX([1]!v_s10a_incident_by_feeder_FY26[Start_Date], ROWS($I$9:I268)),"")</f>
        <v>45855.398611111108</v>
      </c>
      <c r="J268" s="90" cm="1">
        <f t="array" ref="J268">IFERROR(INDEX([1]!v_s10a_incident_by_feeder_FY26[Start_Time], ROWS($J$9:J268)),"")</f>
        <v>45855.398611111108</v>
      </c>
      <c r="K268" s="89" cm="1">
        <f t="array" ref="K268">IFERROR(INDEX([1]!v_s10a_incident_by_feeder_FY26[End_Date], ROWS($K$9:K268)),"")</f>
        <v>45855.539583333331</v>
      </c>
      <c r="L268" s="90" cm="1">
        <f t="array" ref="L268">IFERROR(INDEX([1]!v_s10a_incident_by_feeder_FY26[End_Time], ROWS($L$9:L268)),"")</f>
        <v>45855.539583333331</v>
      </c>
      <c r="M268" s="97" cm="1">
        <f t="array" ref="M268">IFERROR(INDEX([1]!v_s10a_incident_by_feeder_FY26[SAIDI_Value], ROWS($M$9:M268)),"")</f>
        <v>8.433968535410058E-2</v>
      </c>
      <c r="N268" s="94" cm="1">
        <f t="array" ref="N268">IFERROR(INDEX([1]!v_s10a_incident_by_feeder_FY26[SAIFI_Value], ROWS($N$9:N268)),"")</f>
        <v>4.1546643031243073E-4</v>
      </c>
      <c r="O268" s="91" cm="1">
        <f t="array" ref="O268">IFERROR(INDEX([1]!v_s10a_incident_by_feeder_FY26[ICPs], ROWS($N$9:N268)),"")</f>
        <v>15</v>
      </c>
      <c r="P268" s="118" cm="1">
        <f t="array" ref="P268">IFERROR(INDEX([1]!v_s10a_incident_by_feeder_FY26[CML], ROWS($P$9:P268)),"")</f>
        <v>3045.0000000244472</v>
      </c>
      <c r="Q268" s="88" t="str" cm="1">
        <f t="array" ref="Q268">IFERROR(INDEX([1]!v_s10a_incident_by_feeder_FY26[Planned or Unplanned], ROWS($Q$9:Q268)),"")</f>
        <v>Planned</v>
      </c>
      <c r="R268" s="88" t="str" cm="1">
        <f t="array" ref="R268">IFERROR(INDEX([1]!v_s10a_incident_by_feeder_FY26[Cause], ROWS($R$9:R268)),"")</f>
        <v>Planned Outage</v>
      </c>
      <c r="S268" s="88" t="str" cm="1">
        <f t="array" ref="S268">IFERROR(INDEX([1]!v_s10a_incident_by_feeder_FY26[Details], ROWS($S$9:S268)),"")</f>
        <v># Vegetation Control, Near Pole 434829, SH12, Omanaia</v>
      </c>
      <c r="T268" s="18"/>
    </row>
    <row r="269" spans="1:20" ht="15.75" x14ac:dyDescent="0.25">
      <c r="A269" s="10">
        <v>269</v>
      </c>
      <c r="B269" s="11"/>
      <c r="C269" s="116"/>
      <c r="D269" s="116"/>
      <c r="E269" s="85" t="str" cm="1">
        <f t="array" ref="E269">IFERROR(INDEX([1]!v_s10a_incident_by_feeder_FY26[Interruptions Identifier], ROWS($E$9:E269)),"")</f>
        <v>INCD-33077-F-OPONONI</v>
      </c>
      <c r="F269" s="85" t="str" cm="1">
        <f t="array" ref="F269">IFERROR(INDEX([1]!v_s10a_incident_by_feeder_FY26[Circuit Location], ROWS($F$9:F269)),"")</f>
        <v>Omanaia 051762 - Opononi</v>
      </c>
      <c r="G269" s="88" t="str" cm="1">
        <f t="array" ref="G269">IFERROR(INDEX(#REF!, ROWS($G$9:G269)),"")</f>
        <v/>
      </c>
      <c r="H269" s="88" t="str" cm="1">
        <f t="array" ref="H269">IFERROR(INDEX([1]!v_s10a_incident_by_feeder_FY26[feeder], ROWS($H$9:H269)),"")</f>
        <v>OPONONI</v>
      </c>
      <c r="I269" s="89" cm="1">
        <f t="array" ref="I269">IFERROR(INDEX([1]!v_s10a_incident_by_feeder_FY26[Start_Date], ROWS($I$9:I269)),"")</f>
        <v>45855.9375</v>
      </c>
      <c r="J269" s="90" cm="1">
        <f t="array" ref="J269">IFERROR(INDEX([1]!v_s10a_incident_by_feeder_FY26[Start_Time], ROWS($J$9:J269)),"")</f>
        <v>45855.9375</v>
      </c>
      <c r="K269" s="89" cm="1">
        <f t="array" ref="K269">IFERROR(INDEX([1]!v_s10a_incident_by_feeder_FY26[End_Date], ROWS($K$9:K269)),"")</f>
        <v>45856.152777777781</v>
      </c>
      <c r="L269" s="90" cm="1">
        <f t="array" ref="L269">IFERROR(INDEX([1]!v_s10a_incident_by_feeder_FY26[End_Time], ROWS($L$9:L269)),"")</f>
        <v>45856.152777777781</v>
      </c>
      <c r="M269" s="97" cm="1">
        <f t="array" ref="M269">IFERROR(INDEX([1]!v_s10a_incident_by_feeder_FY26[SAIDI_Value], ROWS($M$9:M269)),"")</f>
        <v>1.7383669399529802</v>
      </c>
      <c r="N269" s="94" cm="1">
        <f t="array" ref="N269">IFERROR(INDEX([1]!v_s10a_incident_by_feeder_FY26[SAIFI_Value], ROWS($N$9:N269)),"")</f>
        <v>9.3895413250609343E-3</v>
      </c>
      <c r="O269" s="91" cm="1">
        <f t="array" ref="O269">IFERROR(INDEX([1]!v_s10a_incident_by_feeder_FY26[ICPs], ROWS($N$9:N269)),"")</f>
        <v>339</v>
      </c>
      <c r="P269" s="118" cm="1">
        <f t="array" ref="P269">IFERROR(INDEX([1]!v_s10a_incident_by_feeder_FY26[CML], ROWS($P$9:P269)),"")</f>
        <v>62762.000000062399</v>
      </c>
      <c r="Q269" s="88" t="str" cm="1">
        <f t="array" ref="Q269">IFERROR(INDEX([1]!v_s10a_incident_by_feeder_FY26[Planned or Unplanned], ROWS($Q$9:Q269)),"")</f>
        <v>Planned</v>
      </c>
      <c r="R269" s="88" t="str" cm="1">
        <f t="array" ref="R269">IFERROR(INDEX([1]!v_s10a_incident_by_feeder_FY26[Cause], ROWS($R$9:R269)),"")</f>
        <v>Planned Outage</v>
      </c>
      <c r="S269" s="88" t="str" cm="1">
        <f t="array" ref="S269">IFERROR(INDEX([1]!v_s10a_incident_by_feeder_FY26[Details], ROWS($S$9:S269)),"")</f>
        <v># Replace Transformer T02788, Fairlie Crescent, Opononi</v>
      </c>
      <c r="T269" s="18"/>
    </row>
    <row r="270" spans="1:20" ht="15.75" x14ac:dyDescent="0.25">
      <c r="A270" s="10">
        <v>270</v>
      </c>
      <c r="B270" s="11"/>
      <c r="C270" s="116"/>
      <c r="D270" s="116"/>
      <c r="E270" s="85" t="str" cm="1">
        <f t="array" ref="E270">IFERROR(INDEX([1]!v_s10a_incident_by_feeder_FY26[Interruptions Identifier], ROWS($E$9:E270)),"")</f>
        <v>INCD-33083-F-OXFORD STREET</v>
      </c>
      <c r="F270" s="85" t="str" cm="1">
        <f t="array" ref="F270">IFERROR(INDEX([1]!v_s10a_incident_by_feeder_FY26[Circuit Location], ROWS($F$9:F270)),"")</f>
        <v>Okahu CB1108 - Oxford Street</v>
      </c>
      <c r="G270" s="88" t="str" cm="1">
        <f t="array" ref="G270">IFERROR(INDEX(#REF!, ROWS($G$9:G270)),"")</f>
        <v/>
      </c>
      <c r="H270" s="88" t="str" cm="1">
        <f t="array" ref="H270">IFERROR(INDEX([1]!v_s10a_incident_by_feeder_FY26[feeder], ROWS($H$9:H270)),"")</f>
        <v>OXFORD STREET</v>
      </c>
      <c r="I270" s="89" cm="1">
        <f t="array" ref="I270">IFERROR(INDEX([1]!v_s10a_incident_by_feeder_FY26[Start_Date], ROWS($I$9:I270)),"")</f>
        <v>45831.708495370367</v>
      </c>
      <c r="J270" s="90" cm="1">
        <f t="array" ref="J270">IFERROR(INDEX([1]!v_s10a_incident_by_feeder_FY26[Start_Time], ROWS($J$9:J270)),"")</f>
        <v>45831.708495370367</v>
      </c>
      <c r="K270" s="89" cm="1">
        <f t="array" ref="K270">IFERROR(INDEX([1]!v_s10a_incident_by_feeder_FY26[End_Date], ROWS($K$9:K270)),"")</f>
        <v>45831.762499999997</v>
      </c>
      <c r="L270" s="90" cm="1">
        <f t="array" ref="L270">IFERROR(INDEX([1]!v_s10a_incident_by_feeder_FY26[End_Time], ROWS($L$9:L270)),"")</f>
        <v>45831.762499999997</v>
      </c>
      <c r="M270" s="97" cm="1">
        <f t="array" ref="M270">IFERROR(INDEX([1]!v_s10a_incident_by_feeder_FY26[SAIDI_Value], ROWS($M$9:M270)),"")</f>
        <v>0.39086047045391986</v>
      </c>
      <c r="N270" s="94" cm="1">
        <f t="array" ref="N270">IFERROR(INDEX([1]!v_s10a_incident_by_feeder_FY26[SAIFI_Value], ROWS($N$9:N270)),"")</f>
        <v>1.4967772982797611E-2</v>
      </c>
      <c r="O270" s="91" cm="1">
        <f t="array" ref="O270">IFERROR(INDEX([1]!v_s10a_incident_by_feeder_FY26[ICPs], ROWS($N$9:N270)),"")</f>
        <v>466.25550660792936</v>
      </c>
      <c r="P270" s="118" cm="1">
        <f t="array" ref="P270">IFERROR(INDEX([1]!v_s10a_incident_by_feeder_FY26[CML], ROWS($P$9:P270)),"")</f>
        <v>14111.626425268323</v>
      </c>
      <c r="Q270" s="88" t="str" cm="1">
        <f t="array" ref="Q270">IFERROR(INDEX([1]!v_s10a_incident_by_feeder_FY26[Planned or Unplanned], ROWS($Q$9:Q270)),"")</f>
        <v>Unplanned</v>
      </c>
      <c r="R270" s="88" t="str" cm="1">
        <f t="array" ref="R270">IFERROR(INDEX([1]!v_s10a_incident_by_feeder_FY26[Cause], ROWS($R$9:R270)),"")</f>
        <v>Defective Equipment</v>
      </c>
      <c r="S270" s="88" t="str" cm="1">
        <f t="array" ref="S270">IFERROR(INDEX([1]!v_s10a_incident_by_feeder_FY26[Details], ROWS($S$9:S270)),"")</f>
        <v># Broken Lead on Switch 700, SH1, Kaitaia</v>
      </c>
      <c r="T270" s="18"/>
    </row>
    <row r="271" spans="1:20" ht="15.75" x14ac:dyDescent="0.25">
      <c r="A271" s="10">
        <v>271</v>
      </c>
      <c r="B271" s="11"/>
      <c r="C271" s="116"/>
      <c r="D271" s="116"/>
      <c r="E271" s="85" t="str" cm="1">
        <f t="array" ref="E271">IFERROR(INDEX([1]!v_s10a_incident_by_feeder_FY26[Interruptions Identifier], ROWS($E$9:E271)),"")</f>
        <v>INCD-33083-F-FAIRBURN ROAD</v>
      </c>
      <c r="F271" s="85" t="str" cm="1">
        <f t="array" ref="F271">IFERROR(INDEX([1]!v_s10a_incident_by_feeder_FY26[Circuit Location], ROWS($F$9:F271)),"")</f>
        <v>Kaitaia Transmission 151902 - Fairburn Road</v>
      </c>
      <c r="G271" s="88" t="str" cm="1">
        <f t="array" ref="G271">IFERROR(INDEX(#REF!, ROWS($G$9:G271)),"")</f>
        <v/>
      </c>
      <c r="H271" s="88" t="str" cm="1">
        <f t="array" ref="H271">IFERROR(INDEX([1]!v_s10a_incident_by_feeder_FY26[feeder], ROWS($H$9:H271)),"")</f>
        <v>FAIRBURN ROAD</v>
      </c>
      <c r="I271" s="89" cm="1">
        <f t="array" ref="I271">IFERROR(INDEX([1]!v_s10a_incident_by_feeder_FY26[Start_Date], ROWS($I$9:I271)),"")</f>
        <v>45831.708495370367</v>
      </c>
      <c r="J271" s="90" cm="1">
        <f t="array" ref="J271">IFERROR(INDEX([1]!v_s10a_incident_by_feeder_FY26[Start_Time], ROWS($J$9:J271)),"")</f>
        <v>45831.708495370367</v>
      </c>
      <c r="K271" s="89" cm="1">
        <f t="array" ref="K271">IFERROR(INDEX([1]!v_s10a_incident_by_feeder_FY26[End_Date], ROWS($K$9:K271)),"")</f>
        <v>45831.762499999997</v>
      </c>
      <c r="L271" s="90" cm="1">
        <f t="array" ref="L271">IFERROR(INDEX([1]!v_s10a_incident_by_feeder_FY26[End_Time], ROWS($L$9:L271)),"")</f>
        <v>45831.762499999997</v>
      </c>
      <c r="M271" s="97" cm="1">
        <f t="array" ref="M271">IFERROR(INDEX([1]!v_s10a_incident_by_feeder_FY26[SAIDI_Value], ROWS($M$9:M271)),"")</f>
        <v>9.0076512368357106E-2</v>
      </c>
      <c r="N271" s="94" cm="1">
        <f t="array" ref="N271">IFERROR(INDEX([1]!v_s10a_incident_by_feeder_FY26[SAIFI_Value], ROWS($N$9:N271)),"")</f>
        <v>4.1854328155600581E-3</v>
      </c>
      <c r="O271" s="91" cm="1">
        <f t="array" ref="O271">IFERROR(INDEX([1]!v_s10a_incident_by_feeder_FY26[ICPs], ROWS($N$9:N271)),"")</f>
        <v>130.37885462555016</v>
      </c>
      <c r="P271" s="118" cm="1">
        <f t="array" ref="P271">IFERROR(INDEX([1]!v_s10a_incident_by_feeder_FY26[CML], ROWS($P$9:P271)),"")</f>
        <v>3252.1224025471652</v>
      </c>
      <c r="Q271" s="88" t="str" cm="1">
        <f t="array" ref="Q271">IFERROR(INDEX([1]!v_s10a_incident_by_feeder_FY26[Planned or Unplanned], ROWS($Q$9:Q271)),"")</f>
        <v>Unplanned</v>
      </c>
      <c r="R271" s="88" t="str" cm="1">
        <f t="array" ref="R271">IFERROR(INDEX([1]!v_s10a_incident_by_feeder_FY26[Cause], ROWS($R$9:R271)),"")</f>
        <v>Defective Equipment</v>
      </c>
      <c r="S271" s="88" t="str" cm="1">
        <f t="array" ref="S271">IFERROR(INDEX([1]!v_s10a_incident_by_feeder_FY26[Details], ROWS($S$9:S271)),"")</f>
        <v># Broken Lead on Switch 700, SH1, Kaitaia</v>
      </c>
      <c r="T271" s="18"/>
    </row>
    <row r="272" spans="1:20" ht="15.75" x14ac:dyDescent="0.25">
      <c r="A272" s="10">
        <v>272</v>
      </c>
      <c r="B272" s="11"/>
      <c r="C272" s="116"/>
      <c r="D272" s="116"/>
      <c r="E272" s="85" t="str" cm="1">
        <f t="array" ref="E272">IFERROR(INDEX([1]!v_s10a_incident_by_feeder_FY26[Interruptions Identifier], ROWS($E$9:E272)),"")</f>
        <v>INCD-33083-F-VICTORIA VALLEY</v>
      </c>
      <c r="F272" s="85" t="str" cm="1">
        <f t="array" ref="F272">IFERROR(INDEX([1]!v_s10a_incident_by_feeder_FY26[Circuit Location], ROWS($F$9:F272)),"")</f>
        <v>Kaitaia Transmission 151802 - Victoria Valley</v>
      </c>
      <c r="G272" s="88" t="str" cm="1">
        <f t="array" ref="G272">IFERROR(INDEX(#REF!, ROWS($G$9:G272)),"")</f>
        <v/>
      </c>
      <c r="H272" s="88" t="str" cm="1">
        <f t="array" ref="H272">IFERROR(INDEX([1]!v_s10a_incident_by_feeder_FY26[feeder], ROWS($H$9:H272)),"")</f>
        <v>VICTORIA VALLEY</v>
      </c>
      <c r="I272" s="89" cm="1">
        <f t="array" ref="I272">IFERROR(INDEX([1]!v_s10a_incident_by_feeder_FY26[Start_Date], ROWS($I$9:I272)),"")</f>
        <v>45831.708495370367</v>
      </c>
      <c r="J272" s="90" cm="1">
        <f t="array" ref="J272">IFERROR(INDEX([1]!v_s10a_incident_by_feeder_FY26[Start_Time], ROWS($J$9:J272)),"")</f>
        <v>45831.708495370367</v>
      </c>
      <c r="K272" s="89" cm="1">
        <f t="array" ref="K272">IFERROR(INDEX([1]!v_s10a_incident_by_feeder_FY26[End_Date], ROWS($K$9:K272)),"")</f>
        <v>45831.762499999997</v>
      </c>
      <c r="L272" s="90" cm="1">
        <f t="array" ref="L272">IFERROR(INDEX([1]!v_s10a_incident_by_feeder_FY26[End_Time], ROWS($L$9:L272)),"")</f>
        <v>45831.762499999997</v>
      </c>
      <c r="M272" s="97" cm="1">
        <f t="array" ref="M272">IFERROR(INDEX([1]!v_s10a_incident_by_feeder_FY26[SAIDI_Value], ROWS($M$9:M272)),"")</f>
        <v>0.10976210778660785</v>
      </c>
      <c r="N272" s="94" cm="1">
        <f t="array" ref="N272">IFERROR(INDEX([1]!v_s10a_incident_by_feeder_FY26[SAIFI_Value], ROWS($N$9:N272)),"")</f>
        <v>5.1001300533976964E-3</v>
      </c>
      <c r="O272" s="91" cm="1">
        <f t="array" ref="O272">IFERROR(INDEX([1]!v_s10a_incident_by_feeder_FY26[ICPs], ROWS($N$9:N272)),"")</f>
        <v>158.87224669603495</v>
      </c>
      <c r="P272" s="118" cm="1">
        <f t="array" ref="P272">IFERROR(INDEX([1]!v_s10a_incident_by_feeder_FY26[CML], ROWS($P$9:P272)),"")</f>
        <v>3962.8511395276901</v>
      </c>
      <c r="Q272" s="88" t="str" cm="1">
        <f t="array" ref="Q272">IFERROR(INDEX([1]!v_s10a_incident_by_feeder_FY26[Planned or Unplanned], ROWS($Q$9:Q272)),"")</f>
        <v>Unplanned</v>
      </c>
      <c r="R272" s="88" t="str" cm="1">
        <f t="array" ref="R272">IFERROR(INDEX([1]!v_s10a_incident_by_feeder_FY26[Cause], ROWS($R$9:R272)),"")</f>
        <v>Defective Equipment</v>
      </c>
      <c r="S272" s="88" t="str" cm="1">
        <f t="array" ref="S272">IFERROR(INDEX([1]!v_s10a_incident_by_feeder_FY26[Details], ROWS($S$9:S272)),"")</f>
        <v># Broken Lead on Switch 700, SH1, Kaitaia</v>
      </c>
      <c r="T272" s="18"/>
    </row>
    <row r="273" spans="1:20" ht="15.75" x14ac:dyDescent="0.25">
      <c r="A273" s="10">
        <v>273</v>
      </c>
      <c r="B273" s="11"/>
      <c r="C273" s="116"/>
      <c r="D273" s="116"/>
      <c r="E273" s="85" t="str" cm="1">
        <f t="array" ref="E273">IFERROR(INDEX([1]!v_s10a_incident_by_feeder_FY26[Interruptions Identifier], ROWS($E$9:E273)),"")</f>
        <v>INCD-33083-F-CLOUGH ROAD</v>
      </c>
      <c r="F273" s="85" t="str" cm="1">
        <f t="array" ref="F273">IFERROR(INDEX([1]!v_s10a_incident_by_feeder_FY26[Circuit Location], ROWS($F$9:F273)),"")</f>
        <v>Kaitaia Transmission 151822 - Clough Road</v>
      </c>
      <c r="G273" s="88" t="str" cm="1">
        <f t="array" ref="G273">IFERROR(INDEX(#REF!, ROWS($G$9:G273)),"")</f>
        <v/>
      </c>
      <c r="H273" s="88" t="str" cm="1">
        <f t="array" ref="H273">IFERROR(INDEX([1]!v_s10a_incident_by_feeder_FY26[feeder], ROWS($H$9:H273)),"")</f>
        <v>CLOUGH ROAD</v>
      </c>
      <c r="I273" s="89" cm="1">
        <f t="array" ref="I273">IFERROR(INDEX([1]!v_s10a_incident_by_feeder_FY26[Start_Date], ROWS($I$9:I273)),"")</f>
        <v>45831.708495370367</v>
      </c>
      <c r="J273" s="90" cm="1">
        <f t="array" ref="J273">IFERROR(INDEX([1]!v_s10a_incident_by_feeder_FY26[Start_Time], ROWS($J$9:J273)),"")</f>
        <v>45831.708495370367</v>
      </c>
      <c r="K273" s="89" cm="1">
        <f t="array" ref="K273">IFERROR(INDEX([1]!v_s10a_incident_by_feeder_FY26[End_Date], ROWS($K$9:K273)),"")</f>
        <v>45831.762499999997</v>
      </c>
      <c r="L273" s="90" cm="1">
        <f t="array" ref="L273">IFERROR(INDEX([1]!v_s10a_incident_by_feeder_FY26[End_Time], ROWS($L$9:L273)),"")</f>
        <v>45831.762499999997</v>
      </c>
      <c r="M273" s="97" cm="1">
        <f t="array" ref="M273">IFERROR(INDEX([1]!v_s10a_incident_by_feeder_FY26[SAIDI_Value], ROWS($M$9:M273)),"")</f>
        <v>0.11405982679665706</v>
      </c>
      <c r="N273" s="94" cm="1">
        <f t="array" ref="N273">IFERROR(INDEX([1]!v_s10a_incident_by_feeder_FY26[SAIFI_Value], ROWS($N$9:N273)),"")</f>
        <v>1.3138378507122335E-2</v>
      </c>
      <c r="O273" s="91" cm="1">
        <f t="array" ref="O273">IFERROR(INDEX([1]!v_s10a_incident_by_feeder_FY26[ICPs], ROWS($N$9:N273)),"")</f>
        <v>409.26872246695979</v>
      </c>
      <c r="P273" s="118" cm="1">
        <f t="array" ref="P273">IFERROR(INDEX([1]!v_s10a_incident_by_feeder_FY26[CML], ROWS($P$9:P273)),"")</f>
        <v>4118.0159866665063</v>
      </c>
      <c r="Q273" s="88" t="str" cm="1">
        <f t="array" ref="Q273">IFERROR(INDEX([1]!v_s10a_incident_by_feeder_FY26[Planned or Unplanned], ROWS($Q$9:Q273)),"")</f>
        <v>Unplanned</v>
      </c>
      <c r="R273" s="88" t="str" cm="1">
        <f t="array" ref="R273">IFERROR(INDEX([1]!v_s10a_incident_by_feeder_FY26[Cause], ROWS($R$9:R273)),"")</f>
        <v>Defective Equipment</v>
      </c>
      <c r="S273" s="88" t="str" cm="1">
        <f t="array" ref="S273">IFERROR(INDEX([1]!v_s10a_incident_by_feeder_FY26[Details], ROWS($S$9:S273)),"")</f>
        <v># Broken Lead on Switch 700, SH1, Kaitaia</v>
      </c>
      <c r="T273" s="18"/>
    </row>
    <row r="274" spans="1:20" ht="15.75" x14ac:dyDescent="0.25">
      <c r="A274" s="10">
        <v>274</v>
      </c>
      <c r="B274" s="11"/>
      <c r="C274" s="116"/>
      <c r="D274" s="116"/>
      <c r="E274" s="85" t="str" cm="1">
        <f t="array" ref="E274">IFERROR(INDEX([1]!v_s10a_incident_by_feeder_FY26[Interruptions Identifier], ROWS($E$9:E274)),"")</f>
        <v>INCD-33083-F-RANGITIHI</v>
      </c>
      <c r="F274" s="85" t="str" cm="1">
        <f t="array" ref="F274">IFERROR(INDEX([1]!v_s10a_incident_by_feeder_FY26[Circuit Location], ROWS($F$9:F274)),"")</f>
        <v>Kaitaia Transmission 151912 - Rangitihi</v>
      </c>
      <c r="G274" s="88" t="str" cm="1">
        <f t="array" ref="G274">IFERROR(INDEX(#REF!, ROWS($G$9:G274)),"")</f>
        <v/>
      </c>
      <c r="H274" s="88" t="str" cm="1">
        <f t="array" ref="H274">IFERROR(INDEX([1]!v_s10a_incident_by_feeder_FY26[feeder], ROWS($H$9:H274)),"")</f>
        <v>RANGITIHI</v>
      </c>
      <c r="I274" s="89" cm="1">
        <f t="array" ref="I274">IFERROR(INDEX([1]!v_s10a_incident_by_feeder_FY26[Start_Date], ROWS($I$9:I274)),"")</f>
        <v>45831.708495370367</v>
      </c>
      <c r="J274" s="90" cm="1">
        <f t="array" ref="J274">IFERROR(INDEX([1]!v_s10a_incident_by_feeder_FY26[Start_Time], ROWS($J$9:J274)),"")</f>
        <v>45831.708495370367</v>
      </c>
      <c r="K274" s="89" cm="1">
        <f t="array" ref="K274">IFERROR(INDEX([1]!v_s10a_incident_by_feeder_FY26[End_Date], ROWS($K$9:K274)),"")</f>
        <v>45831.762499999997</v>
      </c>
      <c r="L274" s="90" cm="1">
        <f t="array" ref="L274">IFERROR(INDEX([1]!v_s10a_incident_by_feeder_FY26[End_Time], ROWS($L$9:L274)),"")</f>
        <v>45831.762499999997</v>
      </c>
      <c r="M274" s="97" cm="1">
        <f t="array" ref="M274">IFERROR(INDEX([1]!v_s10a_incident_by_feeder_FY26[SAIDI_Value], ROWS($M$9:M274)),"")</f>
        <v>7.7549315284014125E-3</v>
      </c>
      <c r="N274" s="94" cm="1">
        <f t="array" ref="N274">IFERROR(INDEX([1]!v_s10a_incident_by_feeder_FY26[SAIFI_Value], ROWS($N$9:N274)),"")</f>
        <v>3.6033527551176709E-4</v>
      </c>
      <c r="O274" s="91" cm="1">
        <f t="array" ref="O274">IFERROR(INDEX([1]!v_s10a_incident_by_feeder_FY26[ICPs], ROWS($N$9:N274)),"")</f>
        <v>11.224669603523376</v>
      </c>
      <c r="P274" s="118" cm="1">
        <f t="array" ref="P274">IFERROR(INDEX([1]!v_s10a_incident_by_feeder_FY26[CML], ROWS($P$9:P274)),"")</f>
        <v>279.98404790140461</v>
      </c>
      <c r="Q274" s="88" t="str" cm="1">
        <f t="array" ref="Q274">IFERROR(INDEX([1]!v_s10a_incident_by_feeder_FY26[Planned or Unplanned], ROWS($Q$9:Q274)),"")</f>
        <v>Unplanned</v>
      </c>
      <c r="R274" s="88" t="str" cm="1">
        <f t="array" ref="R274">IFERROR(INDEX([1]!v_s10a_incident_by_feeder_FY26[Cause], ROWS($R$9:R274)),"")</f>
        <v>Defective Equipment</v>
      </c>
      <c r="S274" s="88" t="str" cm="1">
        <f t="array" ref="S274">IFERROR(INDEX([1]!v_s10a_incident_by_feeder_FY26[Details], ROWS($S$9:S274)),"")</f>
        <v># Broken Lead on Switch 700, SH1, Kaitaia</v>
      </c>
      <c r="T274" s="18"/>
    </row>
    <row r="275" spans="1:20" ht="15.75" x14ac:dyDescent="0.25">
      <c r="A275" s="10">
        <v>275</v>
      </c>
      <c r="B275" s="11"/>
      <c r="C275" s="116"/>
      <c r="D275" s="116"/>
      <c r="E275" s="85" t="str" cm="1">
        <f t="array" ref="E275">IFERROR(INDEX([1]!v_s10a_incident_by_feeder_FY26[Interruptions Identifier], ROWS($E$9:E275)),"")</f>
        <v>INCD-33086-F-SOUTH ROAD</v>
      </c>
      <c r="F275" s="85" t="str" cm="1">
        <f t="array" ref="F275">IFERROR(INDEX([1]!v_s10a_incident_by_feeder_FY26[Circuit Location], ROWS($F$9:F275)),"")</f>
        <v>Okahu CB1105 - South Road</v>
      </c>
      <c r="G275" s="88" t="str" cm="1">
        <f t="array" ref="G275">IFERROR(INDEX(#REF!, ROWS($G$9:G275)),"")</f>
        <v/>
      </c>
      <c r="H275" s="88" t="str" cm="1">
        <f t="array" ref="H275">IFERROR(INDEX([1]!v_s10a_incident_by_feeder_FY26[feeder], ROWS($H$9:H275)),"")</f>
        <v>SOUTH ROAD</v>
      </c>
      <c r="I275" s="89" cm="1">
        <f t="array" ref="I275">IFERROR(INDEX([1]!v_s10a_incident_by_feeder_FY26[Start_Date], ROWS($I$9:I275)),"")</f>
        <v>45832.435891203706</v>
      </c>
      <c r="J275" s="90" cm="1">
        <f t="array" ref="J275">IFERROR(INDEX([1]!v_s10a_incident_by_feeder_FY26[Start_Time], ROWS($J$9:J275)),"")</f>
        <v>45832.435891203706</v>
      </c>
      <c r="K275" s="89" cm="1">
        <f t="array" ref="K275">IFERROR(INDEX([1]!v_s10a_incident_by_feeder_FY26[End_Date], ROWS($K$9:K275)),"")</f>
        <v>45832.515277777777</v>
      </c>
      <c r="L275" s="90" cm="1">
        <f t="array" ref="L275">IFERROR(INDEX([1]!v_s10a_incident_by_feeder_FY26[End_Time], ROWS($L$9:L275)),"")</f>
        <v>45832.515277777777</v>
      </c>
      <c r="M275" s="97" cm="1">
        <f t="array" ref="M275">IFERROR(INDEX([1]!v_s10a_incident_by_feeder_FY26[SAIDI_Value], ROWS($M$9:M275)),"")</f>
        <v>0.19493315605797035</v>
      </c>
      <c r="N275" s="94" cm="1">
        <f t="array" ref="N275">IFERROR(INDEX([1]!v_s10a_incident_by_feeder_FY26[SAIFI_Value], ROWS($N$9:N275)),"")</f>
        <v>1.7726567693330318E-3</v>
      </c>
      <c r="O275" s="91" cm="1">
        <f t="array" ref="O275">IFERROR(INDEX([1]!v_s10a_incident_by_feeder_FY26[ICPs], ROWS($N$9:N275)),"")</f>
        <v>63.999999999999773</v>
      </c>
      <c r="P275" s="118" cm="1">
        <f t="array" ref="P275">IFERROR(INDEX([1]!v_s10a_incident_by_feeder_FY26[CML], ROWS($P$9:P275)),"")</f>
        <v>7037.8666663169615</v>
      </c>
      <c r="Q275" s="88" t="str" cm="1">
        <f t="array" ref="Q275">IFERROR(INDEX([1]!v_s10a_incident_by_feeder_FY26[Planned or Unplanned], ROWS($Q$9:Q275)),"")</f>
        <v>Unplanned</v>
      </c>
      <c r="R275" s="88" t="str" cm="1">
        <f t="array" ref="R275">IFERROR(INDEX([1]!v_s10a_incident_by_feeder_FY26[Cause], ROWS($R$9:R275)),"")</f>
        <v>Defective Equipment</v>
      </c>
      <c r="S275" s="88" t="str" cm="1">
        <f t="array" ref="S275">IFERROR(INDEX([1]!v_s10a_incident_by_feeder_FY26[Details], ROWS($S$9:S275)),"")</f>
        <v># Broken Lead at Switch 700, SH1, Kaitaia</v>
      </c>
      <c r="T275" s="18"/>
    </row>
    <row r="276" spans="1:20" ht="15.75" x14ac:dyDescent="0.25">
      <c r="A276" s="10">
        <v>276</v>
      </c>
      <c r="B276" s="11"/>
      <c r="C276" s="116"/>
      <c r="D276" s="116"/>
      <c r="E276" s="85" t="str" cm="1">
        <f t="array" ref="E276">IFERROR(INDEX([1]!v_s10a_incident_by_feeder_FY26[Interruptions Identifier], ROWS($E$9:E276)),"")</f>
        <v>INCD-33086-F-OXFORD STREET</v>
      </c>
      <c r="F276" s="85" t="str" cm="1">
        <f t="array" ref="F276">IFERROR(INDEX([1]!v_s10a_incident_by_feeder_FY26[Circuit Location], ROWS($F$9:F276)),"")</f>
        <v>Okahu CB1108 - Oxford Street</v>
      </c>
      <c r="G276" s="88" t="str" cm="1">
        <f t="array" ref="G276">IFERROR(INDEX(#REF!, ROWS($G$9:G276)),"")</f>
        <v/>
      </c>
      <c r="H276" s="88" t="str" cm="1">
        <f t="array" ref="H276">IFERROR(INDEX([1]!v_s10a_incident_by_feeder_FY26[feeder], ROWS($H$9:H276)),"")</f>
        <v>OXFORD STREET</v>
      </c>
      <c r="I276" s="89" cm="1">
        <f t="array" ref="I276">IFERROR(INDEX([1]!v_s10a_incident_by_feeder_FY26[Start_Date], ROWS($I$9:I276)),"")</f>
        <v>45832.435891203706</v>
      </c>
      <c r="J276" s="90" cm="1">
        <f t="array" ref="J276">IFERROR(INDEX([1]!v_s10a_incident_by_feeder_FY26[Start_Time], ROWS($J$9:J276)),"")</f>
        <v>45832.435891203706</v>
      </c>
      <c r="K276" s="89" cm="1">
        <f t="array" ref="K276">IFERROR(INDEX([1]!v_s10a_incident_by_feeder_FY26[End_Date], ROWS($K$9:K276)),"")</f>
        <v>45832.515277777777</v>
      </c>
      <c r="L276" s="90" cm="1">
        <f t="array" ref="L276">IFERROR(INDEX([1]!v_s10a_incident_by_feeder_FY26[End_Time], ROWS($L$9:L276)),"")</f>
        <v>45832.515277777777</v>
      </c>
      <c r="M276" s="97" cm="1">
        <f t="array" ref="M276">IFERROR(INDEX([1]!v_s10a_incident_by_feeder_FY26[SAIDI_Value], ROWS($M$9:M276)),"")</f>
        <v>0.56957031535688396</v>
      </c>
      <c r="N276" s="94" cm="1">
        <f t="array" ref="N276">IFERROR(INDEX([1]!v_s10a_incident_by_feeder_FY26[SAIFI_Value], ROWS($N$9:N276)),"")</f>
        <v>5.1794814978949697E-3</v>
      </c>
      <c r="O276" s="91" cm="1">
        <f t="array" ref="O276">IFERROR(INDEX([1]!v_s10a_incident_by_feeder_FY26[ICPs], ROWS($N$9:N276)),"")</f>
        <v>186.99999999999997</v>
      </c>
      <c r="P276" s="118" cm="1">
        <f t="array" ref="P276">IFERROR(INDEX([1]!v_s10a_incident_by_feeder_FY26[CML], ROWS($P$9:P276)),"")</f>
        <v>20563.76666564494</v>
      </c>
      <c r="Q276" s="88" t="str" cm="1">
        <f t="array" ref="Q276">IFERROR(INDEX([1]!v_s10a_incident_by_feeder_FY26[Planned or Unplanned], ROWS($Q$9:Q276)),"")</f>
        <v>Unplanned</v>
      </c>
      <c r="R276" s="88" t="str" cm="1">
        <f t="array" ref="R276">IFERROR(INDEX([1]!v_s10a_incident_by_feeder_FY26[Cause], ROWS($R$9:R276)),"")</f>
        <v>Defective Equipment</v>
      </c>
      <c r="S276" s="88" t="str" cm="1">
        <f t="array" ref="S276">IFERROR(INDEX([1]!v_s10a_incident_by_feeder_FY26[Details], ROWS($S$9:S276)),"")</f>
        <v># Broken Lead at Switch 700, SH1, Kaitaia</v>
      </c>
      <c r="T276" s="18"/>
    </row>
    <row r="277" spans="1:20" ht="15.75" x14ac:dyDescent="0.25">
      <c r="A277" s="10">
        <v>277</v>
      </c>
      <c r="B277" s="11"/>
      <c r="C277" s="116"/>
      <c r="D277" s="116"/>
      <c r="E277" s="85" t="str" cm="1">
        <f t="array" ref="E277">IFERROR(INDEX([1]!v_s10a_incident_by_feeder_FY26[Interruptions Identifier], ROWS($E$9:E277)),"")</f>
        <v>INCD-33092-F-RANGIAHUA</v>
      </c>
      <c r="F277" s="85" t="str" cm="1">
        <f t="array" ref="F277">IFERROR(INDEX([1]!v_s10a_incident_by_feeder_FY26[Circuit Location], ROWS($F$9:F277)),"")</f>
        <v>Kaikohe  CB0105 - Rangiahua</v>
      </c>
      <c r="G277" s="88" t="str" cm="1">
        <f t="array" ref="G277">IFERROR(INDEX(#REF!, ROWS($G$9:G277)),"")</f>
        <v/>
      </c>
      <c r="H277" s="88" t="str" cm="1">
        <f t="array" ref="H277">IFERROR(INDEX([1]!v_s10a_incident_by_feeder_FY26[feeder], ROWS($H$9:H277)),"")</f>
        <v>RANGIAHUA</v>
      </c>
      <c r="I277" s="89" cm="1">
        <f t="array" ref="I277">IFERROR(INDEX([1]!v_s10a_incident_by_feeder_FY26[Start_Date], ROWS($I$9:I277)),"")</f>
        <v>45833.441689814812</v>
      </c>
      <c r="J277" s="90" cm="1">
        <f t="array" ref="J277">IFERROR(INDEX([1]!v_s10a_incident_by_feeder_FY26[Start_Time], ROWS($J$9:J277)),"")</f>
        <v>45833.441689814812</v>
      </c>
      <c r="K277" s="89" cm="1">
        <f t="array" ref="K277">IFERROR(INDEX([1]!v_s10a_incident_by_feeder_FY26[End_Date], ROWS($K$9:K277)),"")</f>
        <v>45833.522222222222</v>
      </c>
      <c r="L277" s="90" cm="1">
        <f t="array" ref="L277">IFERROR(INDEX([1]!v_s10a_incident_by_feeder_FY26[End_Time], ROWS($L$9:L277)),"")</f>
        <v>45833.522222222222</v>
      </c>
      <c r="M277" s="97" cm="1">
        <f t="array" ref="M277">IFERROR(INDEX([1]!v_s10a_incident_by_feeder_FY26[SAIDI_Value], ROWS($M$9:M277)),"")</f>
        <v>1.764609184638996</v>
      </c>
      <c r="N277" s="94" cm="1">
        <f t="array" ref="N277">IFERROR(INDEX([1]!v_s10a_incident_by_feeder_FY26[SAIFI_Value], ROWS($N$9:N277)),"")</f>
        <v>1.9554619986705064E-2</v>
      </c>
      <c r="O277" s="91" cm="1">
        <f t="array" ref="O277">IFERROR(INDEX([1]!v_s10a_incident_by_feeder_FY26[ICPs], ROWS($N$9:N277)),"")</f>
        <v>705.99999999999955</v>
      </c>
      <c r="P277" s="118" cm="1">
        <f t="array" ref="P277">IFERROR(INDEX([1]!v_s10a_incident_by_feeder_FY26[CML], ROWS($P$9:P277)),"")</f>
        <v>63709.450002206308</v>
      </c>
      <c r="Q277" s="88" t="str" cm="1">
        <f t="array" ref="Q277">IFERROR(INDEX([1]!v_s10a_incident_by_feeder_FY26[Planned or Unplanned], ROWS($Q$9:Q277)),"")</f>
        <v>Unplanned</v>
      </c>
      <c r="R277" s="88" t="str" cm="1">
        <f t="array" ref="R277">IFERROR(INDEX([1]!v_s10a_incident_by_feeder_FY26[Cause], ROWS($R$9:R277)),"")</f>
        <v>Third Party</v>
      </c>
      <c r="S277" s="88" t="str" cm="1">
        <f t="array" ref="S277">IFERROR(INDEX([1]!v_s10a_incident_by_feeder_FY26[Details], ROWS($S$9:S277)),"")</f>
        <v># Third Party tripped Recloser R587, Te Pua Rd, Kaikohe</v>
      </c>
      <c r="T277" s="18"/>
    </row>
    <row r="278" spans="1:20" ht="15.75" x14ac:dyDescent="0.25">
      <c r="A278" s="10">
        <v>278</v>
      </c>
      <c r="B278" s="11"/>
      <c r="C278" s="116"/>
      <c r="D278" s="116"/>
      <c r="E278" s="85" t="str" cm="1">
        <f t="array" ref="E278">IFERROR(INDEX([1]!v_s10a_incident_by_feeder_FY26[Interruptions Identifier], ROWS($E$9:E278)),"")</f>
        <v>INCD-33092-F-BROADWOOD</v>
      </c>
      <c r="F278" s="85" t="str" cm="1">
        <f t="array" ref="F278">IFERROR(INDEX([1]!v_s10a_incident_by_feeder_FY26[Circuit Location], ROWS($F$9:F278)),"")</f>
        <v>Kaitaia Transmission 151922 - Broadwood</v>
      </c>
      <c r="G278" s="88" t="str" cm="1">
        <f t="array" ref="G278">IFERROR(INDEX(#REF!, ROWS($G$9:G278)),"")</f>
        <v/>
      </c>
      <c r="H278" s="88" t="str" cm="1">
        <f t="array" ref="H278">IFERROR(INDEX([1]!v_s10a_incident_by_feeder_FY26[feeder], ROWS($H$9:H278)),"")</f>
        <v>BROADWOOD</v>
      </c>
      <c r="I278" s="89" cm="1">
        <f t="array" ref="I278">IFERROR(INDEX([1]!v_s10a_incident_by_feeder_FY26[Start_Date], ROWS($I$9:I278)),"")</f>
        <v>45833.441689814812</v>
      </c>
      <c r="J278" s="90" cm="1">
        <f t="array" ref="J278">IFERROR(INDEX([1]!v_s10a_incident_by_feeder_FY26[Start_Time], ROWS($J$9:J278)),"")</f>
        <v>45833.441689814812</v>
      </c>
      <c r="K278" s="89" cm="1">
        <f t="array" ref="K278">IFERROR(INDEX([1]!v_s10a_incident_by_feeder_FY26[End_Date], ROWS($K$9:K278)),"")</f>
        <v>45833.522222222222</v>
      </c>
      <c r="L278" s="90" cm="1">
        <f t="array" ref="L278">IFERROR(INDEX([1]!v_s10a_incident_by_feeder_FY26[End_Time], ROWS($L$9:L278)),"")</f>
        <v>45833.522222222222</v>
      </c>
      <c r="M278" s="97" cm="1">
        <f t="array" ref="M278">IFERROR(INDEX([1]!v_s10a_incident_by_feeder_FY26[SAIDI_Value], ROWS($M$9:M278)),"")</f>
        <v>3.2120171357918371E-3</v>
      </c>
      <c r="N278" s="94" cm="1">
        <f t="array" ref="N278">IFERROR(INDEX([1]!v_s10a_incident_by_feeder_FY26[SAIFI_Value], ROWS($N$9:N278)),"")</f>
        <v>2.7697762020820602E-5</v>
      </c>
      <c r="O278" s="91" cm="1">
        <f t="array" ref="O278">IFERROR(INDEX([1]!v_s10a_incident_by_feeder_FY26[ICPs], ROWS($N$9:N278)),"")</f>
        <v>0.99999999999970701</v>
      </c>
      <c r="P278" s="118" cm="1">
        <f t="array" ref="P278">IFERROR(INDEX([1]!v_s10a_incident_by_feeder_FY26[CML], ROWS($P$9:P278)),"")</f>
        <v>115.9666666706285</v>
      </c>
      <c r="Q278" s="88" t="str" cm="1">
        <f t="array" ref="Q278">IFERROR(INDEX([1]!v_s10a_incident_by_feeder_FY26[Planned or Unplanned], ROWS($Q$9:Q278)),"")</f>
        <v>Unplanned</v>
      </c>
      <c r="R278" s="88" t="str" cm="1">
        <f t="array" ref="R278">IFERROR(INDEX([1]!v_s10a_incident_by_feeder_FY26[Cause], ROWS($R$9:R278)),"")</f>
        <v>Third Party</v>
      </c>
      <c r="S278" s="88" t="str" cm="1">
        <f t="array" ref="S278">IFERROR(INDEX([1]!v_s10a_incident_by_feeder_FY26[Details], ROWS($S$9:S278)),"")</f>
        <v># Third Party tripped Recloser R587, Te Pua Rd, Kaikohe</v>
      </c>
      <c r="T278" s="18"/>
    </row>
    <row r="279" spans="1:20" ht="15.75" x14ac:dyDescent="0.25">
      <c r="A279" s="10">
        <v>279</v>
      </c>
      <c r="B279" s="11"/>
      <c r="C279" s="116"/>
      <c r="D279" s="116"/>
      <c r="E279" s="85" t="str" cm="1">
        <f t="array" ref="E279">IFERROR(INDEX([1]!v_s10a_incident_by_feeder_FY26[Interruptions Identifier], ROWS($E$9:E279)),"")</f>
        <v>INCD-33095-F-RUSSELL EXPRESS</v>
      </c>
      <c r="F279" s="85" t="str" cm="1">
        <f t="array" ref="F279">IFERROR(INDEX([1]!v_s10a_incident_by_feeder_FY26[Circuit Location], ROWS($F$9:F279)),"")</f>
        <v>Kawakawa CB0209 - Russel Express</v>
      </c>
      <c r="G279" s="88" t="str" cm="1">
        <f t="array" ref="G279">IFERROR(INDEX(#REF!, ROWS($G$9:G279)),"")</f>
        <v/>
      </c>
      <c r="H279" s="88" t="str" cm="1">
        <f t="array" ref="H279">IFERROR(INDEX([1]!v_s10a_incident_by_feeder_FY26[feeder], ROWS($H$9:H279)),"")</f>
        <v>RUSSELL EXPRESS</v>
      </c>
      <c r="I279" s="89" cm="1">
        <f t="array" ref="I279">IFERROR(INDEX([1]!v_s10a_incident_by_feeder_FY26[Start_Date], ROWS($I$9:I279)),"")</f>
        <v>45833.4375</v>
      </c>
      <c r="J279" s="90" cm="1">
        <f t="array" ref="J279">IFERROR(INDEX([1]!v_s10a_incident_by_feeder_FY26[Start_Time], ROWS($J$9:J279)),"")</f>
        <v>45833.4375</v>
      </c>
      <c r="K279" s="89" cm="1">
        <f t="array" ref="K279">IFERROR(INDEX([1]!v_s10a_incident_by_feeder_FY26[End_Date], ROWS($K$9:K279)),"")</f>
        <v>45833.609722222223</v>
      </c>
      <c r="L279" s="90" cm="1">
        <f t="array" ref="L279">IFERROR(INDEX([1]!v_s10a_incident_by_feeder_FY26[End_Time], ROWS($L$9:L279)),"")</f>
        <v>45833.609722222223</v>
      </c>
      <c r="M279" s="97" cm="1">
        <f t="array" ref="M279">IFERROR(INDEX([1]!v_s10a_incident_by_feeder_FY26[SAIDI_Value], ROWS($M$9:M279)),"")</f>
        <v>1.085309107031285</v>
      </c>
      <c r="N279" s="94" cm="1">
        <f t="array" ref="N279">IFERROR(INDEX([1]!v_s10a_incident_by_feeder_FY26[SAIFI_Value], ROWS($N$9:N279)),"")</f>
        <v>4.3762463992909374E-3</v>
      </c>
      <c r="O279" s="91" cm="1">
        <f t="array" ref="O279">IFERROR(INDEX([1]!v_s10a_incident_by_feeder_FY26[ICPs], ROWS($N$9:N279)),"")</f>
        <v>158</v>
      </c>
      <c r="P279" s="118" cm="1">
        <f t="array" ref="P279">IFERROR(INDEX([1]!v_s10a_incident_by_feeder_FY26[CML], ROWS($P$9:P279)),"")</f>
        <v>39184.000000257511</v>
      </c>
      <c r="Q279" s="88" t="str" cm="1">
        <f t="array" ref="Q279">IFERROR(INDEX([1]!v_s10a_incident_by_feeder_FY26[Planned or Unplanned], ROWS($Q$9:Q279)),"")</f>
        <v>Planned</v>
      </c>
      <c r="R279" s="88" t="str" cm="1">
        <f t="array" ref="R279">IFERROR(INDEX([1]!v_s10a_incident_by_feeder_FY26[Cause], ROWS($R$9:R279)),"")</f>
        <v>Planned Outage</v>
      </c>
      <c r="S279" s="88" t="str" cm="1">
        <f t="array" ref="S279">IFERROR(INDEX([1]!v_s10a_incident_by_feeder_FY26[Details], ROWS($S$9:S279)),"")</f>
        <v># Replace Crossarms on Pole 404872, Kempthorne Rd, Russell</v>
      </c>
      <c r="T279" s="18"/>
    </row>
    <row r="280" spans="1:20" ht="15.75" x14ac:dyDescent="0.25">
      <c r="A280" s="10">
        <v>280</v>
      </c>
      <c r="B280" s="11"/>
      <c r="C280" s="116"/>
      <c r="D280" s="116"/>
      <c r="E280" s="85" t="str" cm="1">
        <f t="array" ref="E280">IFERROR(INDEX([1]!v_s10a_incident_by_feeder_FY26[Interruptions Identifier], ROWS($E$9:E280)),"")</f>
        <v>INCD-33098-F-AWANUI</v>
      </c>
      <c r="F280" s="85" t="str" cm="1">
        <f t="array" ref="F280">IFERROR(INDEX([1]!v_s10a_incident_by_feeder_FY26[Circuit Location], ROWS($F$9:F280)),"")</f>
        <v>NPL CB1406 - Awanui</v>
      </c>
      <c r="G280" s="88" t="str" cm="1">
        <f t="array" ref="G280">IFERROR(INDEX(#REF!, ROWS($G$9:G280)),"")</f>
        <v/>
      </c>
      <c r="H280" s="88" t="str" cm="1">
        <f t="array" ref="H280">IFERROR(INDEX([1]!v_s10a_incident_by_feeder_FY26[feeder], ROWS($H$9:H280)),"")</f>
        <v>AWANUI</v>
      </c>
      <c r="I280" s="89" cm="1">
        <f t="array" ref="I280">IFERROR(INDEX([1]!v_s10a_incident_by_feeder_FY26[Start_Date], ROWS($I$9:I280)),"")</f>
        <v>45853.399305555555</v>
      </c>
      <c r="J280" s="90" cm="1">
        <f t="array" ref="J280">IFERROR(INDEX([1]!v_s10a_incident_by_feeder_FY26[Start_Time], ROWS($J$9:J280)),"")</f>
        <v>45853.399305555555</v>
      </c>
      <c r="K280" s="89" cm="1">
        <f t="array" ref="K280">IFERROR(INDEX([1]!v_s10a_incident_by_feeder_FY26[End_Date], ROWS($K$9:K280)),"")</f>
        <v>45853.576388888891</v>
      </c>
      <c r="L280" s="90" cm="1">
        <f t="array" ref="L280">IFERROR(INDEX([1]!v_s10a_incident_by_feeder_FY26[End_Time], ROWS($L$9:L280)),"")</f>
        <v>45853.576388888891</v>
      </c>
      <c r="M280" s="97" cm="1">
        <f t="array" ref="M280">IFERROR(INDEX([1]!v_s10a_incident_by_feeder_FY26[SAIDI_Value], ROWS($M$9:M280)),"")</f>
        <v>0.43083868823989141</v>
      </c>
      <c r="N280" s="94" cm="1">
        <f t="array" ref="N280">IFERROR(INDEX([1]!v_s10a_incident_by_feeder_FY26[SAIFI_Value], ROWS($N$9:N280)),"")</f>
        <v>1.6895634832705517E-3</v>
      </c>
      <c r="O280" s="91" cm="1">
        <f t="array" ref="O280">IFERROR(INDEX([1]!v_s10a_incident_by_feeder_FY26[ICPs], ROWS($N$9:N280)),"")</f>
        <v>61</v>
      </c>
      <c r="P280" s="118" cm="1">
        <f t="array" ref="P280">IFERROR(INDEX([1]!v_s10a_incident_by_feeder_FY26[CML], ROWS($P$9:P280)),"")</f>
        <v>15555.00000021304</v>
      </c>
      <c r="Q280" s="88" t="str" cm="1">
        <f t="array" ref="Q280">IFERROR(INDEX([1]!v_s10a_incident_by_feeder_FY26[Planned or Unplanned], ROWS($Q$9:Q280)),"")</f>
        <v>Planned</v>
      </c>
      <c r="R280" s="88" t="str" cm="1">
        <f t="array" ref="R280">IFERROR(INDEX([1]!v_s10a_incident_by_feeder_FY26[Cause], ROWS($R$9:R280)),"")</f>
        <v>Planned Outage</v>
      </c>
      <c r="S280" s="88" t="str" cm="1">
        <f t="array" ref="S280">IFERROR(INDEX([1]!v_s10a_incident_by_feeder_FY26[Details], ROWS($S$9:S280)),"")</f>
        <v># Network Additions and Alterations beyond Switch 229, Sandhills Rd, Kaitaia</v>
      </c>
      <c r="T280" s="18"/>
    </row>
    <row r="281" spans="1:20" ht="15.75" x14ac:dyDescent="0.25">
      <c r="A281" s="10">
        <v>281</v>
      </c>
      <c r="B281" s="11"/>
      <c r="C281" s="116"/>
      <c r="D281" s="116"/>
      <c r="E281" s="85" t="str" cm="1">
        <f t="array" ref="E281">IFERROR(INDEX([1]!v_s10a_incident_by_feeder_FY26[Interruptions Identifier], ROWS($E$9:E281)),"")</f>
        <v>INCD-33101-F-TAKOU BAY</v>
      </c>
      <c r="F281" s="85" t="str" cm="1">
        <f t="array" ref="F281">IFERROR(INDEX([1]!v_s10a_incident_by_feeder_FY26[Circuit Location], ROWS($F$9:F281)),"")</f>
        <v>Waipapa 041672 - Takou Bay</v>
      </c>
      <c r="G281" s="88" t="str" cm="1">
        <f t="array" ref="G281">IFERROR(INDEX(#REF!, ROWS($G$9:G281)),"")</f>
        <v/>
      </c>
      <c r="H281" s="88" t="str" cm="1">
        <f t="array" ref="H281">IFERROR(INDEX([1]!v_s10a_incident_by_feeder_FY26[feeder], ROWS($H$9:H281)),"")</f>
        <v>TAKOU BAY</v>
      </c>
      <c r="I281" s="89" cm="1">
        <f t="array" ref="I281">IFERROR(INDEX([1]!v_s10a_incident_by_feeder_FY26[Start_Date], ROWS($I$9:I281)),"")</f>
        <v>45869.381944444445</v>
      </c>
      <c r="J281" s="90" cm="1">
        <f t="array" ref="J281">IFERROR(INDEX([1]!v_s10a_incident_by_feeder_FY26[Start_Time], ROWS($J$9:J281)),"")</f>
        <v>45869.381944444445</v>
      </c>
      <c r="K281" s="89" cm="1">
        <f t="array" ref="K281">IFERROR(INDEX([1]!v_s10a_incident_by_feeder_FY26[End_Date], ROWS($K$9:K281)),"")</f>
        <v>45869.561805555553</v>
      </c>
      <c r="L281" s="90" cm="1">
        <f t="array" ref="L281">IFERROR(INDEX([1]!v_s10a_incident_by_feeder_FY26[End_Time], ROWS($L$9:L281)),"")</f>
        <v>45869.561805555553</v>
      </c>
      <c r="M281" s="97" cm="1">
        <f t="array" ref="M281">IFERROR(INDEX([1]!v_s10a_incident_by_feeder_FY26[SAIDI_Value], ROWS($M$9:M281)),"")</f>
        <v>0.31564369598397279</v>
      </c>
      <c r="N281" s="94" cm="1">
        <f t="array" ref="N281">IFERROR(INDEX([1]!v_s10a_incident_by_feeder_FY26[SAIFI_Value], ROWS($N$9:N281)),"")</f>
        <v>1.2187015289164636E-3</v>
      </c>
      <c r="O281" s="91" cm="1">
        <f t="array" ref="O281">IFERROR(INDEX([1]!v_s10a_incident_by_feeder_FY26[ICPs], ROWS($N$9:N281)),"")</f>
        <v>44</v>
      </c>
      <c r="P281" s="118" cm="1">
        <f t="array" ref="P281">IFERROR(INDEX([1]!v_s10a_incident_by_feeder_FY26[CML], ROWS($P$9:P281)),"")</f>
        <v>11395.999999805354</v>
      </c>
      <c r="Q281" s="88" t="str" cm="1">
        <f t="array" ref="Q281">IFERROR(INDEX([1]!v_s10a_incident_by_feeder_FY26[Planned or Unplanned], ROWS($Q$9:Q281)),"")</f>
        <v>Planned</v>
      </c>
      <c r="R281" s="88" t="str" cm="1">
        <f t="array" ref="R281">IFERROR(INDEX([1]!v_s10a_incident_by_feeder_FY26[Cause], ROWS($R$9:R281)),"")</f>
        <v>Planned Outage</v>
      </c>
      <c r="S281" s="88" t="str" cm="1">
        <f t="array" ref="S281">IFERROR(INDEX([1]!v_s10a_incident_by_feeder_FY26[Details], ROWS($S$9:S281)),"")</f>
        <v># Replace Poles between 437892 and 437916, Taukou Bay Rd, Waipapa</v>
      </c>
      <c r="T281" s="18"/>
    </row>
    <row r="282" spans="1:20" ht="15.75" x14ac:dyDescent="0.25">
      <c r="A282" s="10">
        <v>282</v>
      </c>
      <c r="B282" s="11"/>
      <c r="C282" s="116"/>
      <c r="D282" s="116"/>
      <c r="E282" s="85" t="str" cm="1">
        <f t="array" ref="E282">IFERROR(INDEX([1]!v_s10a_incident_by_feeder_FY26[Interruptions Identifier], ROWS($E$9:E282)),"")</f>
        <v>INCD-33104-F-BROADWOOD</v>
      </c>
      <c r="F282" s="85" t="str" cm="1">
        <f t="array" ref="F282">IFERROR(INDEX([1]!v_s10a_incident_by_feeder_FY26[Circuit Location], ROWS($F$9:F282)),"")</f>
        <v>Kaitaia Transmission 151922 - Broadwood</v>
      </c>
      <c r="G282" s="88" t="str" cm="1">
        <f t="array" ref="G282">IFERROR(INDEX(#REF!, ROWS($G$9:G282)),"")</f>
        <v/>
      </c>
      <c r="H282" s="88" t="str" cm="1">
        <f t="array" ref="H282">IFERROR(INDEX([1]!v_s10a_incident_by_feeder_FY26[feeder], ROWS($H$9:H282)),"")</f>
        <v>BROADWOOD</v>
      </c>
      <c r="I282" s="89" cm="1">
        <f t="array" ref="I282">IFERROR(INDEX([1]!v_s10a_incident_by_feeder_FY26[Start_Date], ROWS($I$9:I282)),"")</f>
        <v>45833.458333333336</v>
      </c>
      <c r="J282" s="90" cm="1">
        <f t="array" ref="J282">IFERROR(INDEX([1]!v_s10a_incident_by_feeder_FY26[Start_Time], ROWS($J$9:J282)),"")</f>
        <v>45833.458333333336</v>
      </c>
      <c r="K282" s="89" cm="1">
        <f t="array" ref="K282">IFERROR(INDEX([1]!v_s10a_incident_by_feeder_FY26[End_Date], ROWS($K$9:K282)),"")</f>
        <v>45833.620138888888</v>
      </c>
      <c r="L282" s="90" cm="1">
        <f t="array" ref="L282">IFERROR(INDEX([1]!v_s10a_incident_by_feeder_FY26[End_Time], ROWS($L$9:L282)),"")</f>
        <v>45833.620138888888</v>
      </c>
      <c r="M282" s="97" cm="1">
        <f t="array" ref="M282">IFERROR(INDEX([1]!v_s10a_incident_by_feeder_FY26[SAIDI_Value], ROWS($M$9:M282)),"")</f>
        <v>0.28395745623100971</v>
      </c>
      <c r="N282" s="94" cm="1">
        <f t="array" ref="N282">IFERROR(INDEX([1]!v_s10a_incident_by_feeder_FY26[SAIFI_Value], ROWS($N$9:N282)),"")</f>
        <v>1.2187015289164636E-3</v>
      </c>
      <c r="O282" s="91" cm="1">
        <f t="array" ref="O282">IFERROR(INDEX([1]!v_s10a_incident_by_feeder_FY26[ICPs], ROWS($N$9:N282)),"")</f>
        <v>44</v>
      </c>
      <c r="P282" s="118" cm="1">
        <f t="array" ref="P282">IFERROR(INDEX([1]!v_s10a_incident_by_feeder_FY26[CML], ROWS($P$9:P282)),"")</f>
        <v>10251.999999764375</v>
      </c>
      <c r="Q282" s="88" t="str" cm="1">
        <f t="array" ref="Q282">IFERROR(INDEX([1]!v_s10a_incident_by_feeder_FY26[Planned or Unplanned], ROWS($Q$9:Q282)),"")</f>
        <v>Unplanned</v>
      </c>
      <c r="R282" s="88" t="str" cm="1">
        <f t="array" ref="R282">IFERROR(INDEX([1]!v_s10a_incident_by_feeder_FY26[Cause], ROWS($R$9:R282)),"")</f>
        <v>Unknown</v>
      </c>
      <c r="S282" s="88" t="str" cm="1">
        <f t="array" ref="S282">IFERROR(INDEX([1]!v_s10a_incident_by_feeder_FY26[Details], ROWS($S$9:S282)),"")</f>
        <v># Recloser Found Open, R_T01298, West Coast Rd, Okahu Rd</v>
      </c>
      <c r="T282" s="18"/>
    </row>
    <row r="283" spans="1:20" ht="15.75" x14ac:dyDescent="0.25">
      <c r="A283" s="10">
        <v>283</v>
      </c>
      <c r="B283" s="11"/>
      <c r="C283" s="116"/>
      <c r="D283" s="116"/>
      <c r="E283" s="85" t="str" cm="1">
        <f t="array" ref="E283">IFERROR(INDEX([1]!v_s10a_incident_by_feeder_FY26[Interruptions Identifier], ROWS($E$9:E283)),"")</f>
        <v>INCD-33107-F-TAKOU BAY</v>
      </c>
      <c r="F283" s="85" t="str" cm="1">
        <f t="array" ref="F283">IFERROR(INDEX([1]!v_s10a_incident_by_feeder_FY26[Circuit Location], ROWS($F$9:F283)),"")</f>
        <v>Waipapa 041672 - Takou Bay</v>
      </c>
      <c r="G283" s="88" t="str" cm="1">
        <f t="array" ref="G283">IFERROR(INDEX(#REF!, ROWS($G$9:G283)),"")</f>
        <v/>
      </c>
      <c r="H283" s="88" t="str" cm="1">
        <f t="array" ref="H283">IFERROR(INDEX([1]!v_s10a_incident_by_feeder_FY26[feeder], ROWS($H$9:H283)),"")</f>
        <v>TAKOU BAY</v>
      </c>
      <c r="I283" s="89" cm="1">
        <f t="array" ref="I283">IFERROR(INDEX([1]!v_s10a_incident_by_feeder_FY26[Start_Date], ROWS($I$9:I283)),"")</f>
        <v>45860.375</v>
      </c>
      <c r="J283" s="90" cm="1">
        <f t="array" ref="J283">IFERROR(INDEX([1]!v_s10a_incident_by_feeder_FY26[Start_Time], ROWS($J$9:J283)),"")</f>
        <v>45860.375</v>
      </c>
      <c r="K283" s="89" cm="1">
        <f t="array" ref="K283">IFERROR(INDEX([1]!v_s10a_incident_by_feeder_FY26[End_Date], ROWS($K$9:K283)),"")</f>
        <v>45860.640972222223</v>
      </c>
      <c r="L283" s="90" cm="1">
        <f t="array" ref="L283">IFERROR(INDEX([1]!v_s10a_incident_by_feeder_FY26[End_Time], ROWS($L$9:L283)),"")</f>
        <v>45860.640972222223</v>
      </c>
      <c r="M283" s="97" cm="1">
        <f t="array" ref="M283">IFERROR(INDEX([1]!v_s10a_incident_by_feeder_FY26[SAIDI_Value], ROWS($M$9:M283)),"")</f>
        <v>0.45086417017280567</v>
      </c>
      <c r="N283" s="94" cm="1">
        <f t="array" ref="N283">IFERROR(INDEX([1]!v_s10a_incident_by_feeder_FY26[SAIFI_Value], ROWS($N$9:N283)),"")</f>
        <v>1.2187015289164636E-3</v>
      </c>
      <c r="O283" s="91" cm="1">
        <f t="array" ref="O283">IFERROR(INDEX([1]!v_s10a_incident_by_feeder_FY26[ICPs], ROWS($N$9:N283)),"")</f>
        <v>44</v>
      </c>
      <c r="P283" s="118" cm="1">
        <f t="array" ref="P283">IFERROR(INDEX([1]!v_s10a_incident_by_feeder_FY26[CML], ROWS($P$9:P283)),"")</f>
        <v>16277.999999918975</v>
      </c>
      <c r="Q283" s="88" t="str" cm="1">
        <f t="array" ref="Q283">IFERROR(INDEX([1]!v_s10a_incident_by_feeder_FY26[Planned or Unplanned], ROWS($Q$9:Q283)),"")</f>
        <v>Planned</v>
      </c>
      <c r="R283" s="88" t="str" cm="1">
        <f t="array" ref="R283">IFERROR(INDEX([1]!v_s10a_incident_by_feeder_FY26[Cause], ROWS($R$9:R283)),"")</f>
        <v>Planned Outage</v>
      </c>
      <c r="S283" s="88" t="str" cm="1">
        <f t="array" ref="S283">IFERROR(INDEX([1]!v_s10a_incident_by_feeder_FY26[Details], ROWS($S$9:S283)),"")</f>
        <v># Pole Replacements beyond Link L525, Takou Bay Rd, Waipapa</v>
      </c>
      <c r="T283" s="18"/>
    </row>
    <row r="284" spans="1:20" ht="15.75" x14ac:dyDescent="0.25">
      <c r="A284" s="10">
        <v>284</v>
      </c>
      <c r="B284" s="11"/>
      <c r="C284" s="116"/>
      <c r="D284" s="116"/>
      <c r="E284" s="85" t="str" cm="1">
        <f t="array" ref="E284">IFERROR(INDEX([1]!v_s10a_incident_by_feeder_FY26[Interruptions Identifier], ROWS($E$9:E284)),"")</f>
        <v>INCD-33146-F-PUKETI</v>
      </c>
      <c r="F284" s="85" t="str" cm="1">
        <f t="array" ref="F284">IFERROR(INDEX([1]!v_s10a_incident_by_feeder_FY26[Circuit Location], ROWS($F$9:F284)),"")</f>
        <v>Waipapa 041692 - Puketi</v>
      </c>
      <c r="G284" s="88" t="str" cm="1">
        <f t="array" ref="G284">IFERROR(INDEX(#REF!, ROWS($G$9:G284)),"")</f>
        <v/>
      </c>
      <c r="H284" s="88" t="str" cm="1">
        <f t="array" ref="H284">IFERROR(INDEX([1]!v_s10a_incident_by_feeder_FY26[feeder], ROWS($H$9:H284)),"")</f>
        <v>PUKETI</v>
      </c>
      <c r="I284" s="89" cm="1">
        <f t="array" ref="I284">IFERROR(INDEX([1]!v_s10a_incident_by_feeder_FY26[Start_Date], ROWS($I$9:I284)),"")</f>
        <v>45834.812893518516</v>
      </c>
      <c r="J284" s="90" cm="1">
        <f t="array" ref="J284">IFERROR(INDEX([1]!v_s10a_incident_by_feeder_FY26[Start_Time], ROWS($J$9:J284)),"")</f>
        <v>45834.812893518516</v>
      </c>
      <c r="K284" s="89" cm="1">
        <f t="array" ref="K284">IFERROR(INDEX([1]!v_s10a_incident_by_feeder_FY26[End_Date], ROWS($K$9:K284)),"")</f>
        <v>45834.95208333333</v>
      </c>
      <c r="L284" s="90" cm="1">
        <f t="array" ref="L284">IFERROR(INDEX([1]!v_s10a_incident_by_feeder_FY26[End_Time], ROWS($L$9:L284)),"")</f>
        <v>45834.95208333333</v>
      </c>
      <c r="M284" s="97" cm="1">
        <f t="array" ref="M284">IFERROR(INDEX([1]!v_s10a_incident_by_feeder_FY26[SAIDI_Value], ROWS($M$9:M284)),"")</f>
        <v>0.5862923775940132</v>
      </c>
      <c r="N284" s="94" cm="1">
        <f t="array" ref="N284">IFERROR(INDEX([1]!v_s10a_incident_by_feeder_FY26[SAIFI_Value], ROWS($N$9:N284)),"")</f>
        <v>6.8413472191446931E-3</v>
      </c>
      <c r="O284" s="91" cm="1">
        <f t="array" ref="O284">IFERROR(INDEX([1]!v_s10a_incident_by_feeder_FY26[ICPs], ROWS($N$9:N284)),"")</f>
        <v>196</v>
      </c>
      <c r="P284" s="118" cm="1">
        <f t="array" ref="P284">IFERROR(INDEX([1]!v_s10a_incident_by_feeder_FY26[CML], ROWS($P$9:P284)),"")</f>
        <v>21167.500000654254</v>
      </c>
      <c r="Q284" s="88" t="str" cm="1">
        <f t="array" ref="Q284">IFERROR(INDEX([1]!v_s10a_incident_by_feeder_FY26[Planned or Unplanned], ROWS($Q$9:Q284)),"")</f>
        <v>Unplanned</v>
      </c>
      <c r="R284" s="88" t="str" cm="1">
        <f t="array" ref="R284">IFERROR(INDEX([1]!v_s10a_incident_by_feeder_FY26[Cause], ROWS($R$9:R284)),"")</f>
        <v>Wildlife</v>
      </c>
      <c r="S284" s="88" t="str" cm="1">
        <f t="array" ref="S284">IFERROR(INDEX([1]!v_s10a_incident_by_feeder_FY26[Details], ROWS($S$9:S284)),"")</f>
        <v># Remove Possum from Pole 409167, Puketotara Rd, Waipapa</v>
      </c>
      <c r="T284" s="18"/>
    </row>
    <row r="285" spans="1:20" ht="15.75" x14ac:dyDescent="0.25">
      <c r="A285" s="10">
        <v>285</v>
      </c>
      <c r="B285" s="11"/>
      <c r="C285" s="116"/>
      <c r="D285" s="116"/>
      <c r="E285" s="85" t="str" cm="1">
        <f t="array" ref="E285">IFERROR(INDEX([1]!v_s10a_incident_by_feeder_FY26[Interruptions Identifier], ROWS($E$9:E285)),"")</f>
        <v>INCD-33152-F-FAIRBURN ROAD</v>
      </c>
      <c r="F285" s="85" t="str" cm="1">
        <f t="array" ref="F285">IFERROR(INDEX([1]!v_s10a_incident_by_feeder_FY26[Circuit Location], ROWS($F$9:F285)),"")</f>
        <v>Kaitaia Transmission 151902 - Fairburn Road</v>
      </c>
      <c r="G285" s="88" t="str" cm="1">
        <f t="array" ref="G285">IFERROR(INDEX(#REF!, ROWS($G$9:G285)),"")</f>
        <v/>
      </c>
      <c r="H285" s="88" t="str" cm="1">
        <f t="array" ref="H285">IFERROR(INDEX([1]!v_s10a_incident_by_feeder_FY26[feeder], ROWS($H$9:H285)),"")</f>
        <v>FAIRBURN ROAD</v>
      </c>
      <c r="I285" s="89" cm="1">
        <f t="array" ref="I285">IFERROR(INDEX([1]!v_s10a_incident_by_feeder_FY26[Start_Date], ROWS($I$9:I285)),"")</f>
        <v>45834.959247685183</v>
      </c>
      <c r="J285" s="90" cm="1">
        <f t="array" ref="J285">IFERROR(INDEX([1]!v_s10a_incident_by_feeder_FY26[Start_Time], ROWS($J$9:J285)),"")</f>
        <v>45834.959247685183</v>
      </c>
      <c r="K285" s="89" cm="1">
        <f t="array" ref="K285">IFERROR(INDEX([1]!v_s10a_incident_by_feeder_FY26[End_Date], ROWS($K$9:K285)),"")</f>
        <v>45835.150694444441</v>
      </c>
      <c r="L285" s="90" cm="1">
        <f t="array" ref="L285">IFERROR(INDEX([1]!v_s10a_incident_by_feeder_FY26[End_Time], ROWS($L$9:L285)),"")</f>
        <v>45835.150694444441</v>
      </c>
      <c r="M285" s="97" cm="1">
        <f t="array" ref="M285">IFERROR(INDEX([1]!v_s10a_incident_by_feeder_FY26[SAIDI_Value], ROWS($M$9:M285)),"")</f>
        <v>0.44012528622526226</v>
      </c>
      <c r="N285" s="94" cm="1">
        <f t="array" ref="N285">IFERROR(INDEX([1]!v_s10a_incident_by_feeder_FY26[SAIFI_Value], ROWS($N$9:N285)),"")</f>
        <v>4.182362065145136E-3</v>
      </c>
      <c r="O285" s="91" cm="1">
        <f t="array" ref="O285">IFERROR(INDEX([1]!v_s10a_incident_by_feeder_FY26[ICPs], ROWS($N$9:N285)),"")</f>
        <v>151</v>
      </c>
      <c r="P285" s="118" cm="1">
        <f t="array" ref="P285">IFERROR(INDEX([1]!v_s10a_incident_by_feeder_FY26[CML], ROWS($P$9:P285)),"")</f>
        <v>15890.283333876869</v>
      </c>
      <c r="Q285" s="88" t="str" cm="1">
        <f t="array" ref="Q285">IFERROR(INDEX([1]!v_s10a_incident_by_feeder_FY26[Planned or Unplanned], ROWS($Q$9:Q285)),"")</f>
        <v>Unplanned</v>
      </c>
      <c r="R285" s="88" t="str" cm="1">
        <f t="array" ref="R285">IFERROR(INDEX([1]!v_s10a_incident_by_feeder_FY26[Cause], ROWS($R$9:R285)),"")</f>
        <v>Vegetation</v>
      </c>
      <c r="S285" s="88" t="str" cm="1">
        <f t="array" ref="S285">IFERROR(INDEX([1]!v_s10a_incident_by_feeder_FY26[Details], ROWS($S$9:S285)),"")</f>
        <v># Vegetation on Line, Beyond Link L304, Pekerau Rd, Lake Ohia</v>
      </c>
      <c r="T285" s="18"/>
    </row>
    <row r="286" spans="1:20" ht="15.75" x14ac:dyDescent="0.25">
      <c r="A286" s="10">
        <v>286</v>
      </c>
      <c r="B286" s="11"/>
      <c r="C286" s="116"/>
      <c r="D286" s="116"/>
      <c r="E286" s="85" t="str" cm="1">
        <f t="array" ref="E286">IFERROR(INDEX([1]!v_s10a_incident_by_feeder_FY26[Interruptions Identifier], ROWS($E$9:E286)),"")</f>
        <v>INCD-33155-F-PUKETI</v>
      </c>
      <c r="F286" s="85" t="str" cm="1">
        <f t="array" ref="F286">IFERROR(INDEX([1]!v_s10a_incident_by_feeder_FY26[Circuit Location], ROWS($F$9:F286)),"")</f>
        <v>Waipapa 041692 - Puketi</v>
      </c>
      <c r="G286" s="88" t="str" cm="1">
        <f t="array" ref="G286">IFERROR(INDEX(#REF!, ROWS($G$9:G286)),"")</f>
        <v/>
      </c>
      <c r="H286" s="88" t="str" cm="1">
        <f t="array" ref="H286">IFERROR(INDEX([1]!v_s10a_incident_by_feeder_FY26[feeder], ROWS($H$9:H286)),"")</f>
        <v>PUKETI</v>
      </c>
      <c r="I286" s="89" cm="1">
        <f t="array" ref="I286">IFERROR(INDEX([1]!v_s10a_incident_by_feeder_FY26[Start_Date], ROWS($I$9:I286)),"")</f>
        <v>45835.126712962963</v>
      </c>
      <c r="J286" s="90" cm="1">
        <f t="array" ref="J286">IFERROR(INDEX([1]!v_s10a_incident_by_feeder_FY26[Start_Time], ROWS($J$9:J286)),"")</f>
        <v>45835.126712962963</v>
      </c>
      <c r="K286" s="89" cm="1">
        <f t="array" ref="K286">IFERROR(INDEX([1]!v_s10a_incident_by_feeder_FY26[End_Date], ROWS($K$9:K286)),"")</f>
        <v>45835.227777777778</v>
      </c>
      <c r="L286" s="90" cm="1">
        <f t="array" ref="L286">IFERROR(INDEX([1]!v_s10a_incident_by_feeder_FY26[End_Time], ROWS($L$9:L286)),"")</f>
        <v>45835.227777777778</v>
      </c>
      <c r="M286" s="97" cm="1">
        <f t="array" ref="M286">IFERROR(INDEX([1]!v_s10a_incident_by_feeder_FY26[SAIDI_Value], ROWS($M$9:M286)),"")</f>
        <v>1.6638465728236138</v>
      </c>
      <c r="N286" s="94" cm="1">
        <f t="array" ref="N286">IFERROR(INDEX([1]!v_s10a_incident_by_feeder_FY26[SAIFI_Value], ROWS($N$9:N286)),"")</f>
        <v>1.6590959450476402E-2</v>
      </c>
      <c r="O286" s="91" cm="1">
        <f t="array" ref="O286">IFERROR(INDEX([1]!v_s10a_incident_by_feeder_FY26[ICPs], ROWS($N$9:N286)),"")</f>
        <v>599</v>
      </c>
      <c r="P286" s="118" cm="1">
        <f t="array" ref="P286">IFERROR(INDEX([1]!v_s10a_incident_by_feeder_FY26[CML], ROWS($P$9:P286)),"")</f>
        <v>60071.516665223753</v>
      </c>
      <c r="Q286" s="88" t="str" cm="1">
        <f t="array" ref="Q286">IFERROR(INDEX([1]!v_s10a_incident_by_feeder_FY26[Planned or Unplanned], ROWS($Q$9:Q286)),"")</f>
        <v>Unplanned</v>
      </c>
      <c r="R286" s="88" t="str" cm="1">
        <f t="array" ref="R286">IFERROR(INDEX([1]!v_s10a_incident_by_feeder_FY26[Cause], ROWS($R$9:R286)),"")</f>
        <v>Vegetation</v>
      </c>
      <c r="S286" s="88" t="str" cm="1">
        <f t="array" ref="S286">IFERROR(INDEX([1]!v_s10a_incident_by_feeder_FY26[Details], ROWS($S$9:S286)),"")</f>
        <v># Vegetation Contact with Line, Near Pole 041692, Waipapa</v>
      </c>
      <c r="T286" s="18"/>
    </row>
    <row r="287" spans="1:20" ht="15.75" x14ac:dyDescent="0.25">
      <c r="A287" s="10">
        <v>287</v>
      </c>
      <c r="B287" s="11"/>
      <c r="C287" s="116"/>
      <c r="D287" s="116"/>
      <c r="E287" s="85" t="str" cm="1">
        <f t="array" ref="E287">IFERROR(INDEX([1]!v_s10a_incident_by_feeder_FY26[Interruptions Identifier], ROWS($E$9:E287)),"")</f>
        <v>INCD-33164-F-AWANUI</v>
      </c>
      <c r="F287" s="85" t="str" cm="1">
        <f t="array" ref="F287">IFERROR(INDEX([1]!v_s10a_incident_by_feeder_FY26[Circuit Location], ROWS($F$9:F287)),"")</f>
        <v>NPL CB1406 - Awanui</v>
      </c>
      <c r="G287" s="88" t="str" cm="1">
        <f t="array" ref="G287">IFERROR(INDEX(#REF!, ROWS($G$9:G287)),"")</f>
        <v/>
      </c>
      <c r="H287" s="88" t="str" cm="1">
        <f t="array" ref="H287">IFERROR(INDEX([1]!v_s10a_incident_by_feeder_FY26[feeder], ROWS($H$9:H287)),"")</f>
        <v>AWANUI</v>
      </c>
      <c r="I287" s="89" cm="1">
        <f t="array" ref="I287">IFERROR(INDEX([1]!v_s10a_incident_by_feeder_FY26[Start_Date], ROWS($I$9:I287)),"")</f>
        <v>45835.205879629626</v>
      </c>
      <c r="J287" s="90" cm="1">
        <f t="array" ref="J287">IFERROR(INDEX([1]!v_s10a_incident_by_feeder_FY26[Start_Time], ROWS($J$9:J287)),"")</f>
        <v>45835.205879629626</v>
      </c>
      <c r="K287" s="89" cm="1">
        <f t="array" ref="K287">IFERROR(INDEX([1]!v_s10a_incident_by_feeder_FY26[End_Date], ROWS($K$9:K287)),"")</f>
        <v>45835.428472222222</v>
      </c>
      <c r="L287" s="90" cm="1">
        <f t="array" ref="L287">IFERROR(INDEX([1]!v_s10a_incident_by_feeder_FY26[End_Time], ROWS($L$9:L287)),"")</f>
        <v>45835.428472222222</v>
      </c>
      <c r="M287" s="97" cm="1">
        <f t="array" ref="M287">IFERROR(INDEX([1]!v_s10a_incident_by_feeder_FY26[SAIDI_Value], ROWS($M$9:M287)),"")</f>
        <v>0.1908080360533318</v>
      </c>
      <c r="N287" s="94" cm="1">
        <f t="array" ref="N287">IFERROR(INDEX([1]!v_s10a_incident_by_feeder_FY26[SAIFI_Value], ROWS($N$9:N287)),"")</f>
        <v>1.6895634832705406E-3</v>
      </c>
      <c r="O287" s="91" cm="1">
        <f t="array" ref="O287">IFERROR(INDEX([1]!v_s10a_incident_by_feeder_FY26[ICPs], ROWS($N$9:N287)),"")</f>
        <v>49.570437196391069</v>
      </c>
      <c r="P287" s="118" cm="1">
        <f t="array" ref="P287">IFERROR(INDEX([1]!v_s10a_incident_by_feeder_FY26[CML], ROWS($P$9:P287)),"")</f>
        <v>6888.9333336694917</v>
      </c>
      <c r="Q287" s="88" t="str" cm="1">
        <f t="array" ref="Q287">IFERROR(INDEX([1]!v_s10a_incident_by_feeder_FY26[Planned or Unplanned], ROWS($Q$9:Q287)),"")</f>
        <v>Unplanned</v>
      </c>
      <c r="R287" s="88" t="str" cm="1">
        <f t="array" ref="R287">IFERROR(INDEX([1]!v_s10a_incident_by_feeder_FY26[Cause], ROWS($R$9:R287)),"")</f>
        <v>Adverse Weather</v>
      </c>
      <c r="S287" s="88" t="str" cm="1">
        <f t="array" ref="S287">IFERROR(INDEX([1]!v_s10a_incident_by_feeder_FY26[Details], ROWS($S$9:S287)),"")</f>
        <v># Line down beyond Pole 415898, Masters Access Rd, Ahipara</v>
      </c>
      <c r="T287" s="18"/>
    </row>
    <row r="288" spans="1:20" ht="15.75" x14ac:dyDescent="0.25">
      <c r="A288" s="10">
        <v>288</v>
      </c>
      <c r="B288" s="11"/>
      <c r="C288" s="116"/>
      <c r="D288" s="116"/>
      <c r="E288" s="85" t="str" cm="1">
        <f t="array" ref="E288">IFERROR(INDEX([1]!v_s10a_incident_by_feeder_FY26[Interruptions Identifier], ROWS($E$9:E288)),"")</f>
        <v>INCD-33164-F-HEREKINO</v>
      </c>
      <c r="F288" s="85" t="str" cm="1">
        <f t="array" ref="F288">IFERROR(INDEX([1]!v_s10a_incident_by_feeder_FY26[Circuit Location], ROWS($F$9:F288)),"")</f>
        <v>Okahu CB1109 - Herekino</v>
      </c>
      <c r="G288" s="88" t="str" cm="1">
        <f t="array" ref="G288">IFERROR(INDEX(#REF!, ROWS($G$9:G288)),"")</f>
        <v/>
      </c>
      <c r="H288" s="88" t="str" cm="1">
        <f t="array" ref="H288">IFERROR(INDEX([1]!v_s10a_incident_by_feeder_FY26[feeder], ROWS($H$9:H288)),"")</f>
        <v>HEREKINO</v>
      </c>
      <c r="I288" s="89" cm="1">
        <f t="array" ref="I288">IFERROR(INDEX([1]!v_s10a_incident_by_feeder_FY26[Start_Date], ROWS($I$9:I288)),"")</f>
        <v>45835.205879629626</v>
      </c>
      <c r="J288" s="90" cm="1">
        <f t="array" ref="J288">IFERROR(INDEX([1]!v_s10a_incident_by_feeder_FY26[Start_Time], ROWS($J$9:J288)),"")</f>
        <v>45835.205879629626</v>
      </c>
      <c r="K288" s="89" cm="1">
        <f t="array" ref="K288">IFERROR(INDEX([1]!v_s10a_incident_by_feeder_FY26[End_Date], ROWS($K$9:K288)),"")</f>
        <v>45835.428472222222</v>
      </c>
      <c r="L288" s="90" cm="1">
        <f t="array" ref="L288">IFERROR(INDEX([1]!v_s10a_incident_by_feeder_FY26[End_Time], ROWS($L$9:L288)),"")</f>
        <v>45835.428472222222</v>
      </c>
      <c r="M288" s="97" cm="1">
        <f t="array" ref="M288">IFERROR(INDEX([1]!v_s10a_incident_by_feeder_FY26[SAIDI_Value], ROWS($M$9:M288)),"")</f>
        <v>3.4091028696545504</v>
      </c>
      <c r="N288" s="94" cm="1">
        <f t="array" ref="N288">IFERROR(INDEX([1]!v_s10a_incident_by_feeder_FY26[SAIFI_Value], ROWS($N$9:N288)),"")</f>
        <v>3.8222911588743601E-2</v>
      </c>
      <c r="O288" s="91" cm="1">
        <f t="array" ref="O288">IFERROR(INDEX([1]!v_s10a_incident_by_feeder_FY26[ICPs], ROWS($N$9:N288)),"")</f>
        <v>1121.4295628036077</v>
      </c>
      <c r="P288" s="118" cm="1">
        <f t="array" ref="P288">IFERROR(INDEX([1]!v_s10a_incident_by_feeder_FY26[CML], ROWS($P$9:P288)),"")</f>
        <v>123082.25000600789</v>
      </c>
      <c r="Q288" s="88" t="str" cm="1">
        <f t="array" ref="Q288">IFERROR(INDEX([1]!v_s10a_incident_by_feeder_FY26[Planned or Unplanned], ROWS($Q$9:Q288)),"")</f>
        <v>Unplanned</v>
      </c>
      <c r="R288" s="88" t="str" cm="1">
        <f t="array" ref="R288">IFERROR(INDEX([1]!v_s10a_incident_by_feeder_FY26[Cause], ROWS($R$9:R288)),"")</f>
        <v>Adverse Weather</v>
      </c>
      <c r="S288" s="88" t="str" cm="1">
        <f t="array" ref="S288">IFERROR(INDEX([1]!v_s10a_incident_by_feeder_FY26[Details], ROWS($S$9:S288)),"")</f>
        <v># Line down beyond Pole 415898, Masters Access Rd, Ahipara</v>
      </c>
      <c r="T288" s="18"/>
    </row>
    <row r="289" spans="1:20" ht="15.75" x14ac:dyDescent="0.25">
      <c r="A289" s="10">
        <v>289</v>
      </c>
      <c r="B289" s="11"/>
      <c r="C289" s="116"/>
      <c r="D289" s="116"/>
      <c r="E289" s="85" t="str" cm="1">
        <f t="array" ref="E289">IFERROR(INDEX([1]!v_s10a_incident_by_feeder_FY26[Interruptions Identifier], ROWS($E$9:E289)),"")</f>
        <v>INCD-33182-F-TE KAO</v>
      </c>
      <c r="F289" s="85" t="str" cm="1">
        <f t="array" ref="F289">IFERROR(INDEX([1]!v_s10a_incident_by_feeder_FY26[Circuit Location], ROWS($F$9:F289)),"")</f>
        <v>Pukenui 131142 - Te Kao</v>
      </c>
      <c r="G289" s="88" t="str" cm="1">
        <f t="array" ref="G289">IFERROR(INDEX(#REF!, ROWS($G$9:G289)),"")</f>
        <v/>
      </c>
      <c r="H289" s="88" t="str" cm="1">
        <f t="array" ref="H289">IFERROR(INDEX([1]!v_s10a_incident_by_feeder_FY26[feeder], ROWS($H$9:H289)),"")</f>
        <v>TE KAO</v>
      </c>
      <c r="I289" s="89" cm="1">
        <f t="array" ref="I289">IFERROR(INDEX([1]!v_s10a_incident_by_feeder_FY26[Start_Date], ROWS($I$9:I289)),"")</f>
        <v>45835.181250000001</v>
      </c>
      <c r="J289" s="90" cm="1">
        <f t="array" ref="J289">IFERROR(INDEX([1]!v_s10a_incident_by_feeder_FY26[Start_Time], ROWS($J$9:J289)),"")</f>
        <v>45835.181250000001</v>
      </c>
      <c r="K289" s="89" cm="1">
        <f t="array" ref="K289">IFERROR(INDEX([1]!v_s10a_incident_by_feeder_FY26[End_Date], ROWS($K$9:K289)),"")</f>
        <v>45835.496527777781</v>
      </c>
      <c r="L289" s="90" cm="1">
        <f t="array" ref="L289">IFERROR(INDEX([1]!v_s10a_incident_by_feeder_FY26[End_Time], ROWS($L$9:L289)),"")</f>
        <v>45835.496527777781</v>
      </c>
      <c r="M289" s="97" cm="1">
        <f t="array" ref="M289">IFERROR(INDEX([1]!v_s10a_incident_by_feeder_FY26[SAIDI_Value], ROWS($M$9:M289)),"")</f>
        <v>0.22501661865763811</v>
      </c>
      <c r="N289" s="94" cm="1">
        <f t="array" ref="N289">IFERROR(INDEX([1]!v_s10a_incident_by_feeder_FY26[SAIFI_Value], ROWS($N$9:N289)),"")</f>
        <v>6.6474628849988926E-4</v>
      </c>
      <c r="O289" s="91" cm="1">
        <f t="array" ref="O289">IFERROR(INDEX([1]!v_s10a_incident_by_feeder_FY26[ICPs], ROWS($N$9:N289)),"")</f>
        <v>24</v>
      </c>
      <c r="P289" s="118" cm="1">
        <f t="array" ref="P289">IFERROR(INDEX([1]!v_s10a_incident_by_feeder_FY26[CML], ROWS($P$9:P289)),"")</f>
        <v>8124.0000000153668</v>
      </c>
      <c r="Q289" s="88" t="str" cm="1">
        <f t="array" ref="Q289">IFERROR(INDEX([1]!v_s10a_incident_by_feeder_FY26[Planned or Unplanned], ROWS($Q$9:Q289)),"")</f>
        <v>Unplanned</v>
      </c>
      <c r="R289" s="88" t="str" cm="1">
        <f t="array" ref="R289">IFERROR(INDEX([1]!v_s10a_incident_by_feeder_FY26[Cause], ROWS($R$9:R289)),"")</f>
        <v>Defective Equipment</v>
      </c>
      <c r="S289" s="88" t="str" cm="1">
        <f t="array" ref="S289">IFERROR(INDEX([1]!v_s10a_incident_by_feeder_FY26[Details], ROWS($S$9:S289)),"")</f>
        <v># Broken Stay Contacting Transformer Bushing T01120, Te Ahu Rd, Te Kao</v>
      </c>
      <c r="T289" s="18"/>
    </row>
    <row r="290" spans="1:20" ht="15.75" x14ac:dyDescent="0.25">
      <c r="A290" s="10">
        <v>290</v>
      </c>
      <c r="B290" s="11"/>
      <c r="C290" s="116"/>
      <c r="D290" s="116"/>
      <c r="E290" s="85" t="str" cm="1">
        <f t="array" ref="E290">IFERROR(INDEX([1]!v_s10a_incident_by_feeder_FY26[Interruptions Identifier], ROWS($E$9:E290)),"")</f>
        <v>INCD-33215-F-INLET ROAD</v>
      </c>
      <c r="F290" s="85" t="str" cm="1">
        <f t="array" ref="F290">IFERROR(INDEX([1]!v_s10a_incident_by_feeder_FY26[Circuit Location], ROWS($F$9:F290)),"")</f>
        <v>Kerikeri 181142 - Inlet Road</v>
      </c>
      <c r="G290" s="88" t="str" cm="1">
        <f t="array" ref="G290">IFERROR(INDEX(#REF!, ROWS($G$9:G290)),"")</f>
        <v/>
      </c>
      <c r="H290" s="88" t="str" cm="1">
        <f t="array" ref="H290">IFERROR(INDEX([1]!v_s10a_incident_by_feeder_FY26[feeder], ROWS($H$9:H290)),"")</f>
        <v>INLET ROAD</v>
      </c>
      <c r="I290" s="89" cm="1">
        <f t="array" ref="I290">IFERROR(INDEX([1]!v_s10a_incident_by_feeder_FY26[Start_Date], ROWS($I$9:I290)),"")</f>
        <v>45838.539583333331</v>
      </c>
      <c r="J290" s="90" cm="1">
        <f t="array" ref="J290">IFERROR(INDEX([1]!v_s10a_incident_by_feeder_FY26[Start_Time], ROWS($J$9:J290)),"")</f>
        <v>45838.539583333331</v>
      </c>
      <c r="K290" s="89" cm="1">
        <f t="array" ref="K290">IFERROR(INDEX([1]!v_s10a_incident_by_feeder_FY26[End_Date], ROWS($K$9:K290)),"")</f>
        <v>45838.910416666666</v>
      </c>
      <c r="L290" s="90" cm="1">
        <f t="array" ref="L290">IFERROR(INDEX([1]!v_s10a_incident_by_feeder_FY26[End_Time], ROWS($L$9:L290)),"")</f>
        <v>45838.910416666666</v>
      </c>
      <c r="M290" s="97" cm="1">
        <f t="array" ref="M290">IFERROR(INDEX([1]!v_s10a_incident_by_feeder_FY26[SAIDI_Value], ROWS($M$9:M290)),"")</f>
        <v>0.3055617106091908</v>
      </c>
      <c r="N290" s="94" cm="1">
        <f t="array" ref="N290">IFERROR(INDEX([1]!v_s10a_incident_by_feeder_FY26[SAIFI_Value], ROWS($N$9:N290)),"")</f>
        <v>9.9711943274983388E-4</v>
      </c>
      <c r="O290" s="91" cm="1">
        <f t="array" ref="O290">IFERROR(INDEX([1]!v_s10a_incident_by_feeder_FY26[ICPs], ROWS($N$9:N290)),"")</f>
        <v>36</v>
      </c>
      <c r="P290" s="118" cm="1">
        <f t="array" ref="P290">IFERROR(INDEX([1]!v_s10a_incident_by_feeder_FY26[CML], ROWS($P$9:P290)),"")</f>
        <v>11031.999999834225</v>
      </c>
      <c r="Q290" s="88" t="str" cm="1">
        <f t="array" ref="Q290">IFERROR(INDEX([1]!v_s10a_incident_by_feeder_FY26[Planned or Unplanned], ROWS($Q$9:Q290)),"")</f>
        <v>Unplanned</v>
      </c>
      <c r="R290" s="88" t="str" cm="1">
        <f t="array" ref="R290">IFERROR(INDEX([1]!v_s10a_incident_by_feeder_FY26[Cause], ROWS($R$9:R290)),"")</f>
        <v>Defective Equipment</v>
      </c>
      <c r="S290" s="88" t="str" cm="1">
        <f t="array" ref="S290">IFERROR(INDEX([1]!v_s10a_incident_by_feeder_FY26[Details], ROWS($S$9:S290)),"")</f>
        <v># Fix Earthing at T08635 Transformer, Edmonds Rd, Kerikeri Inlet</v>
      </c>
      <c r="T290" s="18"/>
    </row>
    <row r="291" spans="1:20" ht="15.75" x14ac:dyDescent="0.25">
      <c r="A291" s="10">
        <v>291</v>
      </c>
      <c r="B291" s="11"/>
      <c r="C291" s="116"/>
      <c r="D291" s="116"/>
      <c r="E291" s="85" t="str" cm="1">
        <f t="array" ref="E291">IFERROR(INDEX([1]!v_s10a_incident_by_feeder_FY26[Interruptions Identifier], ROWS($E$9:E291)),"")</f>
        <v>INCD-33227-F-AWANUI</v>
      </c>
      <c r="F291" s="85" t="str" cm="1">
        <f t="array" ref="F291">IFERROR(INDEX([1]!v_s10a_incident_by_feeder_FY26[Circuit Location], ROWS($F$9:F291)),"")</f>
        <v>NPL CB1406 - Awanui</v>
      </c>
      <c r="G291" s="88" t="str" cm="1">
        <f t="array" ref="G291">IFERROR(INDEX(#REF!, ROWS($G$9:G291)),"")</f>
        <v/>
      </c>
      <c r="H291" s="88" t="str" cm="1">
        <f t="array" ref="H291">IFERROR(INDEX([1]!v_s10a_incident_by_feeder_FY26[feeder], ROWS($H$9:H291)),"")</f>
        <v>AWANUI</v>
      </c>
      <c r="I291" s="89" cm="1">
        <f t="array" ref="I291">IFERROR(INDEX([1]!v_s10a_incident_by_feeder_FY26[Start_Date], ROWS($I$9:I291)),"")</f>
        <v>45838.578333333331</v>
      </c>
      <c r="J291" s="90" cm="1">
        <f t="array" ref="J291">IFERROR(INDEX([1]!v_s10a_incident_by_feeder_FY26[Start_Time], ROWS($J$9:J291)),"")</f>
        <v>45838.578333333331</v>
      </c>
      <c r="K291" s="89" cm="1">
        <f t="array" ref="K291">IFERROR(INDEX([1]!v_s10a_incident_by_feeder_FY26[End_Date], ROWS($K$9:K291)),"")</f>
        <v>45838.621527777781</v>
      </c>
      <c r="L291" s="90" cm="1">
        <f t="array" ref="L291">IFERROR(INDEX([1]!v_s10a_incident_by_feeder_FY26[End_Time], ROWS($L$9:L291)),"")</f>
        <v>45838.621527777781</v>
      </c>
      <c r="M291" s="97" cm="1">
        <f t="array" ref="M291">IFERROR(INDEX([1]!v_s10a_incident_by_feeder_FY26[SAIDI_Value], ROWS($M$9:M291)),"")</f>
        <v>0.2573897629723631</v>
      </c>
      <c r="N291" s="94" cm="1">
        <f t="array" ref="N291">IFERROR(INDEX([1]!v_s10a_incident_by_feeder_FY26[SAIFI_Value], ROWS($N$9:N291)),"")</f>
        <v>2.5592732107245733E-2</v>
      </c>
      <c r="O291" s="91" cm="1">
        <f t="array" ref="O291">IFERROR(INDEX([1]!v_s10a_incident_by_feeder_FY26[ICPs], ROWS($N$9:N291)),"")</f>
        <v>924</v>
      </c>
      <c r="P291" s="118" cm="1">
        <f t="array" ref="P291">IFERROR(INDEX([1]!v_s10a_incident_by_feeder_FY26[CML], ROWS($P$9:P291)),"")</f>
        <v>9292.8000023541972</v>
      </c>
      <c r="Q291" s="88" t="str" cm="1">
        <f t="array" ref="Q291">IFERROR(INDEX([1]!v_s10a_incident_by_feeder_FY26[Planned or Unplanned], ROWS($Q$9:Q291)),"")</f>
        <v>Unplanned</v>
      </c>
      <c r="R291" s="88" t="str" cm="1">
        <f t="array" ref="R291">IFERROR(INDEX([1]!v_s10a_incident_by_feeder_FY26[Cause], ROWS($R$9:R291)),"")</f>
        <v>Adverse Environment</v>
      </c>
      <c r="S291" s="88" t="str" cm="1">
        <f t="array" ref="S291">IFERROR(INDEX([1]!v_s10a_incident_by_feeder_FY26[Details], ROWS($S$9:S291)),"")</f>
        <v># Broken Binders at Pole 410769, Quarry Rd, Awanui</v>
      </c>
      <c r="T291" s="18"/>
    </row>
    <row r="292" spans="1:20" ht="15.75" x14ac:dyDescent="0.25">
      <c r="A292" s="10">
        <v>292</v>
      </c>
      <c r="B292" s="11"/>
      <c r="C292" s="116"/>
      <c r="D292" s="116"/>
      <c r="E292" s="85" t="str" cm="1">
        <f t="array" ref="E292">IFERROR(INDEX([1]!v_s10a_incident_by_feeder_FY26[Interruptions Identifier], ROWS($E$9:E292)),"")</f>
        <v>INCD-33230-F-TAKOU BAY</v>
      </c>
      <c r="F292" s="85" t="str" cm="1">
        <f t="array" ref="F292">IFERROR(INDEX([1]!v_s10a_incident_by_feeder_FY26[Circuit Location], ROWS($F$9:F292)),"")</f>
        <v>Waipapa 041672 - Takou Bay</v>
      </c>
      <c r="G292" s="88" t="str" cm="1">
        <f t="array" ref="G292">IFERROR(INDEX(#REF!, ROWS($G$9:G292)),"")</f>
        <v/>
      </c>
      <c r="H292" s="88" t="str" cm="1">
        <f t="array" ref="H292">IFERROR(INDEX([1]!v_s10a_incident_by_feeder_FY26[feeder], ROWS($H$9:H292)),"")</f>
        <v>TAKOU BAY</v>
      </c>
      <c r="I292" s="89" cm="1">
        <f t="array" ref="I292">IFERROR(INDEX([1]!v_s10a_incident_by_feeder_FY26[Start_Date], ROWS($I$9:I292)),"")</f>
        <v>45860.417361111111</v>
      </c>
      <c r="J292" s="90" cm="1">
        <f t="array" ref="J292">IFERROR(INDEX([1]!v_s10a_incident_by_feeder_FY26[Start_Time], ROWS($J$9:J292)),"")</f>
        <v>45860.417361111111</v>
      </c>
      <c r="K292" s="89" cm="1">
        <f t="array" ref="K292">IFERROR(INDEX([1]!v_s10a_incident_by_feeder_FY26[End_Date], ROWS($K$9:K292)),"")</f>
        <v>45860.526388888888</v>
      </c>
      <c r="L292" s="90" cm="1">
        <f t="array" ref="L292">IFERROR(INDEX([1]!v_s10a_incident_by_feeder_FY26[End_Time], ROWS($L$9:L292)),"")</f>
        <v>45860.526388888888</v>
      </c>
      <c r="M292" s="97" cm="1">
        <f t="array" ref="M292">IFERROR(INDEX([1]!v_s10a_incident_by_feeder_FY26[SAIDI_Value], ROWS($M$9:M292)),"")</f>
        <v>8.6970972744499324E-3</v>
      </c>
      <c r="N292" s="94" cm="1">
        <f t="array" ref="N292">IFERROR(INDEX([1]!v_s10a_incident_by_feeder_FY26[SAIFI_Value], ROWS($N$9:N292)),"")</f>
        <v>5.5395524041657433E-5</v>
      </c>
      <c r="O292" s="91" cm="1">
        <f t="array" ref="O292">IFERROR(INDEX([1]!v_s10a_incident_by_feeder_FY26[ICPs], ROWS($N$9:N292)),"")</f>
        <v>2</v>
      </c>
      <c r="P292" s="118" cm="1">
        <f t="array" ref="P292">IFERROR(INDEX([1]!v_s10a_incident_by_feeder_FY26[CML], ROWS($P$9:P292)),"")</f>
        <v>313.99999999674037</v>
      </c>
      <c r="Q292" s="88" t="str" cm="1">
        <f t="array" ref="Q292">IFERROR(INDEX([1]!v_s10a_incident_by_feeder_FY26[Planned or Unplanned], ROWS($Q$9:Q292)),"")</f>
        <v>Planned</v>
      </c>
      <c r="R292" s="88" t="str" cm="1">
        <f t="array" ref="R292">IFERROR(INDEX([1]!v_s10a_incident_by_feeder_FY26[Cause], ROWS($R$9:R292)),"")</f>
        <v>Planned Outage</v>
      </c>
      <c r="S292" s="88" t="str" cm="1">
        <f t="array" ref="S292">IFERROR(INDEX([1]!v_s10a_incident_by_feeder_FY26[Details], ROWS($S$9:S292)),"")</f>
        <v># Upgrade Transformer T20089, SH10, Kapiro</v>
      </c>
      <c r="T292" s="18"/>
    </row>
    <row r="293" spans="1:20" ht="15.75" x14ac:dyDescent="0.25">
      <c r="A293" s="10">
        <v>293</v>
      </c>
      <c r="B293" s="11"/>
      <c r="C293" s="116"/>
      <c r="D293" s="116"/>
      <c r="E293" s="85" t="str" cm="1">
        <f t="array" ref="E293">IFERROR(INDEX([1]!v_s10a_incident_by_feeder_FY26[Interruptions Identifier], ROWS($E$9:E293)),"")</f>
        <v>INCD-33233-F-HONE HEKE ROAD</v>
      </c>
      <c r="F293" s="85" t="str" cm="1">
        <f t="array" ref="F293">IFERROR(INDEX([1]!v_s10a_incident_by_feeder_FY26[Circuit Location], ROWS($F$9:F293)),"")</f>
        <v>Kerikeri 181182 - Hone Heke Road</v>
      </c>
      <c r="G293" s="88" t="str" cm="1">
        <f t="array" ref="G293">IFERROR(INDEX(#REF!, ROWS($G$9:G293)),"")</f>
        <v/>
      </c>
      <c r="H293" s="88" t="str" cm="1">
        <f t="array" ref="H293">IFERROR(INDEX([1]!v_s10a_incident_by_feeder_FY26[feeder], ROWS($H$9:H293)),"")</f>
        <v>HONE HEKE ROAD</v>
      </c>
      <c r="I293" s="89" cm="1">
        <f t="array" ref="I293">IFERROR(INDEX([1]!v_s10a_incident_by_feeder_FY26[Start_Date], ROWS($I$9:I293)),"")</f>
        <v>45839.022222222222</v>
      </c>
      <c r="J293" s="90" cm="1">
        <f t="array" ref="J293">IFERROR(INDEX([1]!v_s10a_incident_by_feeder_FY26[Start_Time], ROWS($J$9:J293)),"")</f>
        <v>45839.022222222222</v>
      </c>
      <c r="K293" s="89" cm="1">
        <f t="array" ref="K293">IFERROR(INDEX([1]!v_s10a_incident_by_feeder_FY26[End_Date], ROWS($K$9:K293)),"")</f>
        <v>45839.184027777781</v>
      </c>
      <c r="L293" s="90" cm="1">
        <f t="array" ref="L293">IFERROR(INDEX([1]!v_s10a_incident_by_feeder_FY26[End_Time], ROWS($L$9:L293)),"")</f>
        <v>45839.184027777781</v>
      </c>
      <c r="M293" s="97" cm="1">
        <f t="array" ref="M293">IFERROR(INDEX([1]!v_s10a_incident_by_feeder_FY26[SAIDI_Value], ROWS($M$9:M293)),"")</f>
        <v>0.38076113450870303</v>
      </c>
      <c r="N293" s="94" cm="1">
        <f t="array" ref="N293">IFERROR(INDEX([1]!v_s10a_incident_by_feeder_FY26[SAIFI_Value], ROWS($N$9:N293)),"")</f>
        <v>1.6341679592288944E-3</v>
      </c>
      <c r="O293" s="91" cm="1">
        <f t="array" ref="O293">IFERROR(INDEX([1]!v_s10a_incident_by_feeder_FY26[ICPs], ROWS($N$9:N293)),"")</f>
        <v>59</v>
      </c>
      <c r="P293" s="118" cm="1">
        <f t="array" ref="P293">IFERROR(INDEX([1]!v_s10a_incident_by_feeder_FY26[CML], ROWS($P$9:P293)),"")</f>
        <v>13747.000000302214</v>
      </c>
      <c r="Q293" s="88" t="str" cm="1">
        <f t="array" ref="Q293">IFERROR(INDEX([1]!v_s10a_incident_by_feeder_FY26[Planned or Unplanned], ROWS($Q$9:Q293)),"")</f>
        <v>Unplanned</v>
      </c>
      <c r="R293" s="88" t="str" cm="1">
        <f t="array" ref="R293">IFERROR(INDEX([1]!v_s10a_incident_by_feeder_FY26[Cause], ROWS($R$9:R293)),"")</f>
        <v>Unknown</v>
      </c>
      <c r="S293" s="88" t="str" cm="1">
        <f t="array" ref="S293">IFERROR(INDEX([1]!v_s10a_incident_by_feeder_FY26[Details], ROWS($S$9:S293)),"")</f>
        <v># Fuse L002 Blown, Hone Heke Rd, Kerikeri</v>
      </c>
      <c r="T293" s="18"/>
    </row>
    <row r="294" spans="1:20" ht="15.75" x14ac:dyDescent="0.25">
      <c r="A294" s="10">
        <v>294</v>
      </c>
      <c r="B294" s="11"/>
      <c r="C294" s="116"/>
      <c r="D294" s="116"/>
      <c r="E294" s="85" t="str" cm="1">
        <f t="array" ref="E294">IFERROR(INDEX([1]!v_s10a_incident_by_feeder_FY26[Interruptions Identifier], ROWS($E$9:E294)),"")</f>
        <v>INCD-33242-F-AWANUI</v>
      </c>
      <c r="F294" s="85" t="str" cm="1">
        <f t="array" ref="F294">IFERROR(INDEX([1]!v_s10a_incident_by_feeder_FY26[Circuit Location], ROWS($F$9:F294)),"")</f>
        <v>NPL CB1406 - Awanui</v>
      </c>
      <c r="G294" s="88" t="str" cm="1">
        <f t="array" ref="G294">IFERROR(INDEX(#REF!, ROWS($G$9:G294)),"")</f>
        <v/>
      </c>
      <c r="H294" s="88" t="str" cm="1">
        <f t="array" ref="H294">IFERROR(INDEX([1]!v_s10a_incident_by_feeder_FY26[feeder], ROWS($H$9:H294)),"")</f>
        <v>AWANUI</v>
      </c>
      <c r="I294" s="89" cm="1">
        <f t="array" ref="I294">IFERROR(INDEX([1]!v_s10a_incident_by_feeder_FY26[Start_Date], ROWS($I$9:I294)),"")</f>
        <v>45839.756805555553</v>
      </c>
      <c r="J294" s="90" cm="1">
        <f t="array" ref="J294">IFERROR(INDEX([1]!v_s10a_incident_by_feeder_FY26[Start_Time], ROWS($J$9:J294)),"")</f>
        <v>45839.756805555553</v>
      </c>
      <c r="K294" s="89" cm="1">
        <f t="array" ref="K294">IFERROR(INDEX([1]!v_s10a_incident_by_feeder_FY26[End_Date], ROWS($K$9:K294)),"")</f>
        <v>45839.776388888888</v>
      </c>
      <c r="L294" s="90" cm="1">
        <f t="array" ref="L294">IFERROR(INDEX([1]!v_s10a_incident_by_feeder_FY26[End_Time], ROWS($L$9:L294)),"")</f>
        <v>45839.776388888888</v>
      </c>
      <c r="M294" s="97" cm="1">
        <f t="array" ref="M294">IFERROR(INDEX([1]!v_s10a_incident_by_feeder_FY26[SAIDI_Value], ROWS($M$9:M294)),"")</f>
        <v>0.52527051481722231</v>
      </c>
      <c r="N294" s="94" cm="1">
        <f t="array" ref="N294">IFERROR(INDEX([1]!v_s10a_incident_by_feeder_FY26[SAIFI_Value], ROWS($N$9:N294)),"")</f>
        <v>2.5592732107245733E-2</v>
      </c>
      <c r="O294" s="91" cm="1">
        <f t="array" ref="O294">IFERROR(INDEX([1]!v_s10a_incident_by_feeder_FY26[ICPs], ROWS($N$9:N294)),"")</f>
        <v>924</v>
      </c>
      <c r="P294" s="118" cm="1">
        <f t="array" ref="P294">IFERROR(INDEX([1]!v_s10a_incident_by_feeder_FY26[CML], ROWS($P$9:P294)),"")</f>
        <v>18964.366666960996</v>
      </c>
      <c r="Q294" s="88" t="str" cm="1">
        <f t="array" ref="Q294">IFERROR(INDEX([1]!v_s10a_incident_by_feeder_FY26[Planned or Unplanned], ROWS($Q$9:Q294)),"")</f>
        <v>Unplanned</v>
      </c>
      <c r="R294" s="88" t="str" cm="1">
        <f t="array" ref="R294">IFERROR(INDEX([1]!v_s10a_incident_by_feeder_FY26[Cause], ROWS($R$9:R294)),"")</f>
        <v>Defective Equipment</v>
      </c>
      <c r="S294" s="88" t="str" cm="1">
        <f t="array" ref="S294">IFERROR(INDEX([1]!v_s10a_incident_by_feeder_FY26[Details], ROWS($S$9:S294)),"")</f>
        <v># Joint Failure at Switch 118, Gill Rd, Awanui</v>
      </c>
      <c r="T294" s="18"/>
    </row>
    <row r="295" spans="1:20" ht="15.75" x14ac:dyDescent="0.25">
      <c r="A295" s="10">
        <v>295</v>
      </c>
      <c r="B295" s="11"/>
      <c r="C295" s="116"/>
      <c r="D295" s="116"/>
      <c r="E295" s="85" t="str" cm="1">
        <f t="array" ref="E295">IFERROR(INDEX([1]!v_s10a_incident_by_feeder_FY26[Interruptions Identifier], ROWS($E$9:E295)),"")</f>
        <v>INCD-33245-F-RAWENE</v>
      </c>
      <c r="F295" s="85" t="str" cm="1">
        <f t="array" ref="F295">IFERROR(INDEX([1]!v_s10a_incident_by_feeder_FY26[Circuit Location], ROWS($F$9:F295)),"")</f>
        <v>Omanaia 051742 - Rawene</v>
      </c>
      <c r="G295" s="88" t="str" cm="1">
        <f t="array" ref="G295">IFERROR(INDEX(#REF!, ROWS($G$9:G295)),"")</f>
        <v/>
      </c>
      <c r="H295" s="88" t="str" cm="1">
        <f t="array" ref="H295">IFERROR(INDEX([1]!v_s10a_incident_by_feeder_FY26[feeder], ROWS($H$9:H295)),"")</f>
        <v>RAWENE</v>
      </c>
      <c r="I295" s="89" cm="1">
        <f t="array" ref="I295">IFERROR(INDEX([1]!v_s10a_incident_by_feeder_FY26[Start_Date], ROWS($I$9:I295)),"")</f>
        <v>45847.418055555558</v>
      </c>
      <c r="J295" s="90" cm="1">
        <f t="array" ref="J295">IFERROR(INDEX([1]!v_s10a_incident_by_feeder_FY26[Start_Time], ROWS($J$9:J295)),"")</f>
        <v>45847.418055555558</v>
      </c>
      <c r="K295" s="89" cm="1">
        <f t="array" ref="K295">IFERROR(INDEX([1]!v_s10a_incident_by_feeder_FY26[End_Date], ROWS($K$9:K295)),"")</f>
        <v>45847.51458333333</v>
      </c>
      <c r="L295" s="90" cm="1">
        <f t="array" ref="L295">IFERROR(INDEX([1]!v_s10a_incident_by_feeder_FY26[End_Time], ROWS($L$9:L295)),"")</f>
        <v>45847.51458333333</v>
      </c>
      <c r="M295" s="97" cm="1">
        <f t="array" ref="M295">IFERROR(INDEX([1]!v_s10a_incident_by_feeder_FY26[SAIDI_Value], ROWS($M$9:M295)),"")</f>
        <v>6.1599822730814872E-2</v>
      </c>
      <c r="N295" s="94" cm="1">
        <f t="array" ref="N295">IFERROR(INDEX([1]!v_s10a_incident_by_feeder_FY26[SAIFI_Value], ROWS($N$9:N295)),"")</f>
        <v>4.4316419233325947E-4</v>
      </c>
      <c r="O295" s="91" cm="1">
        <f t="array" ref="O295">IFERROR(INDEX([1]!v_s10a_incident_by_feeder_FY26[ICPs], ROWS($N$9:N295)),"")</f>
        <v>16</v>
      </c>
      <c r="P295" s="118" cm="1">
        <f t="array" ref="P295">IFERROR(INDEX([1]!v_s10a_incident_by_feeder_FY26[CML], ROWS($P$9:P295)),"")</f>
        <v>2223.9999998733401</v>
      </c>
      <c r="Q295" s="88" t="str" cm="1">
        <f t="array" ref="Q295">IFERROR(INDEX([1]!v_s10a_incident_by_feeder_FY26[Planned or Unplanned], ROWS($Q$9:Q295)),"")</f>
        <v>Planned</v>
      </c>
      <c r="R295" s="88" t="str" cm="1">
        <f t="array" ref="R295">IFERROR(INDEX([1]!v_s10a_incident_by_feeder_FY26[Cause], ROWS($R$9:R295)),"")</f>
        <v>Planned Outage</v>
      </c>
      <c r="S295" s="88" t="str" cm="1">
        <f t="array" ref="S295">IFERROR(INDEX([1]!v_s10a_incident_by_feeder_FY26[Details], ROWS($S$9:S295)),"")</f>
        <v># Relocate Pole 322411, Omanaia Rd, Omanaia</v>
      </c>
      <c r="T295" s="18"/>
    </row>
    <row r="296" spans="1:20" ht="15.75" x14ac:dyDescent="0.25">
      <c r="A296" s="10">
        <v>296</v>
      </c>
      <c r="B296" s="11"/>
      <c r="C296" s="116"/>
      <c r="D296" s="116"/>
      <c r="E296" s="85" t="str" cm="1">
        <f t="array" ref="E296">IFERROR(INDEX([1]!v_s10a_incident_by_feeder_FY26[Interruptions Identifier], ROWS($E$9:E296)),"")</f>
        <v>INCD-33251-F-OPONONI</v>
      </c>
      <c r="F296" s="85" t="str" cm="1">
        <f t="array" ref="F296">IFERROR(INDEX([1]!v_s10a_incident_by_feeder_FY26[Circuit Location], ROWS($F$9:F296)),"")</f>
        <v>Omanaia 051762 - Opononi</v>
      </c>
      <c r="G296" s="88" t="str" cm="1">
        <f t="array" ref="G296">IFERROR(INDEX(#REF!, ROWS($G$9:G296)),"")</f>
        <v/>
      </c>
      <c r="H296" s="88" t="str" cm="1">
        <f t="array" ref="H296">IFERROR(INDEX([1]!v_s10a_incident_by_feeder_FY26[feeder], ROWS($H$9:H296)),"")</f>
        <v>OPONONI</v>
      </c>
      <c r="I296" s="89" cm="1">
        <f t="array" ref="I296">IFERROR(INDEX([1]!v_s10a_incident_by_feeder_FY26[Start_Date], ROWS($I$9:I296)),"")</f>
        <v>45853.418055555558</v>
      </c>
      <c r="J296" s="90" cm="1">
        <f t="array" ref="J296">IFERROR(INDEX([1]!v_s10a_incident_by_feeder_FY26[Start_Time], ROWS($J$9:J296)),"")</f>
        <v>45853.418055555558</v>
      </c>
      <c r="K296" s="89" cm="1">
        <f t="array" ref="K296">IFERROR(INDEX([1]!v_s10a_incident_by_feeder_FY26[End_Date], ROWS($K$9:K296)),"")</f>
        <v>45853.629374999997</v>
      </c>
      <c r="L296" s="90" cm="1">
        <f t="array" ref="L296">IFERROR(INDEX([1]!v_s10a_incident_by_feeder_FY26[End_Time], ROWS($L$9:L296)),"")</f>
        <v>45853.629374999997</v>
      </c>
      <c r="M296" s="97" cm="1">
        <f t="array" ref="M296">IFERROR(INDEX([1]!v_s10a_incident_by_feeder_FY26[SAIDI_Value], ROWS($M$9:M296)),"")</f>
        <v>0.63214048302169856</v>
      </c>
      <c r="N296" s="94" cm="1">
        <f t="array" ref="N296">IFERROR(INDEX([1]!v_s10a_incident_by_feeder_FY26[SAIFI_Value], ROWS($N$9:N296)),"")</f>
        <v>7.1737203633946379E-3</v>
      </c>
      <c r="O296" s="91" cm="1">
        <f t="array" ref="O296">IFERROR(INDEX([1]!v_s10a_incident_by_feeder_FY26[ICPs], ROWS($N$9:N296)),"")</f>
        <v>259</v>
      </c>
      <c r="P296" s="118" cm="1">
        <f t="array" ref="P296">IFERROR(INDEX([1]!v_s10a_incident_by_feeder_FY26[CML], ROWS($P$9:P296)),"")</f>
        <v>22822.799999015406</v>
      </c>
      <c r="Q296" s="88" t="str" cm="1">
        <f t="array" ref="Q296">IFERROR(INDEX([1]!v_s10a_incident_by_feeder_FY26[Planned or Unplanned], ROWS($Q$9:Q296)),"")</f>
        <v>Planned</v>
      </c>
      <c r="R296" s="88" t="str" cm="1">
        <f t="array" ref="R296">IFERROR(INDEX([1]!v_s10a_incident_by_feeder_FY26[Cause], ROWS($R$9:R296)),"")</f>
        <v>Planned Outage</v>
      </c>
      <c r="S296" s="88" t="str" cm="1">
        <f t="array" ref="S296">IFERROR(INDEX([1]!v_s10a_incident_by_feeder_FY26[Details], ROWS($S$9:S296)),"")</f>
        <v># Replace Crossarms, Pole, at Poles 438775, 438818, SH12, Omanaia</v>
      </c>
      <c r="T296" s="18"/>
    </row>
    <row r="297" spans="1:20" ht="15.75" x14ac:dyDescent="0.25">
      <c r="A297" s="10">
        <v>297</v>
      </c>
      <c r="B297" s="11"/>
      <c r="C297" s="116"/>
      <c r="D297" s="116"/>
      <c r="E297" s="85" t="str" cm="1">
        <f t="array" ref="E297">IFERROR(INDEX([1]!v_s10a_incident_by_feeder_FY26[Interruptions Identifier], ROWS($E$9:E297)),"")</f>
        <v>INCD-33254-F-ORURU</v>
      </c>
      <c r="F297" s="85" t="str" cm="1">
        <f t="array" ref="F297">IFERROR(INDEX([1]!v_s10a_incident_by_feeder_FY26[Circuit Location], ROWS($F$9:F297)),"")</f>
        <v>Taipa CB1206 - Oruru</v>
      </c>
      <c r="G297" s="88" t="str" cm="1">
        <f t="array" ref="G297">IFERROR(INDEX(#REF!, ROWS($G$9:G297)),"")</f>
        <v/>
      </c>
      <c r="H297" s="88" t="str" cm="1">
        <f t="array" ref="H297">IFERROR(INDEX([1]!v_s10a_incident_by_feeder_FY26[feeder], ROWS($H$9:H297)),"")</f>
        <v>ORURU</v>
      </c>
      <c r="I297" s="89" cm="1">
        <f t="array" ref="I297">IFERROR(INDEX([1]!v_s10a_incident_by_feeder_FY26[Start_Date], ROWS($I$9:I297)),"")</f>
        <v>45841.270833333336</v>
      </c>
      <c r="J297" s="90" cm="1">
        <f t="array" ref="J297">IFERROR(INDEX([1]!v_s10a_incident_by_feeder_FY26[Start_Time], ROWS($J$9:J297)),"")</f>
        <v>45841.270833333336</v>
      </c>
      <c r="K297" s="89" cm="1">
        <f t="array" ref="K297">IFERROR(INDEX([1]!v_s10a_incident_by_feeder_FY26[End_Date], ROWS($K$9:K297)),"")</f>
        <v>45841.439583333333</v>
      </c>
      <c r="L297" s="90" cm="1">
        <f t="array" ref="L297">IFERROR(INDEX([1]!v_s10a_incident_by_feeder_FY26[End_Time], ROWS($L$9:L297)),"")</f>
        <v>45841.439583333333</v>
      </c>
      <c r="M297" s="97" cm="1">
        <f t="array" ref="M297">IFERROR(INDEX([1]!v_s10a_incident_by_feeder_FY26[SAIDI_Value], ROWS($M$9:M297)),"")</f>
        <v>0.22775869709444993</v>
      </c>
      <c r="N297" s="94" cm="1">
        <f t="array" ref="N297">IFERROR(INDEX([1]!v_s10a_incident_by_feeder_FY26[SAIFI_Value], ROWS($N$9:N297)),"")</f>
        <v>1.0802127188123199E-3</v>
      </c>
      <c r="O297" s="91" cm="1">
        <f t="array" ref="O297">IFERROR(INDEX([1]!v_s10a_incident_by_feeder_FY26[ICPs], ROWS($N$9:N297)),"")</f>
        <v>39</v>
      </c>
      <c r="P297" s="118" cm="1">
        <f t="array" ref="P297">IFERROR(INDEX([1]!v_s10a_incident_by_feeder_FY26[CML], ROWS($P$9:P297)),"")</f>
        <v>8222.9999998980202</v>
      </c>
      <c r="Q297" s="88" t="str" cm="1">
        <f t="array" ref="Q297">IFERROR(INDEX([1]!v_s10a_incident_by_feeder_FY26[Planned or Unplanned], ROWS($Q$9:Q297)),"")</f>
        <v>Unplanned</v>
      </c>
      <c r="R297" s="88" t="str" cm="1">
        <f t="array" ref="R297">IFERROR(INDEX([1]!v_s10a_incident_by_feeder_FY26[Cause], ROWS($R$9:R297)),"")</f>
        <v>Adverse Weather</v>
      </c>
      <c r="S297" s="88" t="str" cm="1">
        <f t="array" ref="S297">IFERROR(INDEX([1]!v_s10a_incident_by_feeder_FY26[Details], ROWS($S$9:S297)),"")</f>
        <v># SWER Recloser R_T03344 Tripped, due to DDO at T01702, Paranui Rd, Taipa</v>
      </c>
      <c r="T297" s="18"/>
    </row>
    <row r="298" spans="1:20" ht="15.75" x14ac:dyDescent="0.25">
      <c r="A298" s="10">
        <v>298</v>
      </c>
      <c r="B298" s="11"/>
      <c r="C298" s="116"/>
      <c r="D298" s="116"/>
      <c r="E298" s="85" t="str" cm="1">
        <f t="array" ref="E298">IFERROR(INDEX([1]!v_s10a_incident_by_feeder_FY26[Interruptions Identifier], ROWS($E$9:E298)),"")</f>
        <v>INCD-33257-F-ORURU</v>
      </c>
      <c r="F298" s="85" t="str" cm="1">
        <f t="array" ref="F298">IFERROR(INDEX([1]!v_s10a_incident_by_feeder_FY26[Circuit Location], ROWS($F$9:F298)),"")</f>
        <v>Taipa CB1206 - Oruru</v>
      </c>
      <c r="G298" s="88" t="str" cm="1">
        <f t="array" ref="G298">IFERROR(INDEX(#REF!, ROWS($G$9:G298)),"")</f>
        <v/>
      </c>
      <c r="H298" s="88" t="str" cm="1">
        <f t="array" ref="H298">IFERROR(INDEX([1]!v_s10a_incident_by_feeder_FY26[feeder], ROWS($H$9:H298)),"")</f>
        <v>ORURU</v>
      </c>
      <c r="I298" s="89" cm="1">
        <f t="array" ref="I298">IFERROR(INDEX([1]!v_s10a_incident_by_feeder_FY26[Start_Date], ROWS($I$9:I298)),"")</f>
        <v>45841.390972222223</v>
      </c>
      <c r="J298" s="90" cm="1">
        <f t="array" ref="J298">IFERROR(INDEX([1]!v_s10a_incident_by_feeder_FY26[Start_Time], ROWS($J$9:J298)),"")</f>
        <v>45841.390972222223</v>
      </c>
      <c r="K298" s="89" cm="1">
        <f t="array" ref="K298">IFERROR(INDEX([1]!v_s10a_incident_by_feeder_FY26[End_Date], ROWS($K$9:K298)),"")</f>
        <v>45841.531944444447</v>
      </c>
      <c r="L298" s="90" cm="1">
        <f t="array" ref="L298">IFERROR(INDEX([1]!v_s10a_incident_by_feeder_FY26[End_Time], ROWS($L$9:L298)),"")</f>
        <v>45841.531944444447</v>
      </c>
      <c r="M298" s="97" cm="1">
        <f t="array" ref="M298">IFERROR(INDEX([1]!v_s10a_incident_by_feeder_FY26[SAIDI_Value], ROWS($M$9:M298)),"")</f>
        <v>0.19679259915956801</v>
      </c>
      <c r="N298" s="94" cm="1">
        <f t="array" ref="N298">IFERROR(INDEX([1]!v_s10a_incident_by_feeder_FY26[SAIFI_Value], ROWS($N$9:N298)),"")</f>
        <v>9.6942167072900515E-4</v>
      </c>
      <c r="O298" s="91" cm="1">
        <f t="array" ref="O298">IFERROR(INDEX([1]!v_s10a_incident_by_feeder_FY26[ICPs], ROWS($N$9:N298)),"")</f>
        <v>35</v>
      </c>
      <c r="P298" s="118" cm="1">
        <f t="array" ref="P298">IFERROR(INDEX([1]!v_s10a_incident_by_feeder_FY26[CML], ROWS($P$9:P298)),"")</f>
        <v>7105.0000000570435</v>
      </c>
      <c r="Q298" s="88" t="str" cm="1">
        <f t="array" ref="Q298">IFERROR(INDEX([1]!v_s10a_incident_by_feeder_FY26[Planned or Unplanned], ROWS($Q$9:Q298)),"")</f>
        <v>Unplanned</v>
      </c>
      <c r="R298" s="88" t="str" cm="1">
        <f t="array" ref="R298">IFERROR(INDEX([1]!v_s10a_incident_by_feeder_FY26[Cause], ROWS($R$9:R298)),"")</f>
        <v>Adverse Weather</v>
      </c>
      <c r="S298" s="88" t="str" cm="1">
        <f t="array" ref="S298">IFERROR(INDEX([1]!v_s10a_incident_by_feeder_FY26[Details], ROWS($S$9:S298)),"")</f>
        <v># Fuse F2255 Blew, Honeymoon Valley, Taipa</v>
      </c>
      <c r="T298" s="18"/>
    </row>
    <row r="299" spans="1:20" ht="15.75" x14ac:dyDescent="0.25">
      <c r="A299" s="10">
        <v>299</v>
      </c>
      <c r="B299" s="11"/>
      <c r="C299" s="116"/>
      <c r="D299" s="116"/>
      <c r="E299" s="85" t="str" cm="1">
        <f t="array" ref="E299">IFERROR(INDEX([1]!v_s10a_incident_by_feeder_FY26[Interruptions Identifier], ROWS($E$9:E299)),"")</f>
        <v>INCD-33260-F-MANGONUI</v>
      </c>
      <c r="F299" s="85" t="str" cm="1">
        <f t="array" ref="F299">IFERROR(INDEX([1]!v_s10a_incident_by_feeder_FY26[Circuit Location], ROWS($F$9:F299)),"")</f>
        <v>Taipa CB1208 - Mangonui</v>
      </c>
      <c r="G299" s="88" t="str" cm="1">
        <f t="array" ref="G299">IFERROR(INDEX(#REF!, ROWS($G$9:G299)),"")</f>
        <v/>
      </c>
      <c r="H299" s="88" t="str" cm="1">
        <f t="array" ref="H299">IFERROR(INDEX([1]!v_s10a_incident_by_feeder_FY26[feeder], ROWS($H$9:H299)),"")</f>
        <v>MANGONUI</v>
      </c>
      <c r="I299" s="89" cm="1">
        <f t="array" ref="I299">IFERROR(INDEX([1]!v_s10a_incident_by_feeder_FY26[Start_Date], ROWS($I$9:I299)),"")</f>
        <v>45841.491053240738</v>
      </c>
      <c r="J299" s="90" cm="1">
        <f t="array" ref="J299">IFERROR(INDEX([1]!v_s10a_incident_by_feeder_FY26[Start_Time], ROWS($J$9:J299)),"")</f>
        <v>45841.491053240738</v>
      </c>
      <c r="K299" s="89" cm="1">
        <f t="array" ref="K299">IFERROR(INDEX([1]!v_s10a_incident_by_feeder_FY26[End_Date], ROWS($K$9:K299)),"")</f>
        <v>45841.498831018522</v>
      </c>
      <c r="L299" s="90" cm="1">
        <f t="array" ref="L299">IFERROR(INDEX([1]!v_s10a_incident_by_feeder_FY26[End_Time], ROWS($L$9:L299)),"")</f>
        <v>45841.498831018522</v>
      </c>
      <c r="M299" s="97" cm="1">
        <f t="array" ref="M299">IFERROR(INDEX([1]!v_s10a_incident_by_feeder_FY26[SAIDI_Value], ROWS($M$9:M299)),"")</f>
        <v>0.41464809030560534</v>
      </c>
      <c r="N299" s="94" cm="1">
        <f t="array" ref="N299">IFERROR(INDEX([1]!v_s10a_incident_by_feeder_FY26[SAIFI_Value], ROWS($N$9:N299)),"")</f>
        <v>4.9759740522863041E-2</v>
      </c>
      <c r="O299" s="91" cm="1">
        <f t="array" ref="O299">IFERROR(INDEX([1]!v_s10a_incident_by_feeder_FY26[ICPs], ROWS($N$9:N299)),"")</f>
        <v>1796.5256718374471</v>
      </c>
      <c r="P299" s="118" cm="1">
        <f t="array" ref="P299">IFERROR(INDEX([1]!v_s10a_incident_by_feeder_FY26[CML], ROWS($P$9:P299)),"")</f>
        <v>14970.454652393575</v>
      </c>
      <c r="Q299" s="88" t="str" cm="1">
        <f t="array" ref="Q299">IFERROR(INDEX([1]!v_s10a_incident_by_feeder_FY26[Planned or Unplanned], ROWS($Q$9:Q299)),"")</f>
        <v>Unplanned</v>
      </c>
      <c r="R299" s="88" t="str" cm="1">
        <f t="array" ref="R299">IFERROR(INDEX([1]!v_s10a_incident_by_feeder_FY26[Cause], ROWS($R$9:R299)),"")</f>
        <v>Third Party</v>
      </c>
      <c r="S299" s="88" t="str" cm="1">
        <f t="array" ref="S299">IFERROR(INDEX([1]!v_s10a_incident_by_feeder_FY26[Details], ROWS($S$9:S299)),"")</f>
        <v># Third Party Interference at Taipa Substation Requiring 33kV Outage</v>
      </c>
      <c r="T299" s="18"/>
    </row>
    <row r="300" spans="1:20" ht="15.75" x14ac:dyDescent="0.25">
      <c r="A300" s="10">
        <v>300</v>
      </c>
      <c r="B300" s="11"/>
      <c r="C300" s="116"/>
      <c r="D300" s="116"/>
      <c r="E300" s="85" t="str" cm="1">
        <f t="array" ref="E300">IFERROR(INDEX([1]!v_s10a_incident_by_feeder_FY26[Interruptions Identifier], ROWS($E$9:E300)),"")</f>
        <v>INCD-33260-F-ORURU</v>
      </c>
      <c r="F300" s="85" t="str" cm="1">
        <f t="array" ref="F300">IFERROR(INDEX([1]!v_s10a_incident_by_feeder_FY26[Circuit Location], ROWS($F$9:F300)),"")</f>
        <v>Taipa CB1206 - Oruru</v>
      </c>
      <c r="G300" s="88" t="str" cm="1">
        <f t="array" ref="G300">IFERROR(INDEX(#REF!, ROWS($G$9:G300)),"")</f>
        <v/>
      </c>
      <c r="H300" s="88" t="str" cm="1">
        <f t="array" ref="H300">IFERROR(INDEX([1]!v_s10a_incident_by_feeder_FY26[feeder], ROWS($H$9:H300)),"")</f>
        <v>ORURU</v>
      </c>
      <c r="I300" s="89" cm="1">
        <f t="array" ref="I300">IFERROR(INDEX([1]!v_s10a_incident_by_feeder_FY26[Start_Date], ROWS($I$9:I300)),"")</f>
        <v>45841.491053240738</v>
      </c>
      <c r="J300" s="90" cm="1">
        <f t="array" ref="J300">IFERROR(INDEX([1]!v_s10a_incident_by_feeder_FY26[Start_Time], ROWS($J$9:J300)),"")</f>
        <v>45841.491053240738</v>
      </c>
      <c r="K300" s="89" cm="1">
        <f t="array" ref="K300">IFERROR(INDEX([1]!v_s10a_incident_by_feeder_FY26[End_Date], ROWS($K$9:K300)),"")</f>
        <v>45841.498831018522</v>
      </c>
      <c r="L300" s="90" cm="1">
        <f t="array" ref="L300">IFERROR(INDEX([1]!v_s10a_incident_by_feeder_FY26[End_Time], ROWS($L$9:L300)),"")</f>
        <v>45841.498831018522</v>
      </c>
      <c r="M300" s="97" cm="1">
        <f t="array" ref="M300">IFERROR(INDEX([1]!v_s10a_incident_by_feeder_FY26[SAIDI_Value], ROWS($M$9:M300)),"")</f>
        <v>0.35626896932582475</v>
      </c>
      <c r="N300" s="94" cm="1">
        <f t="array" ref="N300">IFERROR(INDEX([1]!v_s10a_incident_by_feeder_FY26[SAIFI_Value], ROWS($N$9:N300)),"")</f>
        <v>3.2636617320070713E-2</v>
      </c>
      <c r="O300" s="91" cm="1">
        <f t="array" ref="O300">IFERROR(INDEX([1]!v_s10a_incident_by_feeder_FY26[ICPs], ROWS($N$9:N300)),"")</f>
        <v>1178.3124317238328</v>
      </c>
      <c r="P300" s="118" cm="1">
        <f t="array" ref="P300">IFERROR(INDEX([1]!v_s10a_incident_by_feeder_FY26[CML], ROWS($P$9:P300)),"")</f>
        <v>12862.734868539577</v>
      </c>
      <c r="Q300" s="88" t="str" cm="1">
        <f t="array" ref="Q300">IFERROR(INDEX([1]!v_s10a_incident_by_feeder_FY26[Planned or Unplanned], ROWS($Q$9:Q300)),"")</f>
        <v>Unplanned</v>
      </c>
      <c r="R300" s="88" t="str" cm="1">
        <f t="array" ref="R300">IFERROR(INDEX([1]!v_s10a_incident_by_feeder_FY26[Cause], ROWS($R$9:R300)),"")</f>
        <v>Third Party</v>
      </c>
      <c r="S300" s="88" t="str" cm="1">
        <f t="array" ref="S300">IFERROR(INDEX([1]!v_s10a_incident_by_feeder_FY26[Details], ROWS($S$9:S300)),"")</f>
        <v># Third Party Interference at Taipa Substation Requiring 33kV Outage</v>
      </c>
      <c r="T300" s="18"/>
    </row>
    <row r="301" spans="1:20" ht="15.75" x14ac:dyDescent="0.25">
      <c r="A301" s="10">
        <v>301</v>
      </c>
      <c r="B301" s="11"/>
      <c r="C301" s="116"/>
      <c r="D301" s="116"/>
      <c r="E301" s="85" t="str" cm="1">
        <f t="array" ref="E301">IFERROR(INDEX([1]!v_s10a_incident_by_feeder_FY26[Interruptions Identifier], ROWS($E$9:E301)),"")</f>
        <v>INCD-33260-F-TAIPALS</v>
      </c>
      <c r="F301" s="85" t="str" cm="1">
        <f t="array" ref="F301">IFERROR(INDEX([1]!v_s10a_incident_by_feeder_FY26[Circuit Location], ROWS($F$9:F301)),"")</f>
        <v>Taipa CB1205 - Tokerau</v>
      </c>
      <c r="G301" s="88" t="str" cm="1">
        <f t="array" ref="G301">IFERROR(INDEX(#REF!, ROWS($G$9:G301)),"")</f>
        <v/>
      </c>
      <c r="H301" s="88" t="str" cm="1">
        <f t="array" ref="H301">IFERROR(INDEX([1]!v_s10a_incident_by_feeder_FY26[feeder], ROWS($H$9:H301)),"")</f>
        <v>TAIPALS</v>
      </c>
      <c r="I301" s="89" cm="1">
        <f t="array" ref="I301">IFERROR(INDEX([1]!v_s10a_incident_by_feeder_FY26[Start_Date], ROWS($I$9:I301)),"")</f>
        <v>45841.491053240738</v>
      </c>
      <c r="J301" s="90" cm="1">
        <f t="array" ref="J301">IFERROR(INDEX([1]!v_s10a_incident_by_feeder_FY26[Start_Time], ROWS($J$9:J301)),"")</f>
        <v>45841.491053240738</v>
      </c>
      <c r="K301" s="89" cm="1">
        <f t="array" ref="K301">IFERROR(INDEX([1]!v_s10a_incident_by_feeder_FY26[End_Date], ROWS($K$9:K301)),"")</f>
        <v>45841.498831018522</v>
      </c>
      <c r="L301" s="90" cm="1">
        <f t="array" ref="L301">IFERROR(INDEX([1]!v_s10a_incident_by_feeder_FY26[End_Time], ROWS($L$9:L301)),"")</f>
        <v>45841.498831018522</v>
      </c>
      <c r="M301" s="97" cm="1">
        <f t="array" ref="M301">IFERROR(INDEX([1]!v_s10a_incident_by_feeder_FY26[SAIDI_Value], ROWS($M$9:M301)),"")</f>
        <v>0.38376478602687036</v>
      </c>
      <c r="N301" s="94" cm="1">
        <f t="array" ref="N301">IFERROR(INDEX([1]!v_s10a_incident_by_feeder_FY26[SAIFI_Value], ROWS($N$9:N301)),"")</f>
        <v>4.4625578784586506E-2</v>
      </c>
      <c r="O301" s="91" cm="1">
        <f t="array" ref="O301">IFERROR(INDEX([1]!v_s10a_incident_by_feeder_FY26[ICPs], ROWS($N$9:N301)),"")</f>
        <v>1611.161896438711</v>
      </c>
      <c r="P301" s="118" cm="1">
        <f t="array" ref="P301">IFERROR(INDEX([1]!v_s10a_incident_by_feeder_FY26[CML], ROWS($P$9:P301)),"")</f>
        <v>13855.443834714129</v>
      </c>
      <c r="Q301" s="88" t="str" cm="1">
        <f t="array" ref="Q301">IFERROR(INDEX([1]!v_s10a_incident_by_feeder_FY26[Planned or Unplanned], ROWS($Q$9:Q301)),"")</f>
        <v>Unplanned</v>
      </c>
      <c r="R301" s="88" t="str" cm="1">
        <f t="array" ref="R301">IFERROR(INDEX([1]!v_s10a_incident_by_feeder_FY26[Cause], ROWS($R$9:R301)),"")</f>
        <v>Third Party</v>
      </c>
      <c r="S301" s="88" t="str" cm="1">
        <f t="array" ref="S301">IFERROR(INDEX([1]!v_s10a_incident_by_feeder_FY26[Details], ROWS($S$9:S301)),"")</f>
        <v># Third Party Interference at Taipa Substation Requiring 33kV Outage</v>
      </c>
      <c r="T301" s="18"/>
    </row>
    <row r="302" spans="1:20" ht="15.75" x14ac:dyDescent="0.25">
      <c r="A302" s="10">
        <v>302</v>
      </c>
      <c r="B302" s="11"/>
      <c r="C302" s="116"/>
      <c r="D302" s="116"/>
      <c r="E302" s="85" t="str" cm="1">
        <f t="array" ref="E302">IFERROR(INDEX([1]!v_s10a_incident_by_feeder_FY26[Interruptions Identifier], ROWS($E$9:E302)),"")</f>
        <v>INCD-33266-F-FAIRBURN ROAD</v>
      </c>
      <c r="F302" s="85" t="str" cm="1">
        <f t="array" ref="F302">IFERROR(INDEX([1]!v_s10a_incident_by_feeder_FY26[Circuit Location], ROWS($F$9:F302)),"")</f>
        <v>Kaitaia Transmission 151902 - Fairburn Road</v>
      </c>
      <c r="G302" s="88" t="str" cm="1">
        <f t="array" ref="G302">IFERROR(INDEX(#REF!, ROWS($G$9:G302)),"")</f>
        <v/>
      </c>
      <c r="H302" s="88" t="str" cm="1">
        <f t="array" ref="H302">IFERROR(INDEX([1]!v_s10a_incident_by_feeder_FY26[feeder], ROWS($H$9:H302)),"")</f>
        <v>FAIRBURN ROAD</v>
      </c>
      <c r="I302" s="89" cm="1">
        <f t="array" ref="I302">IFERROR(INDEX([1]!v_s10a_incident_by_feeder_FY26[Start_Date], ROWS($I$9:I302)),"")</f>
        <v>45841.582418981481</v>
      </c>
      <c r="J302" s="90" cm="1">
        <f t="array" ref="J302">IFERROR(INDEX([1]!v_s10a_incident_by_feeder_FY26[Start_Time], ROWS($J$9:J302)),"")</f>
        <v>45841.582418981481</v>
      </c>
      <c r="K302" s="89" cm="1">
        <f t="array" ref="K302">IFERROR(INDEX([1]!v_s10a_incident_by_feeder_FY26[End_Date], ROWS($K$9:K302)),"")</f>
        <v>45841.662499999999</v>
      </c>
      <c r="L302" s="90" cm="1">
        <f t="array" ref="L302">IFERROR(INDEX([1]!v_s10a_incident_by_feeder_FY26[End_Time], ROWS($L$9:L302)),"")</f>
        <v>45841.662499999999</v>
      </c>
      <c r="M302" s="97" cm="1">
        <f t="array" ref="M302">IFERROR(INDEX([1]!v_s10a_incident_by_feeder_FY26[SAIDI_Value], ROWS($M$9:M302)),"")</f>
        <v>0.21468396853688235</v>
      </c>
      <c r="N302" s="94" cm="1">
        <f t="array" ref="N302">IFERROR(INDEX([1]!v_s10a_incident_by_feeder_FY26[SAIFI_Value], ROWS($N$9:N302)),"")</f>
        <v>4.182362065145136E-3</v>
      </c>
      <c r="O302" s="91" cm="1">
        <f t="array" ref="O302">IFERROR(INDEX([1]!v_s10a_incident_by_feeder_FY26[ICPs], ROWS($N$9:N302)),"")</f>
        <v>151</v>
      </c>
      <c r="P302" s="118" cm="1">
        <f t="array" ref="P302">IFERROR(INDEX([1]!v_s10a_incident_by_feeder_FY26[CML], ROWS($P$9:P302)),"")</f>
        <v>7750.9500000556</v>
      </c>
      <c r="Q302" s="88" t="str" cm="1">
        <f t="array" ref="Q302">IFERROR(INDEX([1]!v_s10a_incident_by_feeder_FY26[Planned or Unplanned], ROWS($Q$9:Q302)),"")</f>
        <v>Unplanned</v>
      </c>
      <c r="R302" s="88" t="str" cm="1">
        <f t="array" ref="R302">IFERROR(INDEX([1]!v_s10a_incident_by_feeder_FY26[Cause], ROWS($R$9:R302)),"")</f>
        <v>Adverse Weather</v>
      </c>
      <c r="S302" s="88" t="str" cm="1">
        <f t="array" ref="S302">IFERROR(INDEX([1]!v_s10a_incident_by_feeder_FY26[Details], ROWS($S$9:S302)),"")</f>
        <v># Sectionaliser S1004 Tripped during Adverse Weather, Fairburn Rd, Kaitaia</v>
      </c>
      <c r="T302" s="18"/>
    </row>
    <row r="303" spans="1:20" ht="15.75" x14ac:dyDescent="0.25">
      <c r="A303" s="10">
        <v>303</v>
      </c>
      <c r="B303" s="11"/>
      <c r="C303" s="116"/>
      <c r="D303" s="116"/>
      <c r="E303" s="85" t="str" cm="1">
        <f t="array" ref="E303">IFERROR(INDEX([1]!v_s10a_incident_by_feeder_FY26[Interruptions Identifier], ROWS($E$9:E303)),"")</f>
        <v>INCD-33284-F-ORURU</v>
      </c>
      <c r="F303" s="85" t="str" cm="1">
        <f t="array" ref="F303">IFERROR(INDEX([1]!v_s10a_incident_by_feeder_FY26[Circuit Location], ROWS($F$9:F303)),"")</f>
        <v>Taipa CB1206 - Oruru</v>
      </c>
      <c r="G303" s="88" t="str" cm="1">
        <f t="array" ref="G303">IFERROR(INDEX(#REF!, ROWS($G$9:G303)),"")</f>
        <v/>
      </c>
      <c r="H303" s="88" t="str" cm="1">
        <f t="array" ref="H303">IFERROR(INDEX([1]!v_s10a_incident_by_feeder_FY26[feeder], ROWS($H$9:H303)),"")</f>
        <v>ORURU</v>
      </c>
      <c r="I303" s="89" cm="1">
        <f t="array" ref="I303">IFERROR(INDEX([1]!v_s10a_incident_by_feeder_FY26[Start_Date], ROWS($I$9:I303)),"")</f>
        <v>45841.652777777781</v>
      </c>
      <c r="J303" s="90" cm="1">
        <f t="array" ref="J303">IFERROR(INDEX([1]!v_s10a_incident_by_feeder_FY26[Start_Time], ROWS($J$9:J303)),"")</f>
        <v>45841.652777777781</v>
      </c>
      <c r="K303" s="89" cm="1">
        <f t="array" ref="K303">IFERROR(INDEX([1]!v_s10a_incident_by_feeder_FY26[End_Date], ROWS($K$9:K303)),"")</f>
        <v>45841.761805555558</v>
      </c>
      <c r="L303" s="90" cm="1">
        <f t="array" ref="L303">IFERROR(INDEX([1]!v_s10a_incident_by_feeder_FY26[End_Time], ROWS($L$9:L303)),"")</f>
        <v>45841.761805555558</v>
      </c>
      <c r="M303" s="97" cm="1">
        <f t="array" ref="M303">IFERROR(INDEX([1]!v_s10a_incident_by_feeder_FY26[SAIDI_Value], ROWS($M$9:M303)),"")</f>
        <v>0.15219920230287382</v>
      </c>
      <c r="N303" s="94" cm="1">
        <f t="array" ref="N303">IFERROR(INDEX([1]!v_s10a_incident_by_feeder_FY26[SAIFI_Value], ROWS($N$9:N303)),"")</f>
        <v>9.6942167072900515E-4</v>
      </c>
      <c r="O303" s="91" cm="1">
        <f t="array" ref="O303">IFERROR(INDEX([1]!v_s10a_incident_by_feeder_FY26[ICPs], ROWS($N$9:N303)),"")</f>
        <v>35</v>
      </c>
      <c r="P303" s="118" cm="1">
        <f t="array" ref="P303">IFERROR(INDEX([1]!v_s10a_incident_by_feeder_FY26[CML], ROWS($P$9:P303)),"")</f>
        <v>5494.9999999429565</v>
      </c>
      <c r="Q303" s="88" t="str" cm="1">
        <f t="array" ref="Q303">IFERROR(INDEX([1]!v_s10a_incident_by_feeder_FY26[Planned or Unplanned], ROWS($Q$9:Q303)),"")</f>
        <v>Unplanned</v>
      </c>
      <c r="R303" s="88" t="str" cm="1">
        <f t="array" ref="R303">IFERROR(INDEX([1]!v_s10a_incident_by_feeder_FY26[Cause], ROWS($R$9:R303)),"")</f>
        <v>Adverse Weather</v>
      </c>
      <c r="S303" s="88" t="str" cm="1">
        <f t="array" ref="S303">IFERROR(INDEX([1]!v_s10a_incident_by_feeder_FY26[Details], ROWS($S$9:S303)),"")</f>
        <v># F2255 Operated during Adverse Weather, Honeymoon Valley, Taipa</v>
      </c>
      <c r="T303" s="18"/>
    </row>
    <row r="304" spans="1:20" ht="15.75" x14ac:dyDescent="0.25">
      <c r="A304" s="10">
        <v>304</v>
      </c>
      <c r="B304" s="11"/>
      <c r="C304" s="116"/>
      <c r="D304" s="116"/>
      <c r="E304" s="85" t="str" cm="1">
        <f t="array" ref="E304">IFERROR(INDEX([1]!v_s10a_incident_by_feeder_FY26[Interruptions Identifier], ROWS($E$9:E304)),"")</f>
        <v>INCD-33290-F-TOTARA NORTH</v>
      </c>
      <c r="F304" s="85" t="str" cm="1">
        <f t="array" ref="F304">IFERROR(INDEX([1]!v_s10a_incident_by_feeder_FY26[Circuit Location], ROWS($F$9:F304)),"")</f>
        <v>Kaeo 191782 - Totara North</v>
      </c>
      <c r="G304" s="88" t="str" cm="1">
        <f t="array" ref="G304">IFERROR(INDEX(#REF!, ROWS($G$9:G304)),"")</f>
        <v/>
      </c>
      <c r="H304" s="88" t="str" cm="1">
        <f t="array" ref="H304">IFERROR(INDEX([1]!v_s10a_incident_by_feeder_FY26[feeder], ROWS($H$9:H304)),"")</f>
        <v>TOTARA NORTH</v>
      </c>
      <c r="I304" s="89" cm="1">
        <f t="array" ref="I304">IFERROR(INDEX([1]!v_s10a_incident_by_feeder_FY26[Start_Date], ROWS($I$9:I304)),"")</f>
        <v>45841.757638888892</v>
      </c>
      <c r="J304" s="90" cm="1">
        <f t="array" ref="J304">IFERROR(INDEX([1]!v_s10a_incident_by_feeder_FY26[Start_Time], ROWS($J$9:J304)),"")</f>
        <v>45841.757638888892</v>
      </c>
      <c r="K304" s="89" cm="1">
        <f t="array" ref="K304">IFERROR(INDEX([1]!v_s10a_incident_by_feeder_FY26[End_Date], ROWS($K$9:K304)),"")</f>
        <v>45842.955555555556</v>
      </c>
      <c r="L304" s="90" cm="1">
        <f t="array" ref="L304">IFERROR(INDEX([1]!v_s10a_incident_by_feeder_FY26[End_Time], ROWS($L$9:L304)),"")</f>
        <v>45842.955555555556</v>
      </c>
      <c r="M304" s="97" cm="1">
        <f t="array" ref="M304">IFERROR(INDEX([1]!v_s10a_incident_by_feeder_FY26[SAIDI_Value], ROWS($M$9:M304)),"")</f>
        <v>0.72723243961293937</v>
      </c>
      <c r="N304" s="94" cm="1">
        <f t="array" ref="N304">IFERROR(INDEX([1]!v_s10a_incident_by_feeder_FY26[SAIFI_Value], ROWS($N$9:N304)),"")</f>
        <v>5.9827165964990029E-3</v>
      </c>
      <c r="O304" s="91" cm="1">
        <f t="array" ref="O304">IFERROR(INDEX([1]!v_s10a_incident_by_feeder_FY26[ICPs], ROWS($N$9:N304)),"")</f>
        <v>51</v>
      </c>
      <c r="P304" s="118" cm="1">
        <f t="array" ref="P304">IFERROR(INDEX([1]!v_s10a_incident_by_feeder_FY26[CML], ROWS($P$9:P304)),"")</f>
        <v>26255.999999785563</v>
      </c>
      <c r="Q304" s="88" t="str" cm="1">
        <f t="array" ref="Q304">IFERROR(INDEX([1]!v_s10a_incident_by_feeder_FY26[Planned or Unplanned], ROWS($Q$9:Q304)),"")</f>
        <v>Unplanned</v>
      </c>
      <c r="R304" s="88" t="str" cm="1">
        <f t="array" ref="R304">IFERROR(INDEX([1]!v_s10a_incident_by_feeder_FY26[Cause], ROWS($R$9:R304)),"")</f>
        <v>Defective Equipment</v>
      </c>
      <c r="S304" s="88" t="str" cm="1">
        <f t="array" ref="S304">IFERROR(INDEX([1]!v_s10a_incident_by_feeder_FY26[Details], ROWS($S$9:S304)),"")</f>
        <v># Defective Insulator at Pole 408586, Pupuke Mangapa Rd, Kaeo</v>
      </c>
      <c r="T304" s="18"/>
    </row>
    <row r="305" spans="1:20" ht="15.75" x14ac:dyDescent="0.25">
      <c r="A305" s="10">
        <v>305</v>
      </c>
      <c r="B305" s="11"/>
      <c r="C305" s="116"/>
      <c r="D305" s="116"/>
      <c r="E305" s="85" t="str" cm="1">
        <f t="array" ref="E305">IFERROR(INDEX([1]!v_s10a_incident_by_feeder_FY26[Interruptions Identifier], ROWS($E$9:E305)),"")</f>
        <v>INCD-33308-F-AWARUA</v>
      </c>
      <c r="F305" s="85" t="str" cm="1">
        <f t="array" ref="F305">IFERROR(INDEX([1]!v_s10a_incident_by_feeder_FY26[Circuit Location], ROWS($F$9:F305)),"")</f>
        <v>Kaikohe CB0108 - Awanui</v>
      </c>
      <c r="G305" s="88" t="str" cm="1">
        <f t="array" ref="G305">IFERROR(INDEX(#REF!, ROWS($G$9:G305)),"")</f>
        <v/>
      </c>
      <c r="H305" s="88" t="str" cm="1">
        <f t="array" ref="H305">IFERROR(INDEX([1]!v_s10a_incident_by_feeder_FY26[feeder], ROWS($H$9:H305)),"")</f>
        <v>AWARUA</v>
      </c>
      <c r="I305" s="89" cm="1">
        <f t="array" ref="I305">IFERROR(INDEX([1]!v_s10a_incident_by_feeder_FY26[Start_Date], ROWS($I$9:I305)),"")</f>
        <v>45848.000532407408</v>
      </c>
      <c r="J305" s="90" cm="1">
        <f t="array" ref="J305">IFERROR(INDEX([1]!v_s10a_incident_by_feeder_FY26[Start_Time], ROWS($J$9:J305)),"")</f>
        <v>45848.000532407408</v>
      </c>
      <c r="K305" s="89" cm="1">
        <f t="array" ref="K305">IFERROR(INDEX([1]!v_s10a_incident_by_feeder_FY26[End_Date], ROWS($K$9:K305)),"")</f>
        <v>45848.119895833333</v>
      </c>
      <c r="L305" s="90" cm="1">
        <f t="array" ref="L305">IFERROR(INDEX([1]!v_s10a_incident_by_feeder_FY26[End_Time], ROWS($L$9:L305)),"")</f>
        <v>45848.119895833333</v>
      </c>
      <c r="M305" s="97" cm="1">
        <f t="array" ref="M305">IFERROR(INDEX([1]!v_s10a_incident_by_feeder_FY26[SAIDI_Value], ROWS($M$9:M305)),"")</f>
        <v>2.5173840387082547</v>
      </c>
      <c r="N305" s="94" cm="1">
        <f t="array" ref="N305">IFERROR(INDEX([1]!v_s10a_incident_by_feeder_FY26[SAIFI_Value], ROWS($N$9:N305)),"")</f>
        <v>1.4762907157101705E-2</v>
      </c>
      <c r="O305" s="91" cm="1">
        <f t="array" ref="O305">IFERROR(INDEX([1]!v_s10a_incident_by_feeder_FY26[ICPs], ROWS($N$9:N305)),"")</f>
        <v>533</v>
      </c>
      <c r="P305" s="118" cm="1">
        <f t="array" ref="P305">IFERROR(INDEX([1]!v_s10a_incident_by_feeder_FY26[CML], ROWS($P$9:P305)),"")</f>
        <v>90887.633333522826</v>
      </c>
      <c r="Q305" s="88" t="str" cm="1">
        <f t="array" ref="Q305">IFERROR(INDEX([1]!v_s10a_incident_by_feeder_FY26[Planned or Unplanned], ROWS($Q$9:Q305)),"")</f>
        <v>Planned</v>
      </c>
      <c r="R305" s="88" t="str" cm="1">
        <f t="array" ref="R305">IFERROR(INDEX([1]!v_s10a_incident_by_feeder_FY26[Cause], ROWS($R$9:R305)),"")</f>
        <v>Planned Outage</v>
      </c>
      <c r="S305" s="88" t="str" cm="1">
        <f t="array" ref="S305">IFERROR(INDEX([1]!v_s10a_incident_by_feeder_FY26[Details], ROWS($S$9:S305)),"")</f>
        <v># Damaged Conductor, Binders, at Pole 416035, Mangakahia Rd, Kaikohe</v>
      </c>
      <c r="T305" s="18"/>
    </row>
    <row r="306" spans="1:20" ht="15.75" x14ac:dyDescent="0.25">
      <c r="A306" s="10">
        <v>306</v>
      </c>
      <c r="B306" s="11"/>
      <c r="C306" s="116"/>
      <c r="D306" s="116"/>
      <c r="E306" s="85" t="str" cm="1">
        <f t="array" ref="E306">IFERROR(INDEX([1]!v_s10a_incident_by_feeder_FY26[Interruptions Identifier], ROWS($E$9:E306)),"")</f>
        <v>INCD-33311-F-FAIRBURN ROAD</v>
      </c>
      <c r="F306" s="85" t="str" cm="1">
        <f t="array" ref="F306">IFERROR(INDEX([1]!v_s10a_incident_by_feeder_FY26[Circuit Location], ROWS($F$9:F306)),"")</f>
        <v>Kaitaia Transmission 151902 - Fairburn Road</v>
      </c>
      <c r="G306" s="88" t="str" cm="1">
        <f t="array" ref="G306">IFERROR(INDEX(#REF!, ROWS($G$9:G306)),"")</f>
        <v/>
      </c>
      <c r="H306" s="88" t="str" cm="1">
        <f t="array" ref="H306">IFERROR(INDEX([1]!v_s10a_incident_by_feeder_FY26[feeder], ROWS($H$9:H306)),"")</f>
        <v>FAIRBURN ROAD</v>
      </c>
      <c r="I306" s="89" cm="1">
        <f t="array" ref="I306">IFERROR(INDEX([1]!v_s10a_incident_by_feeder_FY26[Start_Date], ROWS($I$9:I306)),"")</f>
        <v>45853.375</v>
      </c>
      <c r="J306" s="90" cm="1">
        <f t="array" ref="J306">IFERROR(INDEX([1]!v_s10a_incident_by_feeder_FY26[Start_Time], ROWS($J$9:J306)),"")</f>
        <v>45853.375</v>
      </c>
      <c r="K306" s="89" cm="1">
        <f t="array" ref="K306">IFERROR(INDEX([1]!v_s10a_incident_by_feeder_FY26[End_Date], ROWS($K$9:K306)),"")</f>
        <v>45853.583333333336</v>
      </c>
      <c r="L306" s="90" cm="1">
        <f t="array" ref="L306">IFERROR(INDEX([1]!v_s10a_incident_by_feeder_FY26[End_Time], ROWS($L$9:L306)),"")</f>
        <v>45853.583333333336</v>
      </c>
      <c r="M306" s="97" cm="1">
        <f t="array" ref="M306">IFERROR(INDEX([1]!v_s10a_incident_by_feeder_FY26[SAIDI_Value], ROWS($M$9:M306)),"")</f>
        <v>1.2547086195581476</v>
      </c>
      <c r="N306" s="94" cm="1">
        <f t="array" ref="N306">IFERROR(INDEX([1]!v_s10a_incident_by_feeder_FY26[SAIFI_Value], ROWS($N$9:N306)),"")</f>
        <v>4.182362065145136E-3</v>
      </c>
      <c r="O306" s="91" cm="1">
        <f t="array" ref="O306">IFERROR(INDEX([1]!v_s10a_incident_by_feeder_FY26[ICPs], ROWS($N$9:N306)),"")</f>
        <v>151</v>
      </c>
      <c r="P306" s="118" cm="1">
        <f t="array" ref="P306">IFERROR(INDEX([1]!v_s10a_incident_by_feeder_FY26[CML], ROWS($P$9:P306)),"")</f>
        <v>45300.000000527361</v>
      </c>
      <c r="Q306" s="88" t="str" cm="1">
        <f t="array" ref="Q306">IFERROR(INDEX([1]!v_s10a_incident_by_feeder_FY26[Planned or Unplanned], ROWS($Q$9:Q306)),"")</f>
        <v>Planned</v>
      </c>
      <c r="R306" s="88" t="str" cm="1">
        <f t="array" ref="R306">IFERROR(INDEX([1]!v_s10a_incident_by_feeder_FY26[Cause], ROWS($R$9:R306)),"")</f>
        <v>Planned Outage</v>
      </c>
      <c r="S306" s="88" t="str" cm="1">
        <f t="array" ref="S306">IFERROR(INDEX([1]!v_s10a_incident_by_feeder_FY26[Details], ROWS($S$9:S306)),"")</f>
        <v># Tree Clearing, Poles 418875 to 418873, Fairburn Rd, Kaitaia</v>
      </c>
      <c r="T306" s="18"/>
    </row>
    <row r="307" spans="1:20" ht="15.75" x14ac:dyDescent="0.25">
      <c r="A307" s="10">
        <v>307</v>
      </c>
      <c r="B307" s="11"/>
      <c r="C307" s="116"/>
      <c r="D307" s="116"/>
      <c r="E307" s="85" t="str" cm="1">
        <f t="array" ref="E307">IFERROR(INDEX([1]!v_s10a_incident_by_feeder_FY26[Interruptions Identifier], ROWS($E$9:E307)),"")</f>
        <v>INCD-33326-F-CLOUGH ROAD</v>
      </c>
      <c r="F307" s="85" t="str" cm="1">
        <f t="array" ref="F307">IFERROR(INDEX([1]!v_s10a_incident_by_feeder_FY26[Circuit Location], ROWS($F$9:F307)),"")</f>
        <v>Kaitaia Transmission 151822 - Clough Road</v>
      </c>
      <c r="G307" s="88" t="str" cm="1">
        <f t="array" ref="G307">IFERROR(INDEX(#REF!, ROWS($G$9:G307)),"")</f>
        <v/>
      </c>
      <c r="H307" s="88" t="str" cm="1">
        <f t="array" ref="H307">IFERROR(INDEX([1]!v_s10a_incident_by_feeder_FY26[feeder], ROWS($H$9:H307)),"")</f>
        <v>CLOUGH ROAD</v>
      </c>
      <c r="I307" s="89" cm="1">
        <f t="array" ref="I307">IFERROR(INDEX([1]!v_s10a_incident_by_feeder_FY26[Start_Date], ROWS($I$9:I307)),"")</f>
        <v>45844.318449074075</v>
      </c>
      <c r="J307" s="90" cm="1">
        <f t="array" ref="J307">IFERROR(INDEX([1]!v_s10a_incident_by_feeder_FY26[Start_Time], ROWS($J$9:J307)),"")</f>
        <v>45844.318449074075</v>
      </c>
      <c r="K307" s="89" cm="1">
        <f t="array" ref="K307">IFERROR(INDEX([1]!v_s10a_incident_by_feeder_FY26[End_Date], ROWS($K$9:K307)),"")</f>
        <v>45844.486111111109</v>
      </c>
      <c r="L307" s="90" cm="1">
        <f t="array" ref="L307">IFERROR(INDEX([1]!v_s10a_incident_by_feeder_FY26[End_Time], ROWS($L$9:L307)),"")</f>
        <v>45844.486111111109</v>
      </c>
      <c r="M307" s="97" cm="1">
        <f t="array" ref="M307">IFERROR(INDEX([1]!v_s10a_incident_by_feeder_FY26[SAIDI_Value], ROWS($M$9:M307)),"")</f>
        <v>1.1734156876723011E-2</v>
      </c>
      <c r="N307" s="94" cm="1">
        <f t="array" ref="N307">IFERROR(INDEX([1]!v_s10a_incident_by_feeder_FY26[SAIFI_Value], ROWS($N$9:N307)),"")</f>
        <v>1.0248171947706615E-3</v>
      </c>
      <c r="O307" s="91" cm="1">
        <f t="array" ref="O307">IFERROR(INDEX([1]!v_s10a_incident_by_feeder_FY26[ICPs], ROWS($N$9:N307)),"")</f>
        <v>36.999999999999957</v>
      </c>
      <c r="P307" s="118" cm="1">
        <f t="array" ref="P307">IFERROR(INDEX([1]!v_s10a_incident_by_feeder_FY26[CML], ROWS($P$9:P307)),"")</f>
        <v>423.64999987720756</v>
      </c>
      <c r="Q307" s="88" t="str" cm="1">
        <f t="array" ref="Q307">IFERROR(INDEX([1]!v_s10a_incident_by_feeder_FY26[Planned or Unplanned], ROWS($Q$9:Q307)),"")</f>
        <v>Unplanned</v>
      </c>
      <c r="R307" s="88" t="str" cm="1">
        <f t="array" ref="R307">IFERROR(INDEX([1]!v_s10a_incident_by_feeder_FY26[Cause], ROWS($R$9:R307)),"")</f>
        <v>Vegetation</v>
      </c>
      <c r="S307" s="88" t="str" cm="1">
        <f t="array" ref="S307">IFERROR(INDEX([1]!v_s10a_incident_by_feeder_FY26[Details], ROWS($S$9:S307)),"")</f>
        <v># Conductor Down near Pole 418774, Taumata Rd, Okahu Rd</v>
      </c>
      <c r="T307" s="18"/>
    </row>
    <row r="308" spans="1:20" ht="15.75" x14ac:dyDescent="0.25">
      <c r="A308" s="10">
        <v>308</v>
      </c>
      <c r="B308" s="11"/>
      <c r="C308" s="116"/>
      <c r="D308" s="116"/>
      <c r="E308" s="85" t="str" cm="1">
        <f t="array" ref="E308">IFERROR(INDEX([1]!v_s10a_incident_by_feeder_FY26[Interruptions Identifier], ROWS($E$9:E308)),"")</f>
        <v>INCD-33326-F-VICTORIA VALLEY</v>
      </c>
      <c r="F308" s="85" t="str" cm="1">
        <f t="array" ref="F308">IFERROR(INDEX([1]!v_s10a_incident_by_feeder_FY26[Circuit Location], ROWS($F$9:F308)),"")</f>
        <v>Kaitaia Transmission 151802 - Victoria Valley</v>
      </c>
      <c r="G308" s="88" t="str" cm="1">
        <f t="array" ref="G308">IFERROR(INDEX(#REF!, ROWS($G$9:G308)),"")</f>
        <v/>
      </c>
      <c r="H308" s="88" t="str" cm="1">
        <f t="array" ref="H308">IFERROR(INDEX([1]!v_s10a_incident_by_feeder_FY26[feeder], ROWS($H$9:H308)),"")</f>
        <v>VICTORIA VALLEY</v>
      </c>
      <c r="I308" s="89" cm="1">
        <f t="array" ref="I308">IFERROR(INDEX([1]!v_s10a_incident_by_feeder_FY26[Start_Date], ROWS($I$9:I308)),"")</f>
        <v>45844.318449074075</v>
      </c>
      <c r="J308" s="90" cm="1">
        <f t="array" ref="J308">IFERROR(INDEX([1]!v_s10a_incident_by_feeder_FY26[Start_Time], ROWS($J$9:J308)),"")</f>
        <v>45844.318449074075</v>
      </c>
      <c r="K308" s="89" cm="1">
        <f t="array" ref="K308">IFERROR(INDEX([1]!v_s10a_incident_by_feeder_FY26[End_Date], ROWS($K$9:K308)),"")</f>
        <v>45844.486111111109</v>
      </c>
      <c r="L308" s="90" cm="1">
        <f t="array" ref="L308">IFERROR(INDEX([1]!v_s10a_incident_by_feeder_FY26[End_Time], ROWS($L$9:L308)),"")</f>
        <v>45844.486111111109</v>
      </c>
      <c r="M308" s="97" cm="1">
        <f t="array" ref="M308">IFERROR(INDEX([1]!v_s10a_incident_by_feeder_FY26[SAIDI_Value], ROWS($M$9:M308)),"")</f>
        <v>5.8353645008568544E-2</v>
      </c>
      <c r="N308" s="94" cm="1">
        <f t="array" ref="N308">IFERROR(INDEX([1]!v_s10a_incident_by_feeder_FY26[SAIFI_Value], ROWS($N$9:N308)),"")</f>
        <v>5.0963882118324746E-3</v>
      </c>
      <c r="O308" s="91" cm="1">
        <f t="array" ref="O308">IFERROR(INDEX([1]!v_s10a_incident_by_feeder_FY26[ICPs], ROWS($N$9:N308)),"")</f>
        <v>183.99999999999966</v>
      </c>
      <c r="P308" s="118" cm="1">
        <f t="array" ref="P308">IFERROR(INDEX([1]!v_s10a_incident_by_feeder_FY26[CML], ROWS($P$9:P308)),"")</f>
        <v>2106.7999993893586</v>
      </c>
      <c r="Q308" s="88" t="str" cm="1">
        <f t="array" ref="Q308">IFERROR(INDEX([1]!v_s10a_incident_by_feeder_FY26[Planned or Unplanned], ROWS($Q$9:Q308)),"")</f>
        <v>Unplanned</v>
      </c>
      <c r="R308" s="88" t="str" cm="1">
        <f t="array" ref="R308">IFERROR(INDEX([1]!v_s10a_incident_by_feeder_FY26[Cause], ROWS($R$9:R308)),"")</f>
        <v>Vegetation</v>
      </c>
      <c r="S308" s="88" t="str" cm="1">
        <f t="array" ref="S308">IFERROR(INDEX([1]!v_s10a_incident_by_feeder_FY26[Details], ROWS($S$9:S308)),"")</f>
        <v># Conductor Down near Pole 418774, Taumata Rd, Okahu Rd</v>
      </c>
      <c r="T308" s="18"/>
    </row>
    <row r="309" spans="1:20" ht="15.75" x14ac:dyDescent="0.25">
      <c r="A309" s="10">
        <v>309</v>
      </c>
      <c r="B309" s="11"/>
      <c r="C309" s="116"/>
      <c r="D309" s="116"/>
      <c r="E309" s="85" t="str" cm="1">
        <f t="array" ref="E309">IFERROR(INDEX([1]!v_s10a_incident_by_feeder_FY26[Interruptions Identifier], ROWS($E$9:E309)),"")</f>
        <v>INCD-33326-F-FAIRBURN ROAD</v>
      </c>
      <c r="F309" s="85" t="str" cm="1">
        <f t="array" ref="F309">IFERROR(INDEX([1]!v_s10a_incident_by_feeder_FY26[Circuit Location], ROWS($F$9:F309)),"")</f>
        <v>Kaitaia Transmission 151902 - Fairburn Road</v>
      </c>
      <c r="G309" s="88" t="str" cm="1">
        <f t="array" ref="G309">IFERROR(INDEX(#REF!, ROWS($G$9:G309)),"")</f>
        <v/>
      </c>
      <c r="H309" s="88" t="str" cm="1">
        <f t="array" ref="H309">IFERROR(INDEX([1]!v_s10a_incident_by_feeder_FY26[feeder], ROWS($H$9:H309)),"")</f>
        <v>FAIRBURN ROAD</v>
      </c>
      <c r="I309" s="89" cm="1">
        <f t="array" ref="I309">IFERROR(INDEX([1]!v_s10a_incident_by_feeder_FY26[Start_Date], ROWS($I$9:I309)),"")</f>
        <v>45844.318449074075</v>
      </c>
      <c r="J309" s="90" cm="1">
        <f t="array" ref="J309">IFERROR(INDEX([1]!v_s10a_incident_by_feeder_FY26[Start_Time], ROWS($J$9:J309)),"")</f>
        <v>45844.318449074075</v>
      </c>
      <c r="K309" s="89" cm="1">
        <f t="array" ref="K309">IFERROR(INDEX([1]!v_s10a_incident_by_feeder_FY26[End_Date], ROWS($K$9:K309)),"")</f>
        <v>45844.486111111109</v>
      </c>
      <c r="L309" s="90" cm="1">
        <f t="array" ref="L309">IFERROR(INDEX([1]!v_s10a_incident_by_feeder_FY26[End_Time], ROWS($L$9:L309)),"")</f>
        <v>45844.486111111109</v>
      </c>
      <c r="M309" s="97" cm="1">
        <f t="array" ref="M309">IFERROR(INDEX([1]!v_s10a_incident_by_feeder_FY26[SAIDI_Value], ROWS($M$9:M309)),"")</f>
        <v>0.13069835286853659</v>
      </c>
      <c r="N309" s="94" cm="1">
        <f t="array" ref="N309">IFERROR(INDEX([1]!v_s10a_incident_by_feeder_FY26[SAIFI_Value], ROWS($N$9:N309)),"")</f>
        <v>4.1823620651451343E-3</v>
      </c>
      <c r="O309" s="91" cm="1">
        <f t="array" ref="O309">IFERROR(INDEX([1]!v_s10a_incident_by_feeder_FY26[ICPs], ROWS($N$9:N309)),"")</f>
        <v>150.99999999999991</v>
      </c>
      <c r="P309" s="118" cm="1">
        <f t="array" ref="P309">IFERROR(INDEX([1]!v_s10a_incident_by_feeder_FY26[CML], ROWS($P$9:P309)),"")</f>
        <v>4718.7333319656454</v>
      </c>
      <c r="Q309" s="88" t="str" cm="1">
        <f t="array" ref="Q309">IFERROR(INDEX([1]!v_s10a_incident_by_feeder_FY26[Planned or Unplanned], ROWS($Q$9:Q309)),"")</f>
        <v>Unplanned</v>
      </c>
      <c r="R309" s="88" t="str" cm="1">
        <f t="array" ref="R309">IFERROR(INDEX([1]!v_s10a_incident_by_feeder_FY26[Cause], ROWS($R$9:R309)),"")</f>
        <v>Vegetation</v>
      </c>
      <c r="S309" s="88" t="str" cm="1">
        <f t="array" ref="S309">IFERROR(INDEX([1]!v_s10a_incident_by_feeder_FY26[Details], ROWS($S$9:S309)),"")</f>
        <v># Conductor Down near Pole 418774, Taumata Rd, Okahu Rd</v>
      </c>
      <c r="T309" s="18"/>
    </row>
    <row r="310" spans="1:20" ht="15.75" x14ac:dyDescent="0.25">
      <c r="A310" s="10">
        <v>310</v>
      </c>
      <c r="B310" s="11"/>
      <c r="C310" s="116"/>
      <c r="D310" s="116"/>
      <c r="E310" s="85" t="str" cm="1">
        <f t="array" ref="E310">IFERROR(INDEX([1]!v_s10a_incident_by_feeder_FY26[Interruptions Identifier], ROWS($E$9:E310)),"")</f>
        <v>INCD-33326-F-RANGITIHI</v>
      </c>
      <c r="F310" s="85" t="str" cm="1">
        <f t="array" ref="F310">IFERROR(INDEX([1]!v_s10a_incident_by_feeder_FY26[Circuit Location], ROWS($F$9:F310)),"")</f>
        <v>Kaitaia Transmission 151912 - Rangitihi</v>
      </c>
      <c r="G310" s="88" t="str" cm="1">
        <f t="array" ref="G310">IFERROR(INDEX(#REF!, ROWS($G$9:G310)),"")</f>
        <v/>
      </c>
      <c r="H310" s="88" t="str" cm="1">
        <f t="array" ref="H310">IFERROR(INDEX([1]!v_s10a_incident_by_feeder_FY26[feeder], ROWS($H$9:H310)),"")</f>
        <v>RANGITIHI</v>
      </c>
      <c r="I310" s="89" cm="1">
        <f t="array" ref="I310">IFERROR(INDEX([1]!v_s10a_incident_by_feeder_FY26[Start_Date], ROWS($I$9:I310)),"")</f>
        <v>45844.318449074075</v>
      </c>
      <c r="J310" s="90" cm="1">
        <f t="array" ref="J310">IFERROR(INDEX([1]!v_s10a_incident_by_feeder_FY26[Start_Time], ROWS($J$9:J310)),"")</f>
        <v>45844.318449074075</v>
      </c>
      <c r="K310" s="89" cm="1">
        <f t="array" ref="K310">IFERROR(INDEX([1]!v_s10a_incident_by_feeder_FY26[End_Date], ROWS($K$9:K310)),"")</f>
        <v>45844.486111111109</v>
      </c>
      <c r="L310" s="90" cm="1">
        <f t="array" ref="L310">IFERROR(INDEX([1]!v_s10a_incident_by_feeder_FY26[End_Time], ROWS($L$9:L310)),"")</f>
        <v>45844.486111111109</v>
      </c>
      <c r="M310" s="97" cm="1">
        <f t="array" ref="M310">IFERROR(INDEX([1]!v_s10a_incident_by_feeder_FY26[SAIDI_Value], ROWS($M$9:M310)),"")</f>
        <v>4.1228118756052772E-3</v>
      </c>
      <c r="N310" s="94" cm="1">
        <f t="array" ref="N310">IFERROR(INDEX([1]!v_s10a_incident_by_feeder_FY26[SAIFI_Value], ROWS($N$9:N310)),"")</f>
        <v>3.6007090627076518E-4</v>
      </c>
      <c r="O310" s="91" cm="1">
        <f t="array" ref="O310">IFERROR(INDEX([1]!v_s10a_incident_by_feeder_FY26[ICPs], ROWS($N$9:N310)),"")</f>
        <v>12.999999999999705</v>
      </c>
      <c r="P310" s="118" cm="1">
        <f t="array" ref="P310">IFERROR(INDEX([1]!v_s10a_incident_by_feeder_FY26[CML], ROWS($P$9:P310)),"")</f>
        <v>148.84999995685291</v>
      </c>
      <c r="Q310" s="88" t="str" cm="1">
        <f t="array" ref="Q310">IFERROR(INDEX([1]!v_s10a_incident_by_feeder_FY26[Planned or Unplanned], ROWS($Q$9:Q310)),"")</f>
        <v>Unplanned</v>
      </c>
      <c r="R310" s="88" t="str" cm="1">
        <f t="array" ref="R310">IFERROR(INDEX([1]!v_s10a_incident_by_feeder_FY26[Cause], ROWS($R$9:R310)),"")</f>
        <v>Vegetation</v>
      </c>
      <c r="S310" s="88" t="str" cm="1">
        <f t="array" ref="S310">IFERROR(INDEX([1]!v_s10a_incident_by_feeder_FY26[Details], ROWS($S$9:S310)),"")</f>
        <v># Conductor Down near Pole 418774, Taumata Rd, Okahu Rd</v>
      </c>
      <c r="T310" s="18"/>
    </row>
    <row r="311" spans="1:20" ht="15.75" x14ac:dyDescent="0.25">
      <c r="A311" s="10">
        <v>311</v>
      </c>
      <c r="B311" s="11"/>
      <c r="C311" s="116"/>
      <c r="D311" s="116"/>
      <c r="E311" s="85" t="str" cm="1">
        <f t="array" ref="E311">IFERROR(INDEX([1]!v_s10a_incident_by_feeder_FY26[Interruptions Identifier], ROWS($E$9:E311)),"")</f>
        <v>INCD-33329-F-AWANUI</v>
      </c>
      <c r="F311" s="85" t="str" cm="1">
        <f t="array" ref="F311">IFERROR(INDEX([1]!v_s10a_incident_by_feeder_FY26[Circuit Location], ROWS($F$9:F311)),"")</f>
        <v>NPL CB1406 - Awanui</v>
      </c>
      <c r="G311" s="88" t="str" cm="1">
        <f t="array" ref="G311">IFERROR(INDEX(#REF!, ROWS($G$9:G311)),"")</f>
        <v/>
      </c>
      <c r="H311" s="88" t="str" cm="1">
        <f t="array" ref="H311">IFERROR(INDEX([1]!v_s10a_incident_by_feeder_FY26[feeder], ROWS($H$9:H311)),"")</f>
        <v>AWANUI</v>
      </c>
      <c r="I311" s="89" cm="1">
        <f t="array" ref="I311">IFERROR(INDEX([1]!v_s10a_incident_by_feeder_FY26[Start_Date], ROWS($I$9:I311)),"")</f>
        <v>45852.418749999997</v>
      </c>
      <c r="J311" s="90" cm="1">
        <f t="array" ref="J311">IFERROR(INDEX([1]!v_s10a_incident_by_feeder_FY26[Start_Time], ROWS($J$9:J311)),"")</f>
        <v>45852.418749999997</v>
      </c>
      <c r="K311" s="89" cm="1">
        <f t="array" ref="K311">IFERROR(INDEX([1]!v_s10a_incident_by_feeder_FY26[End_Date], ROWS($K$9:K311)),"")</f>
        <v>45852.555555555555</v>
      </c>
      <c r="L311" s="90" cm="1">
        <f t="array" ref="L311">IFERROR(INDEX([1]!v_s10a_incident_by_feeder_FY26[End_Time], ROWS($L$9:L311)),"")</f>
        <v>45852.555555555555</v>
      </c>
      <c r="M311" s="97" cm="1">
        <f t="array" ref="M311">IFERROR(INDEX([1]!v_s10a_incident_by_feeder_FY26[SAIDI_Value], ROWS($M$9:M311)),"")</f>
        <v>0.56099047197515939</v>
      </c>
      <c r="N311" s="94" cm="1">
        <f t="array" ref="N311">IFERROR(INDEX([1]!v_s10a_incident_by_feeder_FY26[SAIFI_Value], ROWS($N$9:N311)),"")</f>
        <v>2.852869488145358E-3</v>
      </c>
      <c r="O311" s="91" cm="1">
        <f t="array" ref="O311">IFERROR(INDEX([1]!v_s10a_incident_by_feeder_FY26[ICPs], ROWS($N$9:N311)),"")</f>
        <v>103</v>
      </c>
      <c r="P311" s="118" cm="1">
        <f t="array" ref="P311">IFERROR(INDEX([1]!v_s10a_incident_by_feeder_FY26[CML], ROWS($P$9:P311)),"")</f>
        <v>20254.000000191154</v>
      </c>
      <c r="Q311" s="88" t="str" cm="1">
        <f t="array" ref="Q311">IFERROR(INDEX([1]!v_s10a_incident_by_feeder_FY26[Planned or Unplanned], ROWS($Q$9:Q311)),"")</f>
        <v>Planned</v>
      </c>
      <c r="R311" s="88" t="str" cm="1">
        <f t="array" ref="R311">IFERROR(INDEX([1]!v_s10a_incident_by_feeder_FY26[Cause], ROWS($R$9:R311)),"")</f>
        <v>Planned Outage</v>
      </c>
      <c r="S311" s="88" t="str" cm="1">
        <f t="array" ref="S311">IFERROR(INDEX([1]!v_s10a_incident_by_feeder_FY26[Details], ROWS($S$9:S311)),"")</f>
        <v># Replace Switch 118 with Omniruptor, Gill Rd, Awanui</v>
      </c>
      <c r="T311" s="18"/>
    </row>
    <row r="312" spans="1:20" ht="15.75" x14ac:dyDescent="0.25">
      <c r="A312" s="10">
        <v>312</v>
      </c>
      <c r="B312" s="11"/>
      <c r="C312" s="116"/>
      <c r="D312" s="116"/>
      <c r="E312" s="85" t="str" cm="1">
        <f t="array" ref="E312">IFERROR(INDEX([1]!v_s10a_incident_by_feeder_FY26[Interruptions Identifier], ROWS($E$9:E312)),"")</f>
        <v>INCD-33353-F-PUKETI</v>
      </c>
      <c r="F312" s="85" t="str" cm="1">
        <f t="array" ref="F312">IFERROR(INDEX([1]!v_s10a_incident_by_feeder_FY26[Circuit Location], ROWS($F$9:F312)),"")</f>
        <v>Waipapa 041692 - Puketi</v>
      </c>
      <c r="G312" s="88" t="str" cm="1">
        <f t="array" ref="G312">IFERROR(INDEX(#REF!, ROWS($G$9:G312)),"")</f>
        <v/>
      </c>
      <c r="H312" s="88" t="str" cm="1">
        <f t="array" ref="H312">IFERROR(INDEX([1]!v_s10a_incident_by_feeder_FY26[feeder], ROWS($H$9:H312)),"")</f>
        <v>PUKETI</v>
      </c>
      <c r="I312" s="89" cm="1">
        <f t="array" ref="I312">IFERROR(INDEX([1]!v_s10a_incident_by_feeder_FY26[Start_Date], ROWS($I$9:I312)),"")</f>
        <v>45848.045081018521</v>
      </c>
      <c r="J312" s="90" cm="1">
        <f t="array" ref="J312">IFERROR(INDEX([1]!v_s10a_incident_by_feeder_FY26[Start_Time], ROWS($J$9:J312)),"")</f>
        <v>45848.045081018521</v>
      </c>
      <c r="K312" s="89" cm="1">
        <f t="array" ref="K312">IFERROR(INDEX([1]!v_s10a_incident_by_feeder_FY26[End_Date], ROWS($K$9:K312)),"")</f>
        <v>45848.092361111114</v>
      </c>
      <c r="L312" s="90" cm="1">
        <f t="array" ref="L312">IFERROR(INDEX([1]!v_s10a_incident_by_feeder_FY26[End_Time], ROWS($L$9:L312)),"")</f>
        <v>45848.092361111114</v>
      </c>
      <c r="M312" s="97" cm="1">
        <f t="array" ref="M312">IFERROR(INDEX([1]!v_s10a_incident_by_feeder_FY26[SAIDI_Value], ROWS($M$9:M312)),"")</f>
        <v>0.76831791491761736</v>
      </c>
      <c r="N312" s="94" cm="1">
        <f t="array" ref="N312">IFERROR(INDEX([1]!v_s10a_incident_by_feeder_FY26[SAIFI_Value], ROWS($N$9:N312)),"")</f>
        <v>1.9333037890538446E-2</v>
      </c>
      <c r="O312" s="91" cm="1">
        <f t="array" ref="O312">IFERROR(INDEX([1]!v_s10a_incident_by_feeder_FY26[ICPs], ROWS($N$9:N312)),"")</f>
        <v>589</v>
      </c>
      <c r="P312" s="118" cm="1">
        <f t="array" ref="P312">IFERROR(INDEX([1]!v_s10a_incident_by_feeder_FY26[CML], ROWS($P$9:P312)),"")</f>
        <v>27739.350000185659</v>
      </c>
      <c r="Q312" s="88" t="str" cm="1">
        <f t="array" ref="Q312">IFERROR(INDEX([1]!v_s10a_incident_by_feeder_FY26[Planned or Unplanned], ROWS($Q$9:Q312)),"")</f>
        <v>Unplanned</v>
      </c>
      <c r="R312" s="88" t="str" cm="1">
        <f t="array" ref="R312">IFERROR(INDEX([1]!v_s10a_incident_by_feeder_FY26[Cause], ROWS($R$9:R312)),"")</f>
        <v>Unknown</v>
      </c>
      <c r="S312" s="88" t="str" cm="1">
        <f t="array" ref="S312">IFERROR(INDEX([1]!v_s10a_incident_by_feeder_FY26[Details], ROWS($S$9:S312)),"")</f>
        <v># Circuit Breaker Tripped 041692, Puketi Feeder, Waipapa</v>
      </c>
      <c r="T312" s="18"/>
    </row>
    <row r="313" spans="1:20" ht="15.75" x14ac:dyDescent="0.25">
      <c r="A313" s="10">
        <v>313</v>
      </c>
      <c r="B313" s="11"/>
      <c r="C313" s="116"/>
      <c r="D313" s="116"/>
      <c r="E313" s="85" t="str" cm="1">
        <f t="array" ref="E313">IFERROR(INDEX([1]!v_s10a_incident_by_feeder_FY26[Interruptions Identifier], ROWS($E$9:E313)),"")</f>
        <v>INCD-33356-F-TAKOU BAY</v>
      </c>
      <c r="F313" s="85" t="str" cm="1">
        <f t="array" ref="F313">IFERROR(INDEX([1]!v_s10a_incident_by_feeder_FY26[Circuit Location], ROWS($F$9:F313)),"")</f>
        <v>Waipapa 041672 - Takou Bay</v>
      </c>
      <c r="G313" s="88" t="str" cm="1">
        <f t="array" ref="G313">IFERROR(INDEX(#REF!, ROWS($G$9:G313)),"")</f>
        <v/>
      </c>
      <c r="H313" s="88" t="str" cm="1">
        <f t="array" ref="H313">IFERROR(INDEX([1]!v_s10a_incident_by_feeder_FY26[feeder], ROWS($H$9:H313)),"")</f>
        <v>TAKOU BAY</v>
      </c>
      <c r="I313" s="89" cm="1">
        <f t="array" ref="I313">IFERROR(INDEX([1]!v_s10a_incident_by_feeder_FY26[Start_Date], ROWS($I$9:I313)),"")</f>
        <v>45848.420578703706</v>
      </c>
      <c r="J313" s="90" cm="1">
        <f t="array" ref="J313">IFERROR(INDEX([1]!v_s10a_incident_by_feeder_FY26[Start_Time], ROWS($J$9:J313)),"")</f>
        <v>45848.420578703706</v>
      </c>
      <c r="K313" s="89" cm="1">
        <f t="array" ref="K313">IFERROR(INDEX([1]!v_s10a_incident_by_feeder_FY26[End_Date], ROWS($K$9:K313)),"")</f>
        <v>45848.597916666666</v>
      </c>
      <c r="L313" s="90" cm="1">
        <f t="array" ref="L313">IFERROR(INDEX([1]!v_s10a_incident_by_feeder_FY26[End_Time], ROWS($L$9:L313)),"")</f>
        <v>45848.597916666666</v>
      </c>
      <c r="M313" s="97" cm="1">
        <f t="array" ref="M313">IFERROR(INDEX([1]!v_s10a_incident_by_feeder_FY26[SAIDI_Value], ROWS($M$9:M313)),"")</f>
        <v>2.5822337320406015</v>
      </c>
      <c r="N313" s="94" cm="1">
        <f t="array" ref="N313">IFERROR(INDEX([1]!v_s10a_incident_by_feeder_FY26[SAIFI_Value], ROWS($N$9:N313)),"")</f>
        <v>2.9581209838245071E-2</v>
      </c>
      <c r="O313" s="91" cm="1">
        <f t="array" ref="O313">IFERROR(INDEX([1]!v_s10a_incident_by_feeder_FY26[ICPs], ROWS($N$9:N313)),"")</f>
        <v>606</v>
      </c>
      <c r="P313" s="118" cm="1">
        <f t="array" ref="P313">IFERROR(INDEX([1]!v_s10a_incident_by_feeder_FY26[CML], ROWS($P$9:P313)),"")</f>
        <v>93228.966661593877</v>
      </c>
      <c r="Q313" s="88" t="str" cm="1">
        <f t="array" ref="Q313">IFERROR(INDEX([1]!v_s10a_incident_by_feeder_FY26[Planned or Unplanned], ROWS($Q$9:Q313)),"")</f>
        <v>Unplanned</v>
      </c>
      <c r="R313" s="88" t="str" cm="1">
        <f t="array" ref="R313">IFERROR(INDEX([1]!v_s10a_incident_by_feeder_FY26[Cause], ROWS($R$9:R313)),"")</f>
        <v>Vegetation</v>
      </c>
      <c r="S313" s="88" t="str" cm="1">
        <f t="array" ref="S313">IFERROR(INDEX([1]!v_s10a_incident_by_feeder_FY26[Details], ROWS($S$9:S313)),"")</f>
        <v># Bamboo Damaged Conductor, Beyond Switch 669, Waipapa West Rd, Waipapa</v>
      </c>
      <c r="T313" s="18"/>
    </row>
    <row r="314" spans="1:20" ht="15.75" x14ac:dyDescent="0.25">
      <c r="A314" s="10">
        <v>314</v>
      </c>
      <c r="B314" s="11"/>
      <c r="C314" s="116"/>
      <c r="D314" s="116"/>
      <c r="E314" s="85" t="str" cm="1">
        <f t="array" ref="E314">IFERROR(INDEX([1]!v_s10a_incident_by_feeder_FY26[Interruptions Identifier], ROWS($E$9:E314)),"")</f>
        <v>INCD-33362-F-TAIPALS</v>
      </c>
      <c r="F314" s="85" t="str" cm="1">
        <f t="array" ref="F314">IFERROR(INDEX([1]!v_s10a_incident_by_feeder_FY26[Circuit Location], ROWS($F$9:F314)),"")</f>
        <v>Taipa CB1205 - Tokerau</v>
      </c>
      <c r="G314" s="88" t="str" cm="1">
        <f t="array" ref="G314">IFERROR(INDEX(#REF!, ROWS($G$9:G314)),"")</f>
        <v/>
      </c>
      <c r="H314" s="88" t="str" cm="1">
        <f t="array" ref="H314">IFERROR(INDEX([1]!v_s10a_incident_by_feeder_FY26[feeder], ROWS($H$9:H314)),"")</f>
        <v>TAIPALS</v>
      </c>
      <c r="I314" s="89" cm="1">
        <f t="array" ref="I314">IFERROR(INDEX([1]!v_s10a_incident_by_feeder_FY26[Start_Date], ROWS($I$9:I314)),"")</f>
        <v>45848.513888888891</v>
      </c>
      <c r="J314" s="90" cm="1">
        <f t="array" ref="J314">IFERROR(INDEX([1]!v_s10a_incident_by_feeder_FY26[Start_Time], ROWS($J$9:J314)),"")</f>
        <v>45848.513888888891</v>
      </c>
      <c r="K314" s="89" cm="1">
        <f t="array" ref="K314">IFERROR(INDEX([1]!v_s10a_incident_by_feeder_FY26[End_Date], ROWS($K$9:K314)),"")</f>
        <v>45848.595833333333</v>
      </c>
      <c r="L314" s="90" cm="1">
        <f t="array" ref="L314">IFERROR(INDEX([1]!v_s10a_incident_by_feeder_FY26[End_Time], ROWS($L$9:L314)),"")</f>
        <v>45848.595833333333</v>
      </c>
      <c r="M314" s="97" cm="1">
        <f t="array" ref="M314">IFERROR(INDEX([1]!v_s10a_incident_by_feeder_FY26[SAIDI_Value], ROWS($M$9:M314)),"")</f>
        <v>0.25819853755154232</v>
      </c>
      <c r="N314" s="94" cm="1">
        <f t="array" ref="N314">IFERROR(INDEX([1]!v_s10a_incident_by_feeder_FY26[SAIFI_Value], ROWS($N$9:N314)),"")</f>
        <v>2.1881231996454687E-3</v>
      </c>
      <c r="O314" s="91" cm="1">
        <f t="array" ref="O314">IFERROR(INDEX([1]!v_s10a_incident_by_feeder_FY26[ICPs], ROWS($N$9:N314)),"")</f>
        <v>79</v>
      </c>
      <c r="P314" s="118" cm="1">
        <f t="array" ref="P314">IFERROR(INDEX([1]!v_s10a_incident_by_feeder_FY26[CML], ROWS($P$9:P314)),"")</f>
        <v>9321.9999997608829</v>
      </c>
      <c r="Q314" s="88" t="str" cm="1">
        <f t="array" ref="Q314">IFERROR(INDEX([1]!v_s10a_incident_by_feeder_FY26[Planned or Unplanned], ROWS($Q$9:Q314)),"")</f>
        <v>Unplanned</v>
      </c>
      <c r="R314" s="88" t="str" cm="1">
        <f t="array" ref="R314">IFERROR(INDEX([1]!v_s10a_incident_by_feeder_FY26[Cause], ROWS($R$9:R314)),"")</f>
        <v>Defective Equipment</v>
      </c>
      <c r="S314" s="88" t="str" cm="1">
        <f t="array" ref="S314">IFERROR(INDEX([1]!v_s10a_incident_by_feeder_FY26[Details], ROWS($S$9:S314)),"")</f>
        <v># Broken Insulator at Link L139, Virtue Crescent, Karikari Peninsula</v>
      </c>
      <c r="T314" s="18"/>
    </row>
    <row r="315" spans="1:20" ht="15.75" x14ac:dyDescent="0.25">
      <c r="A315" s="10">
        <v>315</v>
      </c>
      <c r="B315" s="11"/>
      <c r="C315" s="116"/>
      <c r="D315" s="116"/>
      <c r="E315" s="85" t="str" cm="1">
        <f t="array" ref="E315">IFERROR(INDEX([1]!v_s10a_incident_by_feeder_FY26[Interruptions Identifier], ROWS($E$9:E315)),"")</f>
        <v>INCD-33365-F-WHANGAROA</v>
      </c>
      <c r="F315" s="85" t="str" cm="1">
        <f t="array" ref="F315">IFERROR(INDEX([1]!v_s10a_incident_by_feeder_FY26[Circuit Location], ROWS($F$9:F315)),"")</f>
        <v>Kaeo 191722 - Whangaroa</v>
      </c>
      <c r="G315" s="88" t="str" cm="1">
        <f t="array" ref="G315">IFERROR(INDEX(#REF!, ROWS($G$9:G315)),"")</f>
        <v/>
      </c>
      <c r="H315" s="88" t="str" cm="1">
        <f t="array" ref="H315">IFERROR(INDEX([1]!v_s10a_incident_by_feeder_FY26[feeder], ROWS($H$9:H315)),"")</f>
        <v>WHANGAROA</v>
      </c>
      <c r="I315" s="89" cm="1">
        <f t="array" ref="I315">IFERROR(INDEX([1]!v_s10a_incident_by_feeder_FY26[Start_Date], ROWS($I$9:I315)),"")</f>
        <v>45848.535937499997</v>
      </c>
      <c r="J315" s="90" cm="1">
        <f t="array" ref="J315">IFERROR(INDEX([1]!v_s10a_incident_by_feeder_FY26[Start_Time], ROWS($J$9:J315)),"")</f>
        <v>45848.535937499997</v>
      </c>
      <c r="K315" s="89" cm="1">
        <f t="array" ref="K315">IFERROR(INDEX([1]!v_s10a_incident_by_feeder_FY26[End_Date], ROWS($K$9:K315)),"")</f>
        <v>45848.771527777775</v>
      </c>
      <c r="L315" s="90" cm="1">
        <f t="array" ref="L315">IFERROR(INDEX([1]!v_s10a_incident_by_feeder_FY26[End_Time], ROWS($L$9:L315)),"")</f>
        <v>45848.771527777775</v>
      </c>
      <c r="M315" s="97" cm="1">
        <f t="array" ref="M315">IFERROR(INDEX([1]!v_s10a_incident_by_feeder_FY26[SAIDI_Value], ROWS($M$9:M315)),"")</f>
        <v>1.9151211316048309</v>
      </c>
      <c r="N315" s="94" cm="1">
        <f t="array" ref="N315">IFERROR(INDEX([1]!v_s10a_incident_by_feeder_FY26[SAIFI_Value], ROWS($N$9:N315)),"")</f>
        <v>1.3073343673831155E-2</v>
      </c>
      <c r="O315" s="91" cm="1">
        <f t="array" ref="O315">IFERROR(INDEX([1]!v_s10a_incident_by_feeder_FY26[ICPs], ROWS($N$9:N315)),"")</f>
        <v>472</v>
      </c>
      <c r="P315" s="118" cm="1">
        <f t="array" ref="P315">IFERROR(INDEX([1]!v_s10a_incident_by_feeder_FY26[CML], ROWS($P$9:P315)),"")</f>
        <v>69143.533335460816</v>
      </c>
      <c r="Q315" s="88" t="str" cm="1">
        <f t="array" ref="Q315">IFERROR(INDEX([1]!v_s10a_incident_by_feeder_FY26[Planned or Unplanned], ROWS($Q$9:Q315)),"")</f>
        <v>Unplanned</v>
      </c>
      <c r="R315" s="88" t="str" cm="1">
        <f t="array" ref="R315">IFERROR(INDEX([1]!v_s10a_incident_by_feeder_FY26[Cause], ROWS($R$9:R315)),"")</f>
        <v>Third Party</v>
      </c>
      <c r="S315" s="88" t="str" cm="1">
        <f t="array" ref="S315">IFERROR(INDEX([1]!v_s10a_incident_by_feeder_FY26[Details], ROWS($S$9:S315)),"")</f>
        <v># Truck vs Conductor, near Pole 436834, Whangaroa Rd, Kaeo</v>
      </c>
      <c r="T315" s="18"/>
    </row>
    <row r="316" spans="1:20" ht="15.75" x14ac:dyDescent="0.25">
      <c r="A316" s="10">
        <v>316</v>
      </c>
      <c r="B316" s="11"/>
      <c r="C316" s="116"/>
      <c r="D316" s="116"/>
      <c r="E316" s="85" t="str" cm="1">
        <f t="array" ref="E316">IFERROR(INDEX([1]!v_s10a_incident_by_feeder_FY26[Interruptions Identifier], ROWS($E$9:E316)),"")</f>
        <v>INCD-33368-F-KAIKOHE</v>
      </c>
      <c r="F316" s="85" t="str" cm="1">
        <f t="array" ref="F316">IFERROR(INDEX([1]!v_s10a_incident_by_feeder_FY26[Circuit Location], ROWS($F$9:F316)),"")</f>
        <v>Kaikohe  CB0107 - Kaikohe</v>
      </c>
      <c r="G316" s="88" t="str" cm="1">
        <f t="array" ref="G316">IFERROR(INDEX(#REF!, ROWS($G$9:G316)),"")</f>
        <v/>
      </c>
      <c r="H316" s="88" t="str" cm="1">
        <f t="array" ref="H316">IFERROR(INDEX([1]!v_s10a_incident_by_feeder_FY26[feeder], ROWS($H$9:H316)),"")</f>
        <v>KAIKOHE</v>
      </c>
      <c r="I316" s="89" cm="1">
        <f t="array" ref="I316">IFERROR(INDEX([1]!v_s10a_incident_by_feeder_FY26[Start_Date], ROWS($I$9:I316)),"")</f>
        <v>45852.12777777778</v>
      </c>
      <c r="J316" s="90" cm="1">
        <f t="array" ref="J316">IFERROR(INDEX([1]!v_s10a_incident_by_feeder_FY26[Start_Time], ROWS($J$9:J316)),"")</f>
        <v>45852.12777777778</v>
      </c>
      <c r="K316" s="89" cm="1">
        <f t="array" ref="K316">IFERROR(INDEX([1]!v_s10a_incident_by_feeder_FY26[End_Date], ROWS($K$9:K316)),"")</f>
        <v>45852.163194444445</v>
      </c>
      <c r="L316" s="90" cm="1">
        <f t="array" ref="L316">IFERROR(INDEX([1]!v_s10a_incident_by_feeder_FY26[End_Time], ROWS($L$9:L316)),"")</f>
        <v>45852.163194444445</v>
      </c>
      <c r="M316" s="97" cm="1">
        <f t="array" ref="M316">IFERROR(INDEX([1]!v_s10a_incident_by_feeder_FY26[SAIDI_Value], ROWS($M$9:M316)),"")</f>
        <v>0.13095501882952543</v>
      </c>
      <c r="N316" s="94" cm="1">
        <f t="array" ref="N316">IFERROR(INDEX([1]!v_s10a_incident_by_feeder_FY26[SAIFI_Value], ROWS($N$9:N316)),"")</f>
        <v>2.658985153999557E-3</v>
      </c>
      <c r="O316" s="91" cm="1">
        <f t="array" ref="O316">IFERROR(INDEX([1]!v_s10a_incident_by_feeder_FY26[ICPs], ROWS($N$9:N316)),"")</f>
        <v>96</v>
      </c>
      <c r="P316" s="118" cm="1">
        <f t="array" ref="P316">IFERROR(INDEX([1]!v_s10a_incident_by_feeder_FY26[CML], ROWS($P$9:P316)),"")</f>
        <v>4727.9999998211861</v>
      </c>
      <c r="Q316" s="88" t="str" cm="1">
        <f t="array" ref="Q316">IFERROR(INDEX([1]!v_s10a_incident_by_feeder_FY26[Planned or Unplanned], ROWS($Q$9:Q316)),"")</f>
        <v>Planned</v>
      </c>
      <c r="R316" s="88" t="str" cm="1">
        <f t="array" ref="R316">IFERROR(INDEX([1]!v_s10a_incident_by_feeder_FY26[Cause], ROWS($R$9:R316)),"")</f>
        <v>Planned Outage</v>
      </c>
      <c r="S316" s="88" t="str" cm="1">
        <f t="array" ref="S316">IFERROR(INDEX([1]!v_s10a_incident_by_feeder_FY26[Details], ROWS($S$9:S316)),"")</f>
        <v># Isolation for Close Approach Consent, at Link 119, Park Rd, Kaikohe</v>
      </c>
      <c r="T316" s="18"/>
    </row>
    <row r="317" spans="1:20" ht="15.75" x14ac:dyDescent="0.25">
      <c r="A317" s="10">
        <v>317</v>
      </c>
      <c r="B317" s="11"/>
      <c r="C317" s="116"/>
      <c r="D317" s="116"/>
      <c r="E317" s="85" t="str" cm="1">
        <f t="array" ref="E317">IFERROR(INDEX([1]!v_s10a_incident_by_feeder_FY26[Interruptions Identifier], ROWS($E$9:E317)),"")</f>
        <v>INCD-33371-F-HEREKINO</v>
      </c>
      <c r="F317" s="85" t="str" cm="1">
        <f t="array" ref="F317">IFERROR(INDEX([1]!v_s10a_incident_by_feeder_FY26[Circuit Location], ROWS($F$9:F317)),"")</f>
        <v>Okahu CB1109 - Herekino</v>
      </c>
      <c r="G317" s="88" t="str" cm="1">
        <f t="array" ref="G317">IFERROR(INDEX(#REF!, ROWS($G$9:G317)),"")</f>
        <v/>
      </c>
      <c r="H317" s="88" t="str" cm="1">
        <f t="array" ref="H317">IFERROR(INDEX([1]!v_s10a_incident_by_feeder_FY26[feeder], ROWS($H$9:H317)),"")</f>
        <v>HEREKINO</v>
      </c>
      <c r="I317" s="89" cm="1">
        <f t="array" ref="I317">IFERROR(INDEX([1]!v_s10a_incident_by_feeder_FY26[Start_Date], ROWS($I$9:I317)),"")</f>
        <v>45848.688888888886</v>
      </c>
      <c r="J317" s="90" cm="1">
        <f t="array" ref="J317">IFERROR(INDEX([1]!v_s10a_incident_by_feeder_FY26[Start_Time], ROWS($J$9:J317)),"")</f>
        <v>45848.688888888886</v>
      </c>
      <c r="K317" s="89" cm="1">
        <f t="array" ref="K317">IFERROR(INDEX([1]!v_s10a_incident_by_feeder_FY26[End_Date], ROWS($K$9:K317)),"")</f>
        <v>45848.738194444442</v>
      </c>
      <c r="L317" s="90" cm="1">
        <f t="array" ref="L317">IFERROR(INDEX([1]!v_s10a_incident_by_feeder_FY26[End_Time], ROWS($L$9:L317)),"")</f>
        <v>45848.738194444442</v>
      </c>
      <c r="M317" s="97" cm="1">
        <f t="array" ref="M317">IFERROR(INDEX([1]!v_s10a_incident_by_feeder_FY26[SAIDI_Value], ROWS($M$9:M317)),"")</f>
        <v>0.14552404165934296</v>
      </c>
      <c r="N317" s="94" cm="1">
        <f t="array" ref="N317">IFERROR(INDEX([1]!v_s10a_incident_by_feeder_FY26[SAIFI_Value], ROWS($N$9:N317)),"")</f>
        <v>2.0496343895413252E-3</v>
      </c>
      <c r="O317" s="91" cm="1">
        <f t="array" ref="O317">IFERROR(INDEX([1]!v_s10a_incident_by_feeder_FY26[ICPs], ROWS($N$9:N317)),"")</f>
        <v>74</v>
      </c>
      <c r="P317" s="118" cm="1">
        <f t="array" ref="P317">IFERROR(INDEX([1]!v_s10a_incident_by_feeder_FY26[CML], ROWS($P$9:P317)),"")</f>
        <v>5254.0000000689179</v>
      </c>
      <c r="Q317" s="88" t="str" cm="1">
        <f t="array" ref="Q317">IFERROR(INDEX([1]!v_s10a_incident_by_feeder_FY26[Planned or Unplanned], ROWS($Q$9:Q317)),"")</f>
        <v>Unplanned</v>
      </c>
      <c r="R317" s="88" t="str" cm="1">
        <f t="array" ref="R317">IFERROR(INDEX([1]!v_s10a_incident_by_feeder_FY26[Cause], ROWS($R$9:R317)),"")</f>
        <v>Third Party</v>
      </c>
      <c r="S317" s="88" t="str" cm="1">
        <f t="array" ref="S317">IFERROR(INDEX([1]!v_s10a_incident_by_feeder_FY26[Details], ROWS($S$9:S317)),"")</f>
        <v># Isolation of Overhead Lines due to Truck Accident, Pole 430736, Day 1, Whangape Rd, Herekino</v>
      </c>
      <c r="T317" s="18"/>
    </row>
    <row r="318" spans="1:20" ht="15.75" x14ac:dyDescent="0.25">
      <c r="A318" s="10">
        <v>318</v>
      </c>
      <c r="B318" s="11"/>
      <c r="C318" s="116"/>
      <c r="D318" s="116"/>
      <c r="E318" s="85" t="str" cm="1">
        <f t="array" ref="E318">IFERROR(INDEX([1]!v_s10a_incident_by_feeder_FY26[Interruptions Identifier], ROWS($E$9:E318)),"")</f>
        <v>INCD-33383-F-HEREKINO</v>
      </c>
      <c r="F318" s="85" t="str" cm="1">
        <f t="array" ref="F318">IFERROR(INDEX([1]!v_s10a_incident_by_feeder_FY26[Circuit Location], ROWS($F$9:F318)),"")</f>
        <v>Okahu CB1109 - Herekino</v>
      </c>
      <c r="G318" s="88" t="str" cm="1">
        <f t="array" ref="G318">IFERROR(INDEX(#REF!, ROWS($G$9:G318)),"")</f>
        <v/>
      </c>
      <c r="H318" s="88" t="str" cm="1">
        <f t="array" ref="H318">IFERROR(INDEX([1]!v_s10a_incident_by_feeder_FY26[feeder], ROWS($H$9:H318)),"")</f>
        <v>HEREKINO</v>
      </c>
      <c r="I318" s="89" cm="1">
        <f t="array" ref="I318">IFERROR(INDEX([1]!v_s10a_incident_by_feeder_FY26[Start_Date], ROWS($I$9:I318)),"")</f>
        <v>45849.418749999997</v>
      </c>
      <c r="J318" s="90" cm="1">
        <f t="array" ref="J318">IFERROR(INDEX([1]!v_s10a_incident_by_feeder_FY26[Start_Time], ROWS($J$9:J318)),"")</f>
        <v>45849.418749999997</v>
      </c>
      <c r="K318" s="89" cm="1">
        <f t="array" ref="K318">IFERROR(INDEX([1]!v_s10a_incident_by_feeder_FY26[End_Date], ROWS($K$9:K318)),"")</f>
        <v>45849.5625</v>
      </c>
      <c r="L318" s="90" cm="1">
        <f t="array" ref="L318">IFERROR(INDEX([1]!v_s10a_incident_by_feeder_FY26[End_Time], ROWS($L$9:L318)),"")</f>
        <v>45849.5625</v>
      </c>
      <c r="M318" s="97" cm="1">
        <f t="array" ref="M318">IFERROR(INDEX([1]!v_s10a_incident_by_feeder_FY26[SAIDI_Value], ROWS($M$9:M318)),"")</f>
        <v>0.42427431864364423</v>
      </c>
      <c r="N318" s="94" cm="1">
        <f t="array" ref="N318">IFERROR(INDEX([1]!v_s10a_incident_by_feeder_FY26[SAIFI_Value], ROWS($N$9:N318)),"")</f>
        <v>2.0496343895413252E-3</v>
      </c>
      <c r="O318" s="91" cm="1">
        <f t="array" ref="O318">IFERROR(INDEX([1]!v_s10a_incident_by_feeder_FY26[ICPs], ROWS($N$9:N318)),"")</f>
        <v>74</v>
      </c>
      <c r="P318" s="118" cm="1">
        <f t="array" ref="P318">IFERROR(INDEX([1]!v_s10a_incident_by_feeder_FY26[CML], ROWS($P$9:P318)),"")</f>
        <v>15318.00000031013</v>
      </c>
      <c r="Q318" s="88" t="str" cm="1">
        <f t="array" ref="Q318">IFERROR(INDEX([1]!v_s10a_incident_by_feeder_FY26[Planned or Unplanned], ROWS($Q$9:Q318)),"")</f>
        <v>Unplanned</v>
      </c>
      <c r="R318" s="88" t="str" cm="1">
        <f t="array" ref="R318">IFERROR(INDEX([1]!v_s10a_incident_by_feeder_FY26[Cause], ROWS($R$9:R318)),"")</f>
        <v>Third Party</v>
      </c>
      <c r="S318" s="88" t="str" cm="1">
        <f t="array" ref="S318">IFERROR(INDEX([1]!v_s10a_incident_by_feeder_FY26[Details], ROWS($S$9:S318)),"")</f>
        <v># Isolation of Overhead Lines due to Truck Accident, Pole 430736,  Day 2, Whangape Rd, Herekino</v>
      </c>
      <c r="T318" s="18"/>
    </row>
    <row r="319" spans="1:20" ht="15.75" x14ac:dyDescent="0.25">
      <c r="A319" s="10">
        <v>319</v>
      </c>
      <c r="B319" s="11"/>
      <c r="C319" s="116"/>
      <c r="D319" s="116"/>
      <c r="E319" s="85" t="str" cm="1">
        <f t="array" ref="E319">IFERROR(INDEX([1]!v_s10a_incident_by_feeder_FY26[Interruptions Identifier], ROWS($E$9:E319)),"")</f>
        <v>INCD-33389-F-WHANGAROA</v>
      </c>
      <c r="F319" s="85" t="str" cm="1">
        <f t="array" ref="F319">IFERROR(INDEX([1]!v_s10a_incident_by_feeder_FY26[Circuit Location], ROWS($F$9:F319)),"")</f>
        <v>Kaeo 191722 - Whangaroa</v>
      </c>
      <c r="G319" s="88" t="str" cm="1">
        <f t="array" ref="G319">IFERROR(INDEX(#REF!, ROWS($G$9:G319)),"")</f>
        <v/>
      </c>
      <c r="H319" s="88" t="str" cm="1">
        <f t="array" ref="H319">IFERROR(INDEX([1]!v_s10a_incident_by_feeder_FY26[feeder], ROWS($H$9:H319)),"")</f>
        <v>WHANGAROA</v>
      </c>
      <c r="I319" s="89" cm="1">
        <f t="array" ref="I319">IFERROR(INDEX([1]!v_s10a_incident_by_feeder_FY26[Start_Date], ROWS($I$9:I319)),"")</f>
        <v>45849.482372685183</v>
      </c>
      <c r="J319" s="90" cm="1">
        <f t="array" ref="J319">IFERROR(INDEX([1]!v_s10a_incident_by_feeder_FY26[Start_Time], ROWS($J$9:J319)),"")</f>
        <v>45849.482372685183</v>
      </c>
      <c r="K319" s="89" cm="1">
        <f t="array" ref="K319">IFERROR(INDEX([1]!v_s10a_incident_by_feeder_FY26[End_Date], ROWS($K$9:K319)),"")</f>
        <v>45849.77888888889</v>
      </c>
      <c r="L319" s="90" cm="1">
        <f t="array" ref="L319">IFERROR(INDEX([1]!v_s10a_incident_by_feeder_FY26[End_Time], ROWS($L$9:L319)),"")</f>
        <v>45849.77888888889</v>
      </c>
      <c r="M319" s="97" cm="1">
        <f t="array" ref="M319">IFERROR(INDEX([1]!v_s10a_incident_by_feeder_FY26[SAIDI_Value], ROWS($M$9:M319)),"")</f>
        <v>2.1525103405729524</v>
      </c>
      <c r="N319" s="94" cm="1">
        <f t="array" ref="N319">IFERROR(INDEX([1]!v_s10a_incident_by_feeder_FY26[SAIFI_Value], ROWS($N$9:N319)),"")</f>
        <v>1.3461112342122756E-2</v>
      </c>
      <c r="O319" s="91" cm="1">
        <f t="array" ref="O319">IFERROR(INDEX([1]!v_s10a_incident_by_feeder_FY26[ICPs], ROWS($N$9:N319)),"")</f>
        <v>486</v>
      </c>
      <c r="P319" s="118" cm="1">
        <f t="array" ref="P319">IFERROR(INDEX([1]!v_s10a_incident_by_feeder_FY26[CML], ROWS($P$9:P319)),"")</f>
        <v>77714.233336045872</v>
      </c>
      <c r="Q319" s="88" t="str" cm="1">
        <f t="array" ref="Q319">IFERROR(INDEX([1]!v_s10a_incident_by_feeder_FY26[Planned or Unplanned], ROWS($Q$9:Q319)),"")</f>
        <v>Unplanned</v>
      </c>
      <c r="R319" s="88" t="str" cm="1">
        <f t="array" ref="R319">IFERROR(INDEX([1]!v_s10a_incident_by_feeder_FY26[Cause], ROWS($R$9:R319)),"")</f>
        <v>Vegetation</v>
      </c>
      <c r="S319" s="88" t="str" cm="1">
        <f t="array" ref="S319">IFERROR(INDEX([1]!v_s10a_incident_by_feeder_FY26[Details], ROWS($S$9:S319)),"")</f>
        <v># Trees vs Line, Tripped Circuit Breaker, Whangaroa Rugby Club, Kaeo</v>
      </c>
      <c r="T319" s="18"/>
    </row>
    <row r="320" spans="1:20" ht="15.75" x14ac:dyDescent="0.25">
      <c r="A320" s="10">
        <v>320</v>
      </c>
      <c r="B320" s="11"/>
      <c r="C320" s="116"/>
      <c r="D320" s="116"/>
      <c r="E320" s="85" t="str" cm="1">
        <f t="array" ref="E320">IFERROR(INDEX([1]!v_s10a_incident_by_feeder_FY26[Interruptions Identifier], ROWS($E$9:E320)),"")</f>
        <v>INCD-33395-F-PUKENUI SOUTH</v>
      </c>
      <c r="F320" s="85" t="str" cm="1">
        <f t="array" ref="F320">IFERROR(INDEX([1]!v_s10a_incident_by_feeder_FY26[Circuit Location], ROWS($F$9:F320)),"")</f>
        <v>Pukenui 131132 - Pukenui South</v>
      </c>
      <c r="G320" s="88" t="str" cm="1">
        <f t="array" ref="G320">IFERROR(INDEX(#REF!, ROWS($G$9:G320)),"")</f>
        <v/>
      </c>
      <c r="H320" s="88" t="str" cm="1">
        <f t="array" ref="H320">IFERROR(INDEX([1]!v_s10a_incident_by_feeder_FY26[feeder], ROWS($H$9:H320)),"")</f>
        <v>PUKENUI SOUTH</v>
      </c>
      <c r="I320" s="89" cm="1">
        <f t="array" ref="I320">IFERROR(INDEX([1]!v_s10a_incident_by_feeder_FY26[Start_Date], ROWS($I$9:I320)),"")</f>
        <v>45849.469444444447</v>
      </c>
      <c r="J320" s="90" cm="1">
        <f t="array" ref="J320">IFERROR(INDEX([1]!v_s10a_incident_by_feeder_FY26[Start_Time], ROWS($J$9:J320)),"")</f>
        <v>45849.469444444447</v>
      </c>
      <c r="K320" s="89" cm="1">
        <f t="array" ref="K320">IFERROR(INDEX([1]!v_s10a_incident_by_feeder_FY26[End_Date], ROWS($K$9:K320)),"")</f>
        <v>45849.574305555558</v>
      </c>
      <c r="L320" s="90" cm="1">
        <f t="array" ref="L320">IFERROR(INDEX([1]!v_s10a_incident_by_feeder_FY26[End_Time], ROWS($L$9:L320)),"")</f>
        <v>45849.574305555558</v>
      </c>
      <c r="M320" s="97" cm="1">
        <f t="array" ref="M320">IFERROR(INDEX([1]!v_s10a_incident_by_feeder_FY26[SAIDI_Value], ROWS($M$9:M320)),"")</f>
        <v>0.28858298249456943</v>
      </c>
      <c r="N320" s="94" cm="1">
        <f t="array" ref="N320">IFERROR(INDEX([1]!v_s10a_incident_by_feeder_FY26[SAIFI_Value], ROWS($N$9:N320)),"")</f>
        <v>1.9111455794371816E-3</v>
      </c>
      <c r="O320" s="91" cm="1">
        <f t="array" ref="O320">IFERROR(INDEX([1]!v_s10a_incident_by_feeder_FY26[ICPs], ROWS($N$9:N320)),"")</f>
        <v>69</v>
      </c>
      <c r="P320" s="118" cm="1">
        <f t="array" ref="P320">IFERROR(INDEX([1]!v_s10a_incident_by_feeder_FY26[CML], ROWS($P$9:P320)),"")</f>
        <v>10418.999999983935</v>
      </c>
      <c r="Q320" s="88" t="str" cm="1">
        <f t="array" ref="Q320">IFERROR(INDEX([1]!v_s10a_incident_by_feeder_FY26[Planned or Unplanned], ROWS($Q$9:Q320)),"")</f>
        <v>Unplanned</v>
      </c>
      <c r="R320" s="88" t="str" cm="1">
        <f t="array" ref="R320">IFERROR(INDEX([1]!v_s10a_incident_by_feeder_FY26[Cause], ROWS($R$9:R320)),"")</f>
        <v>Vegetation</v>
      </c>
      <c r="S320" s="88" t="str" cm="1">
        <f t="array" ref="S320">IFERROR(INDEX([1]!v_s10a_incident_by_feeder_FY26[Details], ROWS($S$9:S320)),"")</f>
        <v># Branch on Line, Fuse F2017, Whalers Rd, Pukenui</v>
      </c>
      <c r="T320" s="18"/>
    </row>
    <row r="321" spans="1:20" ht="15.75" x14ac:dyDescent="0.25">
      <c r="A321" s="10">
        <v>321</v>
      </c>
      <c r="B321" s="11"/>
      <c r="C321" s="116"/>
      <c r="D321" s="116"/>
      <c r="E321" s="85" t="str" cm="1">
        <f t="array" ref="E321">IFERROR(INDEX([1]!v_s10a_incident_by_feeder_FY26[Interruptions Identifier], ROWS($E$9:E321)),"")</f>
        <v>INCD-33401-F-ORURU</v>
      </c>
      <c r="F321" s="85" t="str" cm="1">
        <f t="array" ref="F321">IFERROR(INDEX([1]!v_s10a_incident_by_feeder_FY26[Circuit Location], ROWS($F$9:F321)),"")</f>
        <v>Taipa CB1206 - Oruru</v>
      </c>
      <c r="G321" s="88" t="str" cm="1">
        <f t="array" ref="G321">IFERROR(INDEX(#REF!, ROWS($G$9:G321)),"")</f>
        <v/>
      </c>
      <c r="H321" s="88" t="str" cm="1">
        <f t="array" ref="H321">IFERROR(INDEX([1]!v_s10a_incident_by_feeder_FY26[feeder], ROWS($H$9:H321)),"")</f>
        <v>ORURU</v>
      </c>
      <c r="I321" s="89" cm="1">
        <f t="array" ref="I321">IFERROR(INDEX([1]!v_s10a_incident_by_feeder_FY26[Start_Date], ROWS($I$9:I321)),"")</f>
        <v>45849.525694444441</v>
      </c>
      <c r="J321" s="90" cm="1">
        <f t="array" ref="J321">IFERROR(INDEX([1]!v_s10a_incident_by_feeder_FY26[Start_Time], ROWS($J$9:J321)),"")</f>
        <v>45849.525694444441</v>
      </c>
      <c r="K321" s="89" cm="1">
        <f t="array" ref="K321">IFERROR(INDEX([1]!v_s10a_incident_by_feeder_FY26[End_Date], ROWS($K$9:K321)),"")</f>
        <v>45850.433333333334</v>
      </c>
      <c r="L321" s="90" cm="1">
        <f t="array" ref="L321">IFERROR(INDEX([1]!v_s10a_incident_by_feeder_FY26[End_Time], ROWS($L$9:L321)),"")</f>
        <v>45850.433333333334</v>
      </c>
      <c r="M321" s="97" cm="1">
        <f t="array" ref="M321">IFERROR(INDEX([1]!v_s10a_incident_by_feeder_FY26[SAIDI_Value], ROWS($M$9:M321)),"")</f>
        <v>1.2670341236491296</v>
      </c>
      <c r="N321" s="94" cm="1">
        <f t="array" ref="N321">IFERROR(INDEX([1]!v_s10a_incident_by_feeder_FY26[SAIFI_Value], ROWS($N$9:N321)),"")</f>
        <v>9.6942167072900515E-4</v>
      </c>
      <c r="O321" s="91" cm="1">
        <f t="array" ref="O321">IFERROR(INDEX([1]!v_s10a_incident_by_feeder_FY26[ICPs], ROWS($N$9:N321)),"")</f>
        <v>35</v>
      </c>
      <c r="P321" s="118" cm="1">
        <f t="array" ref="P321">IFERROR(INDEX([1]!v_s10a_incident_by_feeder_FY26[CML], ROWS($P$9:P321)),"")</f>
        <v>45745.000000228174</v>
      </c>
      <c r="Q321" s="88" t="str" cm="1">
        <f t="array" ref="Q321">IFERROR(INDEX([1]!v_s10a_incident_by_feeder_FY26[Planned or Unplanned], ROWS($Q$9:Q321)),"")</f>
        <v>Unplanned</v>
      </c>
      <c r="R321" s="88" t="str" cm="1">
        <f t="array" ref="R321">IFERROR(INDEX([1]!v_s10a_incident_by_feeder_FY26[Cause], ROWS($R$9:R321)),"")</f>
        <v>Vegetation</v>
      </c>
      <c r="S321" s="88" t="str" cm="1">
        <f t="array" ref="S321">IFERROR(INDEX([1]!v_s10a_incident_by_feeder_FY26[Details], ROWS($S$9:S321)),"")</f>
        <v># Tree vs Line, Pole 419371, Honeymoon Valley Rd, Taipa</v>
      </c>
      <c r="T321" s="18"/>
    </row>
    <row r="322" spans="1:20" ht="15.75" x14ac:dyDescent="0.25">
      <c r="A322" s="10">
        <v>322</v>
      </c>
      <c r="B322" s="11"/>
      <c r="C322" s="116"/>
      <c r="D322" s="116"/>
      <c r="E322" s="85" t="str" cm="1">
        <f t="array" ref="E322">IFERROR(INDEX([1]!v_s10a_incident_by_feeder_FY26[Interruptions Identifier], ROWS($E$9:E322)),"")</f>
        <v>INCD-33407-F-OHAEAWAI</v>
      </c>
      <c r="F322" s="85" t="str" cm="1">
        <f t="array" ref="F322">IFERROR(INDEX([1]!v_s10a_incident_by_feeder_FY26[Circuit Location], ROWS($F$9:F322)),"")</f>
        <v>Kaikohe  CB0110 - Ohaeawai</v>
      </c>
      <c r="G322" s="88" t="str" cm="1">
        <f t="array" ref="G322">IFERROR(INDEX(#REF!, ROWS($G$9:G322)),"")</f>
        <v/>
      </c>
      <c r="H322" s="88" t="str" cm="1">
        <f t="array" ref="H322">IFERROR(INDEX([1]!v_s10a_incident_by_feeder_FY26[feeder], ROWS($H$9:H322)),"")</f>
        <v>OHAEAWAI</v>
      </c>
      <c r="I322" s="89" cm="1">
        <f t="array" ref="I322">IFERROR(INDEX([1]!v_s10a_incident_by_feeder_FY26[Start_Date], ROWS($I$9:I322)),"")</f>
        <v>45849.55972222222</v>
      </c>
      <c r="J322" s="90" cm="1">
        <f t="array" ref="J322">IFERROR(INDEX([1]!v_s10a_incident_by_feeder_FY26[Start_Time], ROWS($J$9:J322)),"")</f>
        <v>45849.55972222222</v>
      </c>
      <c r="K322" s="89" cm="1">
        <f t="array" ref="K322">IFERROR(INDEX([1]!v_s10a_incident_by_feeder_FY26[End_Date], ROWS($K$9:K322)),"")</f>
        <v>45849.661111111112</v>
      </c>
      <c r="L322" s="90" cm="1">
        <f t="array" ref="L322">IFERROR(INDEX([1]!v_s10a_incident_by_feeder_FY26[End_Time], ROWS($L$9:L322)),"")</f>
        <v>45849.661111111112</v>
      </c>
      <c r="M322" s="97" cm="1">
        <f t="array" ref="M322">IFERROR(INDEX([1]!v_s10a_incident_by_feeder_FY26[SAIDI_Value], ROWS($M$9:M322)),"")</f>
        <v>0.80365056505462695</v>
      </c>
      <c r="N322" s="94" cm="1">
        <f t="array" ref="N322">IFERROR(INDEX([1]!v_s10a_incident_by_feeder_FY26[SAIFI_Value], ROWS($N$9:N322)),"")</f>
        <v>8.4201196543319291E-3</v>
      </c>
      <c r="O322" s="91" cm="1">
        <f t="array" ref="O322">IFERROR(INDEX([1]!v_s10a_incident_by_feeder_FY26[ICPs], ROWS($N$9:N322)),"")</f>
        <v>304</v>
      </c>
      <c r="P322" s="118" cm="1">
        <f t="array" ref="P322">IFERROR(INDEX([1]!v_s10a_incident_by_feeder_FY26[CML], ROWS($P$9:P322)),"")</f>
        <v>29015.000000732252</v>
      </c>
      <c r="Q322" s="88" t="str" cm="1">
        <f t="array" ref="Q322">IFERROR(INDEX([1]!v_s10a_incident_by_feeder_FY26[Planned or Unplanned], ROWS($Q$9:Q322)),"")</f>
        <v>Unplanned</v>
      </c>
      <c r="R322" s="88" t="str" cm="1">
        <f t="array" ref="R322">IFERROR(INDEX([1]!v_s10a_incident_by_feeder_FY26[Cause], ROWS($R$9:R322)),"")</f>
        <v>Vegetation</v>
      </c>
      <c r="S322" s="88" t="str" cm="1">
        <f t="array" ref="S322">IFERROR(INDEX([1]!v_s10a_incident_by_feeder_FY26[Details], ROWS($S$9:S322)),"")</f>
        <v># Tree Contacts on Conductor, Beyond Recloser R1850, Kaikohe</v>
      </c>
      <c r="T322" s="18"/>
    </row>
    <row r="323" spans="1:20" ht="15.75" x14ac:dyDescent="0.25">
      <c r="A323" s="10">
        <v>323</v>
      </c>
      <c r="B323" s="11"/>
      <c r="C323" s="116"/>
      <c r="D323" s="116"/>
      <c r="E323" s="85" t="str" cm="1">
        <f t="array" ref="E323">IFERROR(INDEX([1]!v_s10a_incident_by_feeder_FY26[Interruptions Identifier], ROWS($E$9:E323)),"")</f>
        <v>INCD-33413-F-MANGONUI</v>
      </c>
      <c r="F323" s="85" t="str" cm="1">
        <f t="array" ref="F323">IFERROR(INDEX([1]!v_s10a_incident_by_feeder_FY26[Circuit Location], ROWS($F$9:F323)),"")</f>
        <v>Taipa CB1208 - Mangonui</v>
      </c>
      <c r="G323" s="88" t="str" cm="1">
        <f t="array" ref="G323">IFERROR(INDEX(#REF!, ROWS($G$9:G323)),"")</f>
        <v/>
      </c>
      <c r="H323" s="88" t="str" cm="1">
        <f t="array" ref="H323">IFERROR(INDEX([1]!v_s10a_incident_by_feeder_FY26[feeder], ROWS($H$9:H323)),"")</f>
        <v>MANGONUI</v>
      </c>
      <c r="I323" s="89" cm="1">
        <f t="array" ref="I323">IFERROR(INDEX([1]!v_s10a_incident_by_feeder_FY26[Start_Date], ROWS($I$9:I323)),"")</f>
        <v>45849.641643518517</v>
      </c>
      <c r="J323" s="90" cm="1">
        <f t="array" ref="J323">IFERROR(INDEX([1]!v_s10a_incident_by_feeder_FY26[Start_Time], ROWS($J$9:J323)),"")</f>
        <v>45849.641643518517</v>
      </c>
      <c r="K323" s="89" cm="1">
        <f t="array" ref="K323">IFERROR(INDEX([1]!v_s10a_incident_by_feeder_FY26[End_Date], ROWS($K$9:K323)),"")</f>
        <v>45849.718668981484</v>
      </c>
      <c r="L323" s="90" cm="1">
        <f t="array" ref="L323">IFERROR(INDEX([1]!v_s10a_incident_by_feeder_FY26[End_Time], ROWS($L$9:L323)),"")</f>
        <v>45849.718668981484</v>
      </c>
      <c r="M323" s="97" cm="1">
        <f t="array" ref="M323">IFERROR(INDEX([1]!v_s10a_incident_by_feeder_FY26[SAIDI_Value], ROWS($M$9:M323)),"")</f>
        <v>1.4150015696259117</v>
      </c>
      <c r="N323" s="94" cm="1">
        <f t="array" ref="N323">IFERROR(INDEX([1]!v_s10a_incident_by_feeder_FY26[SAIFI_Value], ROWS($N$9:N323)),"")</f>
        <v>2.2850653667183692E-2</v>
      </c>
      <c r="O323" s="91" cm="1">
        <f t="array" ref="O323">IFERROR(INDEX([1]!v_s10a_incident_by_feeder_FY26[ICPs], ROWS($N$9:N323)),"")</f>
        <v>825</v>
      </c>
      <c r="P323" s="118" cm="1">
        <f t="array" ref="P323">IFERROR(INDEX([1]!v_s10a_incident_by_feeder_FY26[CML], ROWS($P$9:P323)),"")</f>
        <v>51087.216669773916</v>
      </c>
      <c r="Q323" s="88" t="str" cm="1">
        <f t="array" ref="Q323">IFERROR(INDEX([1]!v_s10a_incident_by_feeder_FY26[Planned or Unplanned], ROWS($Q$9:Q323)),"")</f>
        <v>Unplanned</v>
      </c>
      <c r="R323" s="88" t="str" cm="1">
        <f t="array" ref="R323">IFERROR(INDEX([1]!v_s10a_incident_by_feeder_FY26[Cause], ROWS($R$9:R323)),"")</f>
        <v>Adverse Weather</v>
      </c>
      <c r="S323" s="88" t="str" cm="1">
        <f t="array" ref="S323">IFERROR(INDEX([1]!v_s10a_incident_by_feeder_FY26[Details], ROWS($S$9:S323)),"")</f>
        <v># Repair Tail on L157, Hospital Rd, Mangonui</v>
      </c>
      <c r="T323" s="18"/>
    </row>
    <row r="324" spans="1:20" ht="15.75" x14ac:dyDescent="0.25">
      <c r="A324" s="10">
        <v>324</v>
      </c>
      <c r="B324" s="11"/>
      <c r="C324" s="116"/>
      <c r="D324" s="116"/>
      <c r="E324" s="85" t="str" cm="1">
        <f t="array" ref="E324">IFERROR(INDEX([1]!v_s10a_incident_by_feeder_FY26[Interruptions Identifier], ROWS($E$9:E324)),"")</f>
        <v>INCD-33416-F-RANGIAHUA</v>
      </c>
      <c r="F324" s="85" t="str" cm="1">
        <f t="array" ref="F324">IFERROR(INDEX([1]!v_s10a_incident_by_feeder_FY26[Circuit Location], ROWS($F$9:F324)),"")</f>
        <v>Kaikohe  CB0105 - Rangiahua</v>
      </c>
      <c r="G324" s="88" t="str" cm="1">
        <f t="array" ref="G324">IFERROR(INDEX(#REF!, ROWS($G$9:G324)),"")</f>
        <v/>
      </c>
      <c r="H324" s="88" t="str" cm="1">
        <f t="array" ref="H324">IFERROR(INDEX([1]!v_s10a_incident_by_feeder_FY26[feeder], ROWS($H$9:H324)),"")</f>
        <v>RANGIAHUA</v>
      </c>
      <c r="I324" s="89" cm="1">
        <f t="array" ref="I324">IFERROR(INDEX([1]!v_s10a_incident_by_feeder_FY26[Start_Date], ROWS($I$9:I324)),"")</f>
        <v>45849.71875</v>
      </c>
      <c r="J324" s="90" cm="1">
        <f t="array" ref="J324">IFERROR(INDEX([1]!v_s10a_incident_by_feeder_FY26[Start_Time], ROWS($J$9:J324)),"")</f>
        <v>45849.71875</v>
      </c>
      <c r="K324" s="89" cm="1">
        <f t="array" ref="K324">IFERROR(INDEX([1]!v_s10a_incident_by_feeder_FY26[End_Date], ROWS($K$9:K324)),"")</f>
        <v>45849.814583333333</v>
      </c>
      <c r="L324" s="90" cm="1">
        <f t="array" ref="L324">IFERROR(INDEX([1]!v_s10a_incident_by_feeder_FY26[End_Time], ROWS($L$9:L324)),"")</f>
        <v>45849.814583333333</v>
      </c>
      <c r="M324" s="97" cm="1">
        <f t="array" ref="M324">IFERROR(INDEX([1]!v_s10a_incident_by_feeder_FY26[SAIDI_Value], ROWS($M$9:M324)),"")</f>
        <v>0.12934854863781825</v>
      </c>
      <c r="N324" s="94" cm="1">
        <f t="array" ref="N324">IFERROR(INDEX([1]!v_s10a_incident_by_feeder_FY26[SAIFI_Value], ROWS($N$9:N324)),"")</f>
        <v>1.2463992909372923E-3</v>
      </c>
      <c r="O324" s="91" cm="1">
        <f t="array" ref="O324">IFERROR(INDEX([1]!v_s10a_incident_by_feeder_FY26[ICPs], ROWS($N$9:N324)),"")</f>
        <v>45</v>
      </c>
      <c r="P324" s="118" cm="1">
        <f t="array" ref="P324">IFERROR(INDEX([1]!v_s10a_incident_by_feeder_FY26[CML], ROWS($P$9:P324)),"")</f>
        <v>4670.0000000197906</v>
      </c>
      <c r="Q324" s="88" t="str" cm="1">
        <f t="array" ref="Q324">IFERROR(INDEX([1]!v_s10a_incident_by_feeder_FY26[Planned or Unplanned], ROWS($Q$9:Q324)),"")</f>
        <v>Unplanned</v>
      </c>
      <c r="R324" s="88" t="str" cm="1">
        <f t="array" ref="R324">IFERROR(INDEX([1]!v_s10a_incident_by_feeder_FY26[Cause], ROWS($R$9:R324)),"")</f>
        <v>Vegetation</v>
      </c>
      <c r="S324" s="88" t="str" cm="1">
        <f t="array" ref="S324">IFERROR(INDEX([1]!v_s10a_incident_by_feeder_FY26[Details], ROWS($S$9:S324)),"")</f>
        <v># Tree Fire Affecting Conductor, at Pole 412376, Te Tio Rd, Kaikohe</v>
      </c>
      <c r="T324" s="18"/>
    </row>
    <row r="325" spans="1:20" ht="15.75" x14ac:dyDescent="0.25">
      <c r="A325" s="10">
        <v>325</v>
      </c>
      <c r="B325" s="11"/>
      <c r="C325" s="116"/>
      <c r="D325" s="116"/>
      <c r="E325" s="85" t="str" cm="1">
        <f t="array" ref="E325">IFERROR(INDEX([1]!v_s10a_incident_by_feeder_FY26[Interruptions Identifier], ROWS($E$9:E325)),"")</f>
        <v>INCD-33422-F-KARETU</v>
      </c>
      <c r="F325" s="85" t="str" cm="1">
        <f t="array" ref="F325">IFERROR(INDEX([1]!v_s10a_incident_by_feeder_FY26[Circuit Location], ROWS($F$9:F325)),"")</f>
        <v>Kawakawa CB0210 - Karetu</v>
      </c>
      <c r="G325" s="88" t="str" cm="1">
        <f t="array" ref="G325">IFERROR(INDEX(#REF!, ROWS($G$9:G325)),"")</f>
        <v/>
      </c>
      <c r="H325" s="88" t="str" cm="1">
        <f t="array" ref="H325">IFERROR(INDEX([1]!v_s10a_incident_by_feeder_FY26[feeder], ROWS($H$9:H325)),"")</f>
        <v>KARETU</v>
      </c>
      <c r="I325" s="89" cm="1">
        <f t="array" ref="I325">IFERROR(INDEX([1]!v_s10a_incident_by_feeder_FY26[Start_Date], ROWS($I$9:I325)),"")</f>
        <v>45862.416666666664</v>
      </c>
      <c r="J325" s="90" cm="1">
        <f t="array" ref="J325">IFERROR(INDEX([1]!v_s10a_incident_by_feeder_FY26[Start_Time], ROWS($J$9:J325)),"")</f>
        <v>45862.416666666664</v>
      </c>
      <c r="K325" s="89" cm="1">
        <f t="array" ref="K325">IFERROR(INDEX([1]!v_s10a_incident_by_feeder_FY26[End_Date], ROWS($K$9:K325)),"")</f>
        <v>45862.6875</v>
      </c>
      <c r="L325" s="90" cm="1">
        <f t="array" ref="L325">IFERROR(INDEX([1]!v_s10a_incident_by_feeder_FY26[End_Time], ROWS($L$9:L325)),"")</f>
        <v>45862.6875</v>
      </c>
      <c r="M325" s="97" cm="1">
        <f t="array" ref="M325">IFERROR(INDEX([1]!v_s10a_incident_by_feeder_FY26[SAIDI_Value], ROWS($M$9:M325)),"")</f>
        <v>0.31486815865937162</v>
      </c>
      <c r="N325" s="94" cm="1">
        <f t="array" ref="N325">IFERROR(INDEX([1]!v_s10a_incident_by_feeder_FY26[SAIFI_Value], ROWS($N$9:N325)),"")</f>
        <v>1.3848881010414358E-3</v>
      </c>
      <c r="O325" s="91" cm="1">
        <f t="array" ref="O325">IFERROR(INDEX([1]!v_s10a_incident_by_feeder_FY26[ICPs], ROWS($N$9:N325)),"")</f>
        <v>50</v>
      </c>
      <c r="P325" s="118" cm="1">
        <f t="array" ref="P325">IFERROR(INDEX([1]!v_s10a_incident_by_feeder_FY26[CML], ROWS($P$9:P325)),"")</f>
        <v>11368.000000237953</v>
      </c>
      <c r="Q325" s="88" t="str" cm="1">
        <f t="array" ref="Q325">IFERROR(INDEX([1]!v_s10a_incident_by_feeder_FY26[Planned or Unplanned], ROWS($Q$9:Q325)),"")</f>
        <v>Planned</v>
      </c>
      <c r="R325" s="88" t="str" cm="1">
        <f t="array" ref="R325">IFERROR(INDEX([1]!v_s10a_incident_by_feeder_FY26[Cause], ROWS($R$9:R325)),"")</f>
        <v>Planned Outage</v>
      </c>
      <c r="S325" s="88" t="str" cm="1">
        <f t="array" ref="S325">IFERROR(INDEX([1]!v_s10a_incident_by_feeder_FY26[Details], ROWS($S$9:S325)),"")</f>
        <v># Re-Sag Conductor, Replace Hardware, near Switch 1357, Waikare Rd, Kawakawa</v>
      </c>
      <c r="T325" s="18"/>
    </row>
    <row r="326" spans="1:20" ht="15.75" x14ac:dyDescent="0.25">
      <c r="A326" s="10">
        <v>326</v>
      </c>
      <c r="B326" s="11"/>
      <c r="C326" s="116"/>
      <c r="D326" s="116"/>
      <c r="E326" s="85" t="str" cm="1">
        <f t="array" ref="E326">IFERROR(INDEX([1]!v_s10a_incident_by_feeder_FY26[Interruptions Identifier], ROWS($E$9:E326)),"")</f>
        <v>INCD-33425-F-FAIRBURN ROAD</v>
      </c>
      <c r="F326" s="85" t="str" cm="1">
        <f t="array" ref="F326">IFERROR(INDEX([1]!v_s10a_incident_by_feeder_FY26[Circuit Location], ROWS($F$9:F326)),"")</f>
        <v>Kaitaia Transmission 151902 - Fairburn Road</v>
      </c>
      <c r="G326" s="88" t="str" cm="1">
        <f t="array" ref="G326">IFERROR(INDEX(#REF!, ROWS($G$9:G326)),"")</f>
        <v/>
      </c>
      <c r="H326" s="88" t="str" cm="1">
        <f t="array" ref="H326">IFERROR(INDEX([1]!v_s10a_incident_by_feeder_FY26[feeder], ROWS($H$9:H326)),"")</f>
        <v>FAIRBURN ROAD</v>
      </c>
      <c r="I326" s="89" cm="1">
        <f t="array" ref="I326">IFERROR(INDEX([1]!v_s10a_incident_by_feeder_FY26[Start_Date], ROWS($I$9:I326)),"")</f>
        <v>45874.402777777781</v>
      </c>
      <c r="J326" s="90" cm="1">
        <f t="array" ref="J326">IFERROR(INDEX([1]!v_s10a_incident_by_feeder_FY26[Start_Time], ROWS($J$9:J326)),"")</f>
        <v>45874.402777777781</v>
      </c>
      <c r="K326" s="89" cm="1">
        <f t="array" ref="K326">IFERROR(INDEX([1]!v_s10a_incident_by_feeder_FY26[End_Date], ROWS($K$9:K326)),"")</f>
        <v>45874.620138888888</v>
      </c>
      <c r="L326" s="90" cm="1">
        <f t="array" ref="L326">IFERROR(INDEX([1]!v_s10a_incident_by_feeder_FY26[End_Time], ROWS($L$9:L326)),"")</f>
        <v>45874.620138888888</v>
      </c>
      <c r="M326" s="97" cm="1">
        <f t="array" ref="M326">IFERROR(INDEX([1]!v_s10a_incident_by_feeder_FY26[SAIDI_Value], ROWS($M$9:M326)),"")</f>
        <v>0.46626412584970534</v>
      </c>
      <c r="N326" s="94" cm="1">
        <f t="array" ref="N326">IFERROR(INDEX([1]!v_s10a_incident_by_feeder_FY26[SAIFI_Value], ROWS($N$9:N326)),"")</f>
        <v>1.5787724351872369E-3</v>
      </c>
      <c r="O326" s="91" cm="1">
        <f t="array" ref="O326">IFERROR(INDEX([1]!v_s10a_incident_by_feeder_FY26[ICPs], ROWS($N$9:N326)),"")</f>
        <v>57</v>
      </c>
      <c r="P326" s="118" cm="1">
        <f t="array" ref="P326">IFERROR(INDEX([1]!v_s10a_incident_by_feeder_FY26[CML], ROWS($P$9:P326)),"")</f>
        <v>16833.999999677762</v>
      </c>
      <c r="Q326" s="88" t="str" cm="1">
        <f t="array" ref="Q326">IFERROR(INDEX([1]!v_s10a_incident_by_feeder_FY26[Planned or Unplanned], ROWS($Q$9:Q326)),"")</f>
        <v>Planned</v>
      </c>
      <c r="R326" s="88" t="str" cm="1">
        <f t="array" ref="R326">IFERROR(INDEX([1]!v_s10a_incident_by_feeder_FY26[Cause], ROWS($R$9:R326)),"")</f>
        <v>Planned Outage</v>
      </c>
      <c r="S326" s="88" t="str" cm="1">
        <f t="array" ref="S326">IFERROR(INDEX([1]!v_s10a_incident_by_feeder_FY26[Details], ROWS($S$9:S326)),"")</f>
        <v># Planned Maintenance, Beyond Switch 340, Mangatoetoe Rd, Kaikohe</v>
      </c>
      <c r="T326" s="18"/>
    </row>
    <row r="327" spans="1:20" ht="15.75" x14ac:dyDescent="0.25">
      <c r="A327" s="10">
        <v>327</v>
      </c>
      <c r="B327" s="11"/>
      <c r="C327" s="116"/>
      <c r="D327" s="116"/>
      <c r="E327" s="85" t="str" cm="1">
        <f t="array" ref="E327">IFERROR(INDEX([1]!v_s10a_incident_by_feeder_FY26[Interruptions Identifier], ROWS($E$9:E327)),"")</f>
        <v>INCD-33428-F-RUSSELL EXPRESS</v>
      </c>
      <c r="F327" s="85" t="str" cm="1">
        <f t="array" ref="F327">IFERROR(INDEX([1]!v_s10a_incident_by_feeder_FY26[Circuit Location], ROWS($F$9:F327)),"")</f>
        <v>Kawakawa CB0209 - Russel Express</v>
      </c>
      <c r="G327" s="88" t="str" cm="1">
        <f t="array" ref="G327">IFERROR(INDEX(#REF!, ROWS($G$9:G327)),"")</f>
        <v/>
      </c>
      <c r="H327" s="88" t="str" cm="1">
        <f t="array" ref="H327">IFERROR(INDEX([1]!v_s10a_incident_by_feeder_FY26[feeder], ROWS($H$9:H327)),"")</f>
        <v>RUSSELL EXPRESS</v>
      </c>
      <c r="I327" s="89" cm="1">
        <f t="array" ref="I327">IFERROR(INDEX([1]!v_s10a_incident_by_feeder_FY26[Start_Date], ROWS($I$9:I327)),"")</f>
        <v>45874.426388888889</v>
      </c>
      <c r="J327" s="90" cm="1">
        <f t="array" ref="J327">IFERROR(INDEX([1]!v_s10a_incident_by_feeder_FY26[Start_Time], ROWS($J$9:J327)),"")</f>
        <v>45874.426388888889</v>
      </c>
      <c r="K327" s="89" cm="1">
        <f t="array" ref="K327">IFERROR(INDEX([1]!v_s10a_incident_by_feeder_FY26[End_Date], ROWS($K$9:K327)),"")</f>
        <v>45874.566666666666</v>
      </c>
      <c r="L327" s="90" cm="1">
        <f t="array" ref="L327">IFERROR(INDEX([1]!v_s10a_incident_by_feeder_FY26[End_Time], ROWS($L$9:L327)),"")</f>
        <v>45874.566666666666</v>
      </c>
      <c r="M327" s="97" cm="1">
        <f t="array" ref="M327">IFERROR(INDEX([1]!v_s10a_incident_by_feeder_FY26[SAIDI_Value], ROWS($M$9:M327)),"")</f>
        <v>0.41657434078255873</v>
      </c>
      <c r="N327" s="94" cm="1">
        <f t="array" ref="N327">IFERROR(INDEX([1]!v_s10a_incident_by_feeder_FY26[SAIFI_Value], ROWS($N$9:N327)),"")</f>
        <v>2.3543097717704411E-3</v>
      </c>
      <c r="O327" s="91" cm="1">
        <f t="array" ref="O327">IFERROR(INDEX([1]!v_s10a_incident_by_feeder_FY26[ICPs], ROWS($N$9:N327)),"")</f>
        <v>85</v>
      </c>
      <c r="P327" s="118" cm="1">
        <f t="array" ref="P327">IFERROR(INDEX([1]!v_s10a_incident_by_feeder_FY26[CML], ROWS($P$9:P327)),"")</f>
        <v>15039.999999613501</v>
      </c>
      <c r="Q327" s="88" t="str" cm="1">
        <f t="array" ref="Q327">IFERROR(INDEX([1]!v_s10a_incident_by_feeder_FY26[Planned or Unplanned], ROWS($Q$9:Q327)),"")</f>
        <v>Planned</v>
      </c>
      <c r="R327" s="88" t="str" cm="1">
        <f t="array" ref="R327">IFERROR(INDEX([1]!v_s10a_incident_by_feeder_FY26[Cause], ROWS($R$9:R327)),"")</f>
        <v>Planned Outage</v>
      </c>
      <c r="S327" s="88" t="str" cm="1">
        <f t="array" ref="S327">IFERROR(INDEX([1]!v_s10a_incident_by_feeder_FY26[Details], ROWS($S$9:S327)),"")</f>
        <v># Upgrade Transformers T03567, T03239, Earthbank T09124, Beyond L729, Kawakawa</v>
      </c>
      <c r="T327" s="18"/>
    </row>
    <row r="328" spans="1:20" ht="15.75" x14ac:dyDescent="0.25">
      <c r="A328" s="10">
        <v>328</v>
      </c>
      <c r="B328" s="11"/>
      <c r="C328" s="116"/>
      <c r="D328" s="116"/>
      <c r="E328" s="85" t="str" cm="1">
        <f t="array" ref="E328">IFERROR(INDEX([1]!v_s10a_incident_by_feeder_FY26[Interruptions Identifier], ROWS($E$9:E328)),"")</f>
        <v>INCD-33440-F-PURERUA</v>
      </c>
      <c r="F328" s="85" t="str" cm="1">
        <f t="array" ref="F328">IFERROR(INDEX([1]!v_s10a_incident_by_feeder_FY26[Circuit Location], ROWS($F$9:F328)),"")</f>
        <v>Waipapa 041632 - Purerua</v>
      </c>
      <c r="G328" s="88" t="str" cm="1">
        <f t="array" ref="G328">IFERROR(INDEX(#REF!, ROWS($G$9:G328)),"")</f>
        <v/>
      </c>
      <c r="H328" s="88" t="str" cm="1">
        <f t="array" ref="H328">IFERROR(INDEX([1]!v_s10a_incident_by_feeder_FY26[feeder], ROWS($H$9:H328)),"")</f>
        <v>PURERUA</v>
      </c>
      <c r="I328" s="89" cm="1">
        <f t="array" ref="I328">IFERROR(INDEX([1]!v_s10a_incident_by_feeder_FY26[Start_Date], ROWS($I$9:I328)),"")</f>
        <v>45851.430555555555</v>
      </c>
      <c r="J328" s="90" cm="1">
        <f t="array" ref="J328">IFERROR(INDEX([1]!v_s10a_incident_by_feeder_FY26[Start_Time], ROWS($J$9:J328)),"")</f>
        <v>45851.430555555555</v>
      </c>
      <c r="K328" s="89" cm="1">
        <f t="array" ref="K328">IFERROR(INDEX([1]!v_s10a_incident_by_feeder_FY26[End_Date], ROWS($K$9:K328)),"")</f>
        <v>45851.461805555555</v>
      </c>
      <c r="L328" s="90" cm="1">
        <f t="array" ref="L328">IFERROR(INDEX([1]!v_s10a_incident_by_feeder_FY26[End_Time], ROWS($L$9:L328)),"")</f>
        <v>45851.461805555555</v>
      </c>
      <c r="M328" s="97" cm="1">
        <f t="array" ref="M328">IFERROR(INDEX([1]!v_s10a_incident_by_feeder_FY26[SAIDI_Value], ROWS($M$9:M328)),"")</f>
        <v>5.2348770219366278E-2</v>
      </c>
      <c r="N328" s="94" cm="1">
        <f t="array" ref="N328">IFERROR(INDEX([1]!v_s10a_incident_by_feeder_FY26[SAIFI_Value], ROWS($N$9:N328)),"")</f>
        <v>1.1633060048748061E-3</v>
      </c>
      <c r="O328" s="91" cm="1">
        <f t="array" ref="O328">IFERROR(INDEX([1]!v_s10a_incident_by_feeder_FY26[ICPs], ROWS($N$9:N328)),"")</f>
        <v>42</v>
      </c>
      <c r="P328" s="118" cm="1">
        <f t="array" ref="P328">IFERROR(INDEX([1]!v_s10a_incident_by_feeder_FY26[CML], ROWS($P$9:P328)),"")</f>
        <v>1890</v>
      </c>
      <c r="Q328" s="88" t="str" cm="1">
        <f t="array" ref="Q328">IFERROR(INDEX([1]!v_s10a_incident_by_feeder_FY26[Planned or Unplanned], ROWS($Q$9:Q328)),"")</f>
        <v>Unplanned</v>
      </c>
      <c r="R328" s="88" t="str" cm="1">
        <f t="array" ref="R328">IFERROR(INDEX([1]!v_s10a_incident_by_feeder_FY26[Cause], ROWS($R$9:R328)),"")</f>
        <v>Vegetation</v>
      </c>
      <c r="S328" s="88" t="str" cm="1">
        <f t="array" ref="S328">IFERROR(INDEX([1]!v_s10a_incident_by_feeder_FY26[Details], ROWS($S$9:S328)),"")</f>
        <v># Tree in Overhead Lines, Pole 417775, RedCliffs Rd, Waipapa</v>
      </c>
      <c r="T328" s="18"/>
    </row>
    <row r="329" spans="1:20" ht="15.75" x14ac:dyDescent="0.25">
      <c r="A329" s="10">
        <v>329</v>
      </c>
      <c r="B329" s="11"/>
      <c r="C329" s="116"/>
      <c r="D329" s="116"/>
      <c r="E329" s="85" t="str" cm="1">
        <f t="array" ref="E329">IFERROR(INDEX([1]!v_s10a_incident_by_feeder_FY26[Interruptions Identifier], ROWS($E$9:E329)),"")</f>
        <v>INCD-33443-F-POKAPU</v>
      </c>
      <c r="F329" s="85" t="str" cm="1">
        <f t="array" ref="F329">IFERROR(INDEX([1]!v_s10a_incident_by_feeder_FY26[Circuit Location], ROWS($F$9:F329)),"")</f>
        <v>Moerewa 031312 - Pokapu</v>
      </c>
      <c r="G329" s="88" t="str" cm="1">
        <f t="array" ref="G329">IFERROR(INDEX(#REF!, ROWS($G$9:G329)),"")</f>
        <v/>
      </c>
      <c r="H329" s="88" t="str" cm="1">
        <f t="array" ref="H329">IFERROR(INDEX([1]!v_s10a_incident_by_feeder_FY26[feeder], ROWS($H$9:H329)),"")</f>
        <v>POKAPU</v>
      </c>
      <c r="I329" s="89" cm="1">
        <f t="array" ref="I329">IFERROR(INDEX([1]!v_s10a_incident_by_feeder_FY26[Start_Date], ROWS($I$9:I329)),"")</f>
        <v>45851.794861111113</v>
      </c>
      <c r="J329" s="90" cm="1">
        <f t="array" ref="J329">IFERROR(INDEX([1]!v_s10a_incident_by_feeder_FY26[Start_Time], ROWS($J$9:J329)),"")</f>
        <v>45851.794861111113</v>
      </c>
      <c r="K329" s="89" cm="1">
        <f t="array" ref="K329">IFERROR(INDEX([1]!v_s10a_incident_by_feeder_FY26[End_Date], ROWS($K$9:K329)),"")</f>
        <v>45852.586805555555</v>
      </c>
      <c r="L329" s="90" cm="1">
        <f t="array" ref="L329">IFERROR(INDEX([1]!v_s10a_incident_by_feeder_FY26[End_Time], ROWS($L$9:L329)),"")</f>
        <v>45852.586805555555</v>
      </c>
      <c r="M329" s="97" cm="1">
        <f t="array" ref="M329">IFERROR(INDEX([1]!v_s10a_incident_by_feeder_FY26[SAIDI_Value], ROWS($M$9:M329)),"")</f>
        <v>0.38075928797077951</v>
      </c>
      <c r="N329" s="94" cm="1">
        <f t="array" ref="N329">IFERROR(INDEX([1]!v_s10a_incident_by_feeder_FY26[SAIFI_Value], ROWS($N$9:N329)),"")</f>
        <v>4.0715710170618211E-3</v>
      </c>
      <c r="O329" s="91" cm="1">
        <f t="array" ref="O329">IFERROR(INDEX([1]!v_s10a_incident_by_feeder_FY26[ICPs], ROWS($N$9:N329)),"")</f>
        <v>147</v>
      </c>
      <c r="P329" s="118" cm="1">
        <f t="array" ref="P329">IFERROR(INDEX([1]!v_s10a_incident_by_feeder_FY26[CML], ROWS($P$9:P329)),"")</f>
        <v>13746.933332897024</v>
      </c>
      <c r="Q329" s="88" t="str" cm="1">
        <f t="array" ref="Q329">IFERROR(INDEX([1]!v_s10a_incident_by_feeder_FY26[Planned or Unplanned], ROWS($Q$9:Q329)),"")</f>
        <v>Unplanned</v>
      </c>
      <c r="R329" s="88" t="str" cm="1">
        <f t="array" ref="R329">IFERROR(INDEX([1]!v_s10a_incident_by_feeder_FY26[Cause], ROWS($R$9:R329)),"")</f>
        <v>Adverse Weather</v>
      </c>
      <c r="S329" s="88" t="str" cm="1">
        <f t="array" ref="S329">IFERROR(INDEX([1]!v_s10a_incident_by_feeder_FY26[Details], ROWS($S$9:S329)),"")</f>
        <v># Pole 425480 Collapsed due to Adverse Weather, Daveys Rd, Moerewa</v>
      </c>
      <c r="T329" s="18"/>
    </row>
    <row r="330" spans="1:20" ht="15.75" x14ac:dyDescent="0.25">
      <c r="A330" s="10">
        <v>330</v>
      </c>
      <c r="B330" s="11"/>
      <c r="C330" s="116"/>
      <c r="D330" s="116"/>
      <c r="E330" s="85" t="str" cm="1">
        <f t="array" ref="E330">IFERROR(INDEX([1]!v_s10a_incident_by_feeder_FY26[Interruptions Identifier], ROWS($E$9:E330)),"")</f>
        <v>INCD-33455-F-INLET ROAD</v>
      </c>
      <c r="F330" s="85" t="str" cm="1">
        <f t="array" ref="F330">IFERROR(INDEX([1]!v_s10a_incident_by_feeder_FY26[Circuit Location], ROWS($F$9:F330)),"")</f>
        <v>Kerikeri 181142 - Inlet Road</v>
      </c>
      <c r="G330" s="88" t="str" cm="1">
        <f t="array" ref="G330">IFERROR(INDEX(#REF!, ROWS($G$9:G330)),"")</f>
        <v/>
      </c>
      <c r="H330" s="88" t="str" cm="1">
        <f t="array" ref="H330">IFERROR(INDEX([1]!v_s10a_incident_by_feeder_FY26[feeder], ROWS($H$9:H330)),"")</f>
        <v>INLET ROAD</v>
      </c>
      <c r="I330" s="89" cm="1">
        <f t="array" ref="I330">IFERROR(INDEX([1]!v_s10a_incident_by_feeder_FY26[Start_Date], ROWS($I$9:I330)),"")</f>
        <v>45870.402777777781</v>
      </c>
      <c r="J330" s="90" cm="1">
        <f t="array" ref="J330">IFERROR(INDEX([1]!v_s10a_incident_by_feeder_FY26[Start_Time], ROWS($J$9:J330)),"")</f>
        <v>45870.402777777781</v>
      </c>
      <c r="K330" s="89" cm="1">
        <f t="array" ref="K330">IFERROR(INDEX([1]!v_s10a_incident_by_feeder_FY26[End_Date], ROWS($K$9:K330)),"")</f>
        <v>45870.577777777777</v>
      </c>
      <c r="L330" s="90" cm="1">
        <f t="array" ref="L330">IFERROR(INDEX([1]!v_s10a_incident_by_feeder_FY26[End_Time], ROWS($L$9:L330)),"")</f>
        <v>45870.577777777777</v>
      </c>
      <c r="M330" s="97" cm="1">
        <f t="array" ref="M330">IFERROR(INDEX([1]!v_s10a_incident_by_feeder_FY26[SAIDI_Value], ROWS($M$9:M330)),"")</f>
        <v>0.10469754043612076</v>
      </c>
      <c r="N330" s="94" cm="1">
        <f t="array" ref="N330">IFERROR(INDEX([1]!v_s10a_incident_by_feeder_FY26[SAIFI_Value], ROWS($N$9:N330)),"")</f>
        <v>4.1546643031243073E-4</v>
      </c>
      <c r="O330" s="91" cm="1">
        <f t="array" ref="O330">IFERROR(INDEX([1]!v_s10a_incident_by_feeder_FY26[ICPs], ROWS($N$9:N330)),"")</f>
        <v>15</v>
      </c>
      <c r="P330" s="118" cm="1">
        <f t="array" ref="P330">IFERROR(INDEX([1]!v_s10a_incident_by_feeder_FY26[CML], ROWS($P$9:P330)),"")</f>
        <v>3779.9999999057036</v>
      </c>
      <c r="Q330" s="88" t="str" cm="1">
        <f t="array" ref="Q330">IFERROR(INDEX([1]!v_s10a_incident_by_feeder_FY26[Planned or Unplanned], ROWS($Q$9:Q330)),"")</f>
        <v>Planned</v>
      </c>
      <c r="R330" s="88" t="str" cm="1">
        <f t="array" ref="R330">IFERROR(INDEX([1]!v_s10a_incident_by_feeder_FY26[Cause], ROWS($R$9:R330)),"")</f>
        <v>Planned Outage</v>
      </c>
      <c r="S330" s="88" t="str" cm="1">
        <f t="array" ref="S330">IFERROR(INDEX([1]!v_s10a_incident_by_feeder_FY26[Details], ROWS($S$9:S330)),"")</f>
        <v># 5820 : T00234 : Hauparua Ln new Tx T20090 : Network Maintenance</v>
      </c>
      <c r="T330" s="18"/>
    </row>
    <row r="331" spans="1:20" ht="15.75" x14ac:dyDescent="0.25">
      <c r="A331" s="10">
        <v>331</v>
      </c>
      <c r="B331" s="11"/>
      <c r="C331" s="116"/>
      <c r="D331" s="116"/>
      <c r="E331" s="85" t="str" cm="1">
        <f t="array" ref="E331">IFERROR(INDEX([1]!v_s10a_incident_by_feeder_FY26[Interruptions Identifier], ROWS($E$9:E331)),"")</f>
        <v>INCD-33458-F-CROSSROADS</v>
      </c>
      <c r="F331" s="85" t="str" cm="1">
        <f t="array" ref="F331">IFERROR(INDEX([1]!v_s10a_incident_by_feeder_FY26[Circuit Location], ROWS($F$9:F331)),"")</f>
        <v>Mt Pokaka 171122 - Crossroads</v>
      </c>
      <c r="G331" s="88" t="str" cm="1">
        <f t="array" ref="G331">IFERROR(INDEX(#REF!, ROWS($G$9:G331)),"")</f>
        <v/>
      </c>
      <c r="H331" s="88" t="str" cm="1">
        <f t="array" ref="H331">IFERROR(INDEX([1]!v_s10a_incident_by_feeder_FY26[feeder], ROWS($H$9:H331)),"")</f>
        <v>CROSSROADS</v>
      </c>
      <c r="I331" s="89" cm="1">
        <f t="array" ref="I331">IFERROR(INDEX([1]!v_s10a_incident_by_feeder_FY26[Start_Date], ROWS($I$9:I331)),"")</f>
        <v>45853.276701388888</v>
      </c>
      <c r="J331" s="90" cm="1">
        <f t="array" ref="J331">IFERROR(INDEX([1]!v_s10a_incident_by_feeder_FY26[Start_Time], ROWS($J$9:J331)),"")</f>
        <v>45853.276701388888</v>
      </c>
      <c r="K331" s="89" cm="1">
        <f t="array" ref="K331">IFERROR(INDEX([1]!v_s10a_incident_by_feeder_FY26[End_Date], ROWS($K$9:K331)),"")</f>
        <v>45853.319444444445</v>
      </c>
      <c r="L331" s="90" cm="1">
        <f t="array" ref="L331">IFERROR(INDEX([1]!v_s10a_incident_by_feeder_FY26[End_Time], ROWS($L$9:L331)),"")</f>
        <v>45853.319444444445</v>
      </c>
      <c r="M331" s="97" cm="1">
        <f t="array" ref="M331">IFERROR(INDEX([1]!v_s10a_incident_by_feeder_FY26[SAIDI_Value], ROWS($M$9:M331)),"")</f>
        <v>0.60675132955878219</v>
      </c>
      <c r="N331" s="94" cm="1">
        <f t="array" ref="N331">IFERROR(INDEX([1]!v_s10a_incident_by_feeder_FY26[SAIFI_Value], ROWS($N$9:N331)),"")</f>
        <v>1.8640593840017716E-2</v>
      </c>
      <c r="O331" s="91" cm="1">
        <f t="array" ref="O331">IFERROR(INDEX([1]!v_s10a_incident_by_feeder_FY26[ICPs], ROWS($N$9:N331)),"")</f>
        <v>672.99999999999966</v>
      </c>
      <c r="P331" s="118" cm="1">
        <f t="array" ref="P331">IFERROR(INDEX([1]!v_s10a_incident_by_feeder_FY26[CML], ROWS($P$9:P331)),"")</f>
        <v>21906.150002390274</v>
      </c>
      <c r="Q331" s="88" t="str" cm="1">
        <f t="array" ref="Q331">IFERROR(INDEX([1]!v_s10a_incident_by_feeder_FY26[Planned or Unplanned], ROWS($Q$9:Q331)),"")</f>
        <v>Unplanned</v>
      </c>
      <c r="R331" s="88" t="str" cm="1">
        <f t="array" ref="R331">IFERROR(INDEX([1]!v_s10a_incident_by_feeder_FY26[Cause], ROWS($R$9:R331)),"")</f>
        <v>Defective Equipment</v>
      </c>
      <c r="S331" s="88" t="str" cm="1">
        <f t="array" ref="S331">IFERROR(INDEX([1]!v_s10a_incident_by_feeder_FY26[Details], ROWS($S$9:S331)),"")</f>
        <v># 33kV Circuit Breaker Tripped, Mt Pokaka Substation</v>
      </c>
      <c r="T331" s="18"/>
    </row>
    <row r="332" spans="1:20" ht="15.75" x14ac:dyDescent="0.25">
      <c r="A332" s="10">
        <v>332</v>
      </c>
      <c r="B332" s="11"/>
      <c r="C332" s="116"/>
      <c r="D332" s="116"/>
      <c r="E332" s="85" t="str" cm="1">
        <f t="array" ref="E332">IFERROR(INDEX([1]!v_s10a_incident_by_feeder_FY26[Interruptions Identifier], ROWS($E$9:E332)),"")</f>
        <v>INCD-33458-F-BULLS GORGE</v>
      </c>
      <c r="F332" s="85" t="str" cm="1">
        <f t="array" ref="F332">IFERROR(INDEX([1]!v_s10a_incident_by_feeder_FY26[Circuit Location], ROWS($F$9:F332)),"")</f>
        <v>Mt Pokaka 171112 - Bulls Gorge</v>
      </c>
      <c r="G332" s="88" t="str" cm="1">
        <f t="array" ref="G332">IFERROR(INDEX(#REF!, ROWS($G$9:G332)),"")</f>
        <v/>
      </c>
      <c r="H332" s="88" t="str" cm="1">
        <f t="array" ref="H332">IFERROR(INDEX([1]!v_s10a_incident_by_feeder_FY26[feeder], ROWS($H$9:H332)),"")</f>
        <v>BULLS GORGE</v>
      </c>
      <c r="I332" s="89" cm="1">
        <f t="array" ref="I332">IFERROR(INDEX([1]!v_s10a_incident_by_feeder_FY26[Start_Date], ROWS($I$9:I332)),"")</f>
        <v>45853.276701388888</v>
      </c>
      <c r="J332" s="90" cm="1">
        <f t="array" ref="J332">IFERROR(INDEX([1]!v_s10a_incident_by_feeder_FY26[Start_Time], ROWS($J$9:J332)),"")</f>
        <v>45853.276701388888</v>
      </c>
      <c r="K332" s="89" cm="1">
        <f t="array" ref="K332">IFERROR(INDEX([1]!v_s10a_incident_by_feeder_FY26[End_Date], ROWS($K$9:K332)),"")</f>
        <v>45853.319444444445</v>
      </c>
      <c r="L332" s="90" cm="1">
        <f t="array" ref="L332">IFERROR(INDEX([1]!v_s10a_incident_by_feeder_FY26[End_Time], ROWS($L$9:L332)),"")</f>
        <v>45853.319444444445</v>
      </c>
      <c r="M332" s="97" cm="1">
        <f t="array" ref="M332">IFERROR(INDEX([1]!v_s10a_incident_by_feeder_FY26[SAIDI_Value], ROWS($M$9:M332)),"")</f>
        <v>4.8044999635938314E-2</v>
      </c>
      <c r="N332" s="94" cm="1">
        <f t="array" ref="N332">IFERROR(INDEX([1]!v_s10a_incident_by_feeder_FY26[SAIFI_Value], ROWS($N$9:N332)),"")</f>
        <v>5.5118546421449024E-3</v>
      </c>
      <c r="O332" s="91" cm="1">
        <f t="array" ref="O332">IFERROR(INDEX([1]!v_s10a_incident_by_feeder_FY26[ICPs], ROWS($N$9:N332)),"")</f>
        <v>198.99999999999957</v>
      </c>
      <c r="P332" s="118" cm="1">
        <f t="array" ref="P332">IFERROR(INDEX([1]!v_s10a_incident_by_feeder_FY26[CML], ROWS($P$9:P332)),"")</f>
        <v>1734.6166668559167</v>
      </c>
      <c r="Q332" s="88" t="str" cm="1">
        <f t="array" ref="Q332">IFERROR(INDEX([1]!v_s10a_incident_by_feeder_FY26[Planned or Unplanned], ROWS($Q$9:Q332)),"")</f>
        <v>Unplanned</v>
      </c>
      <c r="R332" s="88" t="str" cm="1">
        <f t="array" ref="R332">IFERROR(INDEX([1]!v_s10a_incident_by_feeder_FY26[Cause], ROWS($R$9:R332)),"")</f>
        <v>Defective Equipment</v>
      </c>
      <c r="S332" s="88" t="str" cm="1">
        <f t="array" ref="S332">IFERROR(INDEX([1]!v_s10a_incident_by_feeder_FY26[Details], ROWS($S$9:S332)),"")</f>
        <v># 33kV Circuit Breaker Tripped, Mt Pokaka Substation</v>
      </c>
      <c r="T332" s="18"/>
    </row>
    <row r="333" spans="1:20" ht="15.75" x14ac:dyDescent="0.25">
      <c r="A333" s="10">
        <v>333</v>
      </c>
      <c r="B333" s="11"/>
      <c r="C333" s="116"/>
      <c r="D333" s="116"/>
      <c r="E333" s="85" t="str" cm="1">
        <f t="array" ref="E333">IFERROR(INDEX([1]!v_s10a_incident_by_feeder_FY26[Interruptions Identifier], ROWS($E$9:E333)),"")</f>
        <v>INCD-33458-F-TIMBER MILL</v>
      </c>
      <c r="F333" s="85" t="str" cm="1">
        <f t="array" ref="F333">IFERROR(INDEX([1]!v_s10a_incident_by_feeder_FY26[Circuit Location], ROWS($F$9:F333)),"")</f>
        <v>Mt Pokaka 171132 - Timber Mill</v>
      </c>
      <c r="G333" s="88" t="str" cm="1">
        <f t="array" ref="G333">IFERROR(INDEX(#REF!, ROWS($G$9:G333)),"")</f>
        <v/>
      </c>
      <c r="H333" s="88" t="str" cm="1">
        <f t="array" ref="H333">IFERROR(INDEX([1]!v_s10a_incident_by_feeder_FY26[feeder], ROWS($H$9:H333)),"")</f>
        <v>TIMBER MILL</v>
      </c>
      <c r="I333" s="89" cm="1">
        <f t="array" ref="I333">IFERROR(INDEX([1]!v_s10a_incident_by_feeder_FY26[Start_Date], ROWS($I$9:I333)),"")</f>
        <v>45853.276701388888</v>
      </c>
      <c r="J333" s="90" cm="1">
        <f t="array" ref="J333">IFERROR(INDEX([1]!v_s10a_incident_by_feeder_FY26[Start_Time], ROWS($J$9:J333)),"")</f>
        <v>45853.276701388888</v>
      </c>
      <c r="K333" s="89" cm="1">
        <f t="array" ref="K333">IFERROR(INDEX([1]!v_s10a_incident_by_feeder_FY26[End_Date], ROWS($K$9:K333)),"")</f>
        <v>45853.319444444445</v>
      </c>
      <c r="L333" s="90" cm="1">
        <f t="array" ref="L333">IFERROR(INDEX([1]!v_s10a_incident_by_feeder_FY26[End_Time], ROWS($L$9:L333)),"")</f>
        <v>45853.319444444445</v>
      </c>
      <c r="M333" s="97" cm="1">
        <f t="array" ref="M333">IFERROR(INDEX([1]!v_s10a_incident_by_feeder_FY26[SAIDI_Value], ROWS($M$9:M333)),"")</f>
        <v>6.8191890102720408E-3</v>
      </c>
      <c r="N333" s="94" cm="1">
        <f t="array" ref="N333">IFERROR(INDEX([1]!v_s10a_incident_by_feeder_FY26[SAIFI_Value], ROWS($N$9:N333)),"")</f>
        <v>1.1079104808331243E-4</v>
      </c>
      <c r="O333" s="91" cm="1">
        <f t="array" ref="O333">IFERROR(INDEX([1]!v_s10a_incident_by_feeder_FY26[ICPs], ROWS($N$9:N333)),"")</f>
        <v>3.9999999999999116</v>
      </c>
      <c r="P333" s="118" cm="1">
        <f t="array" ref="P333">IFERROR(INDEX([1]!v_s10a_incident_by_feeder_FY26[CML], ROWS($P$9:P333)),"")</f>
        <v>246.20000002686174</v>
      </c>
      <c r="Q333" s="88" t="str" cm="1">
        <f t="array" ref="Q333">IFERROR(INDEX([1]!v_s10a_incident_by_feeder_FY26[Planned or Unplanned], ROWS($Q$9:Q333)),"")</f>
        <v>Unplanned</v>
      </c>
      <c r="R333" s="88" t="str" cm="1">
        <f t="array" ref="R333">IFERROR(INDEX([1]!v_s10a_incident_by_feeder_FY26[Cause], ROWS($R$9:R333)),"")</f>
        <v>Defective Equipment</v>
      </c>
      <c r="S333" s="88" t="str" cm="1">
        <f t="array" ref="S333">IFERROR(INDEX([1]!v_s10a_incident_by_feeder_FY26[Details], ROWS($S$9:S333)),"")</f>
        <v># 33kV Circuit Breaker Tripped, Mt Pokaka Substation</v>
      </c>
      <c r="T333" s="18"/>
    </row>
    <row r="334" spans="1:20" ht="15.75" x14ac:dyDescent="0.25">
      <c r="A334" s="10">
        <v>334</v>
      </c>
      <c r="B334" s="11"/>
      <c r="C334" s="116"/>
      <c r="D334" s="116"/>
      <c r="E334" s="85" t="str" cm="1">
        <f t="array" ref="E334">IFERROR(INDEX([1]!v_s10a_incident_by_feeder_FY26[Interruptions Identifier], ROWS($E$9:E334)),"")</f>
        <v>INCD-33464-F-OPONONI</v>
      </c>
      <c r="F334" s="85" t="str" cm="1">
        <f t="array" ref="F334">IFERROR(INDEX([1]!v_s10a_incident_by_feeder_FY26[Circuit Location], ROWS($F$9:F334)),"")</f>
        <v>Omanaia 051762 - Opononi</v>
      </c>
      <c r="G334" s="88" t="str" cm="1">
        <f t="array" ref="G334">IFERROR(INDEX(#REF!, ROWS($G$9:G334)),"")</f>
        <v/>
      </c>
      <c r="H334" s="88" t="str" cm="1">
        <f t="array" ref="H334">IFERROR(INDEX([1]!v_s10a_incident_by_feeder_FY26[feeder], ROWS($H$9:H334)),"")</f>
        <v>OPONONI</v>
      </c>
      <c r="I334" s="89" cm="1">
        <f t="array" ref="I334">IFERROR(INDEX([1]!v_s10a_incident_by_feeder_FY26[Start_Date], ROWS($I$9:I334)),"")</f>
        <v>45853.292361111111</v>
      </c>
      <c r="J334" s="90" cm="1">
        <f t="array" ref="J334">IFERROR(INDEX([1]!v_s10a_incident_by_feeder_FY26[Start_Time], ROWS($J$9:J334)),"")</f>
        <v>45853.292361111111</v>
      </c>
      <c r="K334" s="89" cm="1">
        <f t="array" ref="K334">IFERROR(INDEX([1]!v_s10a_incident_by_feeder_FY26[End_Date], ROWS($K$9:K334)),"")</f>
        <v>45853.359027777777</v>
      </c>
      <c r="L334" s="90" cm="1">
        <f t="array" ref="L334">IFERROR(INDEX([1]!v_s10a_incident_by_feeder_FY26[End_Time], ROWS($L$9:L334)),"")</f>
        <v>45853.359027777777</v>
      </c>
      <c r="M334" s="97" cm="1">
        <f t="array" ref="M334">IFERROR(INDEX([1]!v_s10a_incident_by_feeder_FY26[SAIDI_Value], ROWS($M$9:M334)),"")</f>
        <v>2.3930866385647773E-2</v>
      </c>
      <c r="N334" s="94" cm="1">
        <f t="array" ref="N334">IFERROR(INDEX([1]!v_s10a_incident_by_feeder_FY26[SAIFI_Value], ROWS($N$9:N334)),"")</f>
        <v>2.4927985818745847E-4</v>
      </c>
      <c r="O334" s="91" cm="1">
        <f t="array" ref="O334">IFERROR(INDEX([1]!v_s10a_incident_by_feeder_FY26[ICPs], ROWS($N$9:N334)),"")</f>
        <v>9</v>
      </c>
      <c r="P334" s="118" cm="1">
        <f t="array" ref="P334">IFERROR(INDEX([1]!v_s10a_incident_by_feeder_FY26[CML], ROWS($P$9:P334)),"")</f>
        <v>863.99999998742715</v>
      </c>
      <c r="Q334" s="88" t="str" cm="1">
        <f t="array" ref="Q334">IFERROR(INDEX([1]!v_s10a_incident_by_feeder_FY26[Planned or Unplanned], ROWS($Q$9:Q334)),"")</f>
        <v>Unplanned</v>
      </c>
      <c r="R334" s="88" t="str" cm="1">
        <f t="array" ref="R334">IFERROR(INDEX([1]!v_s10a_incident_by_feeder_FY26[Cause], ROWS($R$9:R334)),"")</f>
        <v>Lightning</v>
      </c>
      <c r="S334" s="88" t="str" cm="1">
        <f t="array" ref="S334">IFERROR(INDEX([1]!v_s10a_incident_by_feeder_FY26[Details], ROWS($S$9:S334)),"")</f>
        <v># Lightning Strike Blew Fuse F2075, Waimamaku Beach Rd, Omanaia</v>
      </c>
      <c r="T334" s="18"/>
    </row>
    <row r="335" spans="1:20" ht="15.75" x14ac:dyDescent="0.25">
      <c r="A335" s="10">
        <v>335</v>
      </c>
      <c r="B335" s="11"/>
      <c r="C335" s="116"/>
      <c r="D335" s="116"/>
      <c r="E335" s="85" t="str" cm="1">
        <f t="array" ref="E335">IFERROR(INDEX([1]!v_s10a_incident_by_feeder_FY26[Interruptions Identifier], ROWS($E$9:E335)),"")</f>
        <v>INCD-33479-F-RAWENE</v>
      </c>
      <c r="F335" s="85" t="str" cm="1">
        <f t="array" ref="F335">IFERROR(INDEX([1]!v_s10a_incident_by_feeder_FY26[Circuit Location], ROWS($F$9:F335)),"")</f>
        <v>Omanaia 051742 - Rawene</v>
      </c>
      <c r="G335" s="88" t="str" cm="1">
        <f t="array" ref="G335">IFERROR(INDEX(#REF!, ROWS($G$9:G335)),"")</f>
        <v/>
      </c>
      <c r="H335" s="88" t="str" cm="1">
        <f t="array" ref="H335">IFERROR(INDEX([1]!v_s10a_incident_by_feeder_FY26[feeder], ROWS($H$9:H335)),"")</f>
        <v>RAWENE</v>
      </c>
      <c r="I335" s="89" cm="1">
        <f t="array" ref="I335">IFERROR(INDEX([1]!v_s10a_incident_by_feeder_FY26[Start_Date], ROWS($I$9:I335)),"")</f>
        <v>45853.638194444444</v>
      </c>
      <c r="J335" s="90" cm="1">
        <f t="array" ref="J335">IFERROR(INDEX([1]!v_s10a_incident_by_feeder_FY26[Start_Time], ROWS($J$9:J335)),"")</f>
        <v>45853.638194444444</v>
      </c>
      <c r="K335" s="89" cm="1">
        <f t="array" ref="K335">IFERROR(INDEX([1]!v_s10a_incident_by_feeder_FY26[End_Date], ROWS($K$9:K335)),"")</f>
        <v>45854.538888888892</v>
      </c>
      <c r="L335" s="90" cm="1">
        <f t="array" ref="L335">IFERROR(INDEX([1]!v_s10a_incident_by_feeder_FY26[End_Time], ROWS($L$9:L335)),"")</f>
        <v>45854.538888888892</v>
      </c>
      <c r="M335" s="97" cm="1">
        <f t="array" ref="M335">IFERROR(INDEX([1]!v_s10a_incident_by_feeder_FY26[SAIDI_Value], ROWS($M$9:M335)),"")</f>
        <v>0.12724351873217385</v>
      </c>
      <c r="N335" s="94" cm="1">
        <f t="array" ref="N335">IFERROR(INDEX([1]!v_s10a_incident_by_feeder_FY26[SAIFI_Value], ROWS($N$9:N335)),"")</f>
        <v>1.4956791491247507E-3</v>
      </c>
      <c r="O335" s="91" cm="1">
        <f t="array" ref="O335">IFERROR(INDEX([1]!v_s10a_incident_by_feeder_FY26[ICPs], ROWS($N$9:N335)),"")</f>
        <v>54</v>
      </c>
      <c r="P335" s="118" cm="1">
        <f t="array" ref="P335">IFERROR(INDEX([1]!v_s10a_incident_by_feeder_FY26[CML], ROWS($P$9:P335)),"")</f>
        <v>4594.0000003064051</v>
      </c>
      <c r="Q335" s="88" t="str" cm="1">
        <f t="array" ref="Q335">IFERROR(INDEX([1]!v_s10a_incident_by_feeder_FY26[Planned or Unplanned], ROWS($Q$9:Q335)),"")</f>
        <v>Unplanned</v>
      </c>
      <c r="R335" s="88" t="str" cm="1">
        <f t="array" ref="R335">IFERROR(INDEX([1]!v_s10a_incident_by_feeder_FY26[Cause], ROWS($R$9:R335)),"")</f>
        <v>Defective Equipment</v>
      </c>
      <c r="S335" s="88" t="str" cm="1">
        <f t="array" ref="S335">IFERROR(INDEX([1]!v_s10a_incident_by_feeder_FY26[Details], ROWS($S$9:S335)),"")</f>
        <v># Broken Crossarm, at Pole 405642, SH12, Omanaia</v>
      </c>
      <c r="T335" s="18"/>
    </row>
    <row r="336" spans="1:20" ht="15.75" x14ac:dyDescent="0.25">
      <c r="A336" s="10">
        <v>336</v>
      </c>
      <c r="B336" s="11"/>
      <c r="C336" s="116"/>
      <c r="D336" s="116"/>
      <c r="E336" s="85" t="str" cm="1">
        <f t="array" ref="E336">IFERROR(INDEX([1]!v_s10a_incident_by_feeder_FY26[Interruptions Identifier], ROWS($E$9:E336)),"")</f>
        <v>INCD-33482-F-RANGIAHUA</v>
      </c>
      <c r="F336" s="85" t="str" cm="1">
        <f t="array" ref="F336">IFERROR(INDEX([1]!v_s10a_incident_by_feeder_FY26[Circuit Location], ROWS($F$9:F336)),"")</f>
        <v>Kaikohe  CB0105 - Rangiahua</v>
      </c>
      <c r="G336" s="88" t="str" cm="1">
        <f t="array" ref="G336">IFERROR(INDEX(#REF!, ROWS($G$9:G336)),"")</f>
        <v/>
      </c>
      <c r="H336" s="88" t="str" cm="1">
        <f t="array" ref="H336">IFERROR(INDEX([1]!v_s10a_incident_by_feeder_FY26[feeder], ROWS($H$9:H336)),"")</f>
        <v>RANGIAHUA</v>
      </c>
      <c r="I336" s="89" cm="1">
        <f t="array" ref="I336">IFERROR(INDEX([1]!v_s10a_incident_by_feeder_FY26[Start_Date], ROWS($I$9:I336)),"")</f>
        <v>45853.59097222222</v>
      </c>
      <c r="J336" s="90" cm="1">
        <f t="array" ref="J336">IFERROR(INDEX([1]!v_s10a_incident_by_feeder_FY26[Start_Time], ROWS($J$9:J336)),"")</f>
        <v>45853.59097222222</v>
      </c>
      <c r="K336" s="89" cm="1">
        <f t="array" ref="K336">IFERROR(INDEX([1]!v_s10a_incident_by_feeder_FY26[End_Date], ROWS($K$9:K336)),"")</f>
        <v>45853.681250000001</v>
      </c>
      <c r="L336" s="90" cm="1">
        <f t="array" ref="L336">IFERROR(INDEX([1]!v_s10a_incident_by_feeder_FY26[End_Time], ROWS($L$9:L336)),"")</f>
        <v>45853.681250000001</v>
      </c>
      <c r="M336" s="97" cm="1">
        <f t="array" ref="M336">IFERROR(INDEX([1]!v_s10a_incident_by_feeder_FY26[SAIDI_Value], ROWS($M$9:M336)),"")</f>
        <v>2.5204963439856978E-2</v>
      </c>
      <c r="N336" s="94" cm="1">
        <f t="array" ref="N336">IFERROR(INDEX([1]!v_s10a_incident_by_feeder_FY26[SAIFI_Value], ROWS($N$9:N336)),"")</f>
        <v>1.9388433414580102E-4</v>
      </c>
      <c r="O336" s="91" cm="1">
        <f t="array" ref="O336">IFERROR(INDEX([1]!v_s10a_incident_by_feeder_FY26[ICPs], ROWS($N$9:N336)),"")</f>
        <v>7</v>
      </c>
      <c r="P336" s="118" cm="1">
        <f t="array" ref="P336">IFERROR(INDEX([1]!v_s10a_incident_by_feeder_FY26[CML], ROWS($P$9:P336)),"")</f>
        <v>910.00000003259629</v>
      </c>
      <c r="Q336" s="88" t="str" cm="1">
        <f t="array" ref="Q336">IFERROR(INDEX([1]!v_s10a_incident_by_feeder_FY26[Planned or Unplanned], ROWS($Q$9:Q336)),"")</f>
        <v>Unplanned</v>
      </c>
      <c r="R336" s="88" t="str" cm="1">
        <f t="array" ref="R336">IFERROR(INDEX([1]!v_s10a_incident_by_feeder_FY26[Cause], ROWS($R$9:R336)),"")</f>
        <v>Lightning</v>
      </c>
      <c r="S336" s="88" t="str" cm="1">
        <f t="array" ref="S336">IFERROR(INDEX([1]!v_s10a_incident_by_feeder_FY26[Details], ROWS($S$9:S336)),"")</f>
        <v># Lightning Strike Blew Fuse L153, Kohukohu Rd, Te Karae</v>
      </c>
      <c r="T336" s="18"/>
    </row>
    <row r="337" spans="1:20" ht="15.75" x14ac:dyDescent="0.25">
      <c r="A337" s="10">
        <v>337</v>
      </c>
      <c r="B337" s="11"/>
      <c r="C337" s="116"/>
      <c r="D337" s="116"/>
      <c r="E337" s="85" t="str" cm="1">
        <f t="array" ref="E337">IFERROR(INDEX([1]!v_s10a_incident_by_feeder_FY26[Interruptions Identifier], ROWS($E$9:E337)),"")</f>
        <v>INCD-33485-F-AWANUI</v>
      </c>
      <c r="F337" s="85" t="str" cm="1">
        <f t="array" ref="F337">IFERROR(INDEX([1]!v_s10a_incident_by_feeder_FY26[Circuit Location], ROWS($F$9:F337)),"")</f>
        <v>NPL CB1406 - Awanui</v>
      </c>
      <c r="G337" s="88" t="str" cm="1">
        <f t="array" ref="G337">IFERROR(INDEX(#REF!, ROWS($G$9:G337)),"")</f>
        <v/>
      </c>
      <c r="H337" s="88" t="str" cm="1">
        <f t="array" ref="H337">IFERROR(INDEX([1]!v_s10a_incident_by_feeder_FY26[feeder], ROWS($H$9:H337)),"")</f>
        <v>AWANUI</v>
      </c>
      <c r="I337" s="89" cm="1">
        <f t="array" ref="I337">IFERROR(INDEX([1]!v_s10a_incident_by_feeder_FY26[Start_Date], ROWS($I$9:I337)),"")</f>
        <v>45853.799305555556</v>
      </c>
      <c r="J337" s="90" cm="1">
        <f t="array" ref="J337">IFERROR(INDEX([1]!v_s10a_incident_by_feeder_FY26[Start_Time], ROWS($J$9:J337)),"")</f>
        <v>45853.799305555556</v>
      </c>
      <c r="K337" s="89" cm="1">
        <f t="array" ref="K337">IFERROR(INDEX([1]!v_s10a_incident_by_feeder_FY26[End_Date], ROWS($K$9:K337)),"")</f>
        <v>45853.888888888891</v>
      </c>
      <c r="L337" s="90" cm="1">
        <f t="array" ref="L337">IFERROR(INDEX([1]!v_s10a_incident_by_feeder_FY26[End_Time], ROWS($L$9:L337)),"")</f>
        <v>45853.888888888891</v>
      </c>
      <c r="M337" s="97" cm="1">
        <f t="array" ref="M337">IFERROR(INDEX([1]!v_s10a_incident_by_feeder_FY26[SAIDI_Value], ROWS($M$9:M337)),"")</f>
        <v>0.12668956347834359</v>
      </c>
      <c r="N337" s="94" cm="1">
        <f t="array" ref="N337">IFERROR(INDEX([1]!v_s10a_incident_by_feeder_FY26[SAIFI_Value], ROWS($N$9:N337)),"")</f>
        <v>9.9711943274983388E-4</v>
      </c>
      <c r="O337" s="91" cm="1">
        <f t="array" ref="O337">IFERROR(INDEX([1]!v_s10a_incident_by_feeder_FY26[ICPs], ROWS($N$9:N337)),"")</f>
        <v>36</v>
      </c>
      <c r="P337" s="118" cm="1">
        <f t="array" ref="P337">IFERROR(INDEX([1]!v_s10a_incident_by_feeder_FY26[CML], ROWS($P$9:P337)),"")</f>
        <v>4573.9999998221174</v>
      </c>
      <c r="Q337" s="88" t="str" cm="1">
        <f t="array" ref="Q337">IFERROR(INDEX([1]!v_s10a_incident_by_feeder_FY26[Planned or Unplanned], ROWS($Q$9:Q337)),"")</f>
        <v>Unplanned</v>
      </c>
      <c r="R337" s="88" t="str" cm="1">
        <f t="array" ref="R337">IFERROR(INDEX([1]!v_s10a_incident_by_feeder_FY26[Cause], ROWS($R$9:R337)),"")</f>
        <v>Adverse Weather</v>
      </c>
      <c r="S337" s="88" t="str" cm="1">
        <f t="array" ref="S337">IFERROR(INDEX([1]!v_s10a_incident_by_feeder_FY26[Details], ROWS($S$9:S337)),"")</f>
        <v># Repair Termination at Pole 410871, Sandhills Rd, Kaitaia</v>
      </c>
      <c r="T337" s="18"/>
    </row>
    <row r="338" spans="1:20" ht="15.75" x14ac:dyDescent="0.25">
      <c r="A338" s="10">
        <v>338</v>
      </c>
      <c r="B338" s="11"/>
      <c r="C338" s="116"/>
      <c r="D338" s="116"/>
      <c r="E338" s="85" t="str" cm="1">
        <f t="array" ref="E338">IFERROR(INDEX([1]!v_s10a_incident_by_feeder_FY26[Interruptions Identifier], ROWS($E$9:E338)),"")</f>
        <v>INCD-33494-F-AWARUA</v>
      </c>
      <c r="F338" s="85" t="str" cm="1">
        <f t="array" ref="F338">IFERROR(INDEX([1]!v_s10a_incident_by_feeder_FY26[Circuit Location], ROWS($F$9:F338)),"")</f>
        <v>Kaikohe CB0108 - Awanui</v>
      </c>
      <c r="G338" s="88" t="str" cm="1">
        <f t="array" ref="G338">IFERROR(INDEX(#REF!, ROWS($G$9:G338)),"")</f>
        <v/>
      </c>
      <c r="H338" s="88" t="str" cm="1">
        <f t="array" ref="H338">IFERROR(INDEX([1]!v_s10a_incident_by_feeder_FY26[feeder], ROWS($H$9:H338)),"")</f>
        <v>AWARUA</v>
      </c>
      <c r="I338" s="89" cm="1">
        <f t="array" ref="I338">IFERROR(INDEX([1]!v_s10a_incident_by_feeder_FY26[Start_Date], ROWS($I$9:I338)),"")</f>
        <v>45854.400694444441</v>
      </c>
      <c r="J338" s="90" cm="1">
        <f t="array" ref="J338">IFERROR(INDEX([1]!v_s10a_incident_by_feeder_FY26[Start_Time], ROWS($J$9:J338)),"")</f>
        <v>45854.400694444441</v>
      </c>
      <c r="K338" s="89" cm="1">
        <f t="array" ref="K338">IFERROR(INDEX([1]!v_s10a_incident_by_feeder_FY26[End_Date], ROWS($K$9:K338)),"")</f>
        <v>45854.59097222222</v>
      </c>
      <c r="L338" s="90" cm="1">
        <f t="array" ref="L338">IFERROR(INDEX([1]!v_s10a_incident_by_feeder_FY26[End_Time], ROWS($L$9:L338)),"")</f>
        <v>45854.59097222222</v>
      </c>
      <c r="M338" s="97" cm="1">
        <f t="array" ref="M338">IFERROR(INDEX([1]!v_s10a_incident_by_feeder_FY26[SAIDI_Value], ROWS($M$9:M338)),"")</f>
        <v>7.5891867937780064E-2</v>
      </c>
      <c r="N338" s="94" cm="1">
        <f t="array" ref="N338">IFERROR(INDEX([1]!v_s10a_incident_by_feeder_FY26[SAIFI_Value], ROWS($N$9:N338)),"")</f>
        <v>2.7697762020828715E-4</v>
      </c>
      <c r="O338" s="91" cm="1">
        <f t="array" ref="O338">IFERROR(INDEX([1]!v_s10a_incident_by_feeder_FY26[ICPs], ROWS($N$9:N338)),"")</f>
        <v>10</v>
      </c>
      <c r="P338" s="118" cm="1">
        <f t="array" ref="P338">IFERROR(INDEX([1]!v_s10a_incident_by_feeder_FY26[CML], ROWS($P$9:P338)),"")</f>
        <v>2740.0000000256114</v>
      </c>
      <c r="Q338" s="88" t="str" cm="1">
        <f t="array" ref="Q338">IFERROR(INDEX([1]!v_s10a_incident_by_feeder_FY26[Planned or Unplanned], ROWS($Q$9:Q338)),"")</f>
        <v>Unplanned</v>
      </c>
      <c r="R338" s="88" t="str" cm="1">
        <f t="array" ref="R338">IFERROR(INDEX([1]!v_s10a_incident_by_feeder_FY26[Cause], ROWS($R$9:R338)),"")</f>
        <v>Vegetation</v>
      </c>
      <c r="S338" s="88" t="str" cm="1">
        <f t="array" ref="S338">IFERROR(INDEX([1]!v_s10a_incident_by_feeder_FY26[Details], ROWS($S$9:S338)),"")</f>
        <v># Vegetation took Line Down, Pole 426609, Pipiwai Rd, Kaikohe</v>
      </c>
      <c r="T338" s="18"/>
    </row>
    <row r="339" spans="1:20" ht="15.75" x14ac:dyDescent="0.25">
      <c r="A339" s="10">
        <v>339</v>
      </c>
      <c r="B339" s="11"/>
      <c r="C339" s="116"/>
      <c r="D339" s="116"/>
      <c r="E339" s="85" t="str" cm="1">
        <f t="array" ref="E339">IFERROR(INDEX([1]!v_s10a_incident_by_feeder_FY26[Interruptions Identifier], ROWS($E$9:E339)),"")</f>
        <v>INCD-33500-F-HEREKINO</v>
      </c>
      <c r="F339" s="85" t="str" cm="1">
        <f t="array" ref="F339">IFERROR(INDEX([1]!v_s10a_incident_by_feeder_FY26[Circuit Location], ROWS($F$9:F339)),"")</f>
        <v>Okahu CB1109 - Herekino</v>
      </c>
      <c r="G339" s="88" t="str" cm="1">
        <f t="array" ref="G339">IFERROR(INDEX(#REF!, ROWS($G$9:G339)),"")</f>
        <v/>
      </c>
      <c r="H339" s="88" t="str" cm="1">
        <f t="array" ref="H339">IFERROR(INDEX([1]!v_s10a_incident_by_feeder_FY26[feeder], ROWS($H$9:H339)),"")</f>
        <v>HEREKINO</v>
      </c>
      <c r="I339" s="89" cm="1">
        <f t="array" ref="I339">IFERROR(INDEX([1]!v_s10a_incident_by_feeder_FY26[Start_Date], ROWS($I$9:I339)),"")</f>
        <v>45860.396527777775</v>
      </c>
      <c r="J339" s="90" cm="1">
        <f t="array" ref="J339">IFERROR(INDEX([1]!v_s10a_incident_by_feeder_FY26[Start_Time], ROWS($J$9:J339)),"")</f>
        <v>45860.396527777775</v>
      </c>
      <c r="K339" s="89" cm="1">
        <f t="array" ref="K339">IFERROR(INDEX([1]!v_s10a_incident_by_feeder_FY26[End_Date], ROWS($K$9:K339)),"")</f>
        <v>45860.589583333334</v>
      </c>
      <c r="L339" s="90" cm="1">
        <f t="array" ref="L339">IFERROR(INDEX([1]!v_s10a_incident_by_feeder_FY26[End_Time], ROWS($L$9:L339)),"")</f>
        <v>45860.589583333334</v>
      </c>
      <c r="M339" s="97" cm="1">
        <f t="array" ref="M339">IFERROR(INDEX([1]!v_s10a_incident_by_feeder_FY26[SAIDI_Value], ROWS($M$9:M339)),"")</f>
        <v>2.2714934633700166</v>
      </c>
      <c r="N339" s="94" cm="1">
        <f t="array" ref="N339">IFERROR(INDEX([1]!v_s10a_incident_by_feeder_FY26[SAIFI_Value], ROWS($N$9:N339)),"")</f>
        <v>8.1708397961444707E-3</v>
      </c>
      <c r="O339" s="91" cm="1">
        <f t="array" ref="O339">IFERROR(INDEX([1]!v_s10a_incident_by_feeder_FY26[ICPs], ROWS($N$9:N339)),"")</f>
        <v>295</v>
      </c>
      <c r="P339" s="118" cm="1">
        <f t="array" ref="P339">IFERROR(INDEX([1]!v_s10a_incident_by_feeder_FY26[CML], ROWS($P$9:P339)),"")</f>
        <v>82010.000001511071</v>
      </c>
      <c r="Q339" s="88" t="str" cm="1">
        <f t="array" ref="Q339">IFERROR(INDEX([1]!v_s10a_incident_by_feeder_FY26[Planned or Unplanned], ROWS($Q$9:Q339)),"")</f>
        <v>Planned</v>
      </c>
      <c r="R339" s="88" t="str" cm="1">
        <f t="array" ref="R339">IFERROR(INDEX([1]!v_s10a_incident_by_feeder_FY26[Cause], ROWS($R$9:R339)),"")</f>
        <v>Planned Outage</v>
      </c>
      <c r="S339" s="88" t="str" cm="1">
        <f t="array" ref="S339">IFERROR(INDEX([1]!v_s10a_incident_by_feeder_FY26[Details], ROWS($S$9:S339)),"")</f>
        <v># Install Sectionaliser S1099, Foreshore Rd, Ahipapa</v>
      </c>
      <c r="T339" s="18"/>
    </row>
    <row r="340" spans="1:20" ht="15.75" x14ac:dyDescent="0.25">
      <c r="A340" s="10">
        <v>340</v>
      </c>
      <c r="B340" s="11"/>
      <c r="C340" s="116"/>
      <c r="D340" s="116"/>
      <c r="E340" s="85" t="str" cm="1">
        <f t="array" ref="E340">IFERROR(INDEX([1]!v_s10a_incident_by_feeder_FY26[Interruptions Identifier], ROWS($E$9:E340)),"")</f>
        <v>INCD-33509-F-TE KAO</v>
      </c>
      <c r="F340" s="85" t="str" cm="1">
        <f t="array" ref="F340">IFERROR(INDEX([1]!v_s10a_incident_by_feeder_FY26[Circuit Location], ROWS($F$9:F340)),"")</f>
        <v>Pukenui 131142 - Te Kao</v>
      </c>
      <c r="G340" s="88" t="str" cm="1">
        <f t="array" ref="G340">IFERROR(INDEX(#REF!, ROWS($G$9:G340)),"")</f>
        <v/>
      </c>
      <c r="H340" s="88" t="str" cm="1">
        <f t="array" ref="H340">IFERROR(INDEX([1]!v_s10a_incident_by_feeder_FY26[feeder], ROWS($H$9:H340)),"")</f>
        <v>TE KAO</v>
      </c>
      <c r="I340" s="89" cm="1">
        <f t="array" ref="I340">IFERROR(INDEX([1]!v_s10a_incident_by_feeder_FY26[Start_Date], ROWS($I$9:I340)),"")</f>
        <v>45863.406944444447</v>
      </c>
      <c r="J340" s="90" cm="1">
        <f t="array" ref="J340">IFERROR(INDEX([1]!v_s10a_incident_by_feeder_FY26[Start_Time], ROWS($J$9:J340)),"")</f>
        <v>45863.406944444447</v>
      </c>
      <c r="K340" s="89" cm="1">
        <f t="array" ref="K340">IFERROR(INDEX([1]!v_s10a_incident_by_feeder_FY26[End_Date], ROWS($K$9:K340)),"")</f>
        <v>45863.567361111112</v>
      </c>
      <c r="L340" s="90" cm="1">
        <f t="array" ref="L340">IFERROR(INDEX([1]!v_s10a_incident_by_feeder_FY26[End_Time], ROWS($L$9:L340)),"")</f>
        <v>45863.567361111112</v>
      </c>
      <c r="M340" s="97" cm="1">
        <f t="array" ref="M340">IFERROR(INDEX([1]!v_s10a_incident_by_feeder_FY26[SAIDI_Value], ROWS($M$9:M340)),"")</f>
        <v>0.46066917792763729</v>
      </c>
      <c r="N340" s="94" cm="1">
        <f t="array" ref="N340">IFERROR(INDEX([1]!v_s10a_incident_by_feeder_FY26[SAIFI_Value], ROWS($N$9:N340)),"")</f>
        <v>1.9942388654996678E-3</v>
      </c>
      <c r="O340" s="91" cm="1">
        <f t="array" ref="O340">IFERROR(INDEX([1]!v_s10a_incident_by_feeder_FY26[ICPs], ROWS($N$9:N340)),"")</f>
        <v>72</v>
      </c>
      <c r="P340" s="118" cm="1">
        <f t="array" ref="P340">IFERROR(INDEX([1]!v_s10a_incident_by_feeder_FY26[CML], ROWS($P$9:P340)),"")</f>
        <v>16631.999999899417</v>
      </c>
      <c r="Q340" s="88" t="str" cm="1">
        <f t="array" ref="Q340">IFERROR(INDEX([1]!v_s10a_incident_by_feeder_FY26[Planned or Unplanned], ROWS($Q$9:Q340)),"")</f>
        <v>Planned</v>
      </c>
      <c r="R340" s="88" t="str" cm="1">
        <f t="array" ref="R340">IFERROR(INDEX([1]!v_s10a_incident_by_feeder_FY26[Cause], ROWS($R$9:R340)),"")</f>
        <v>Planned Outage</v>
      </c>
      <c r="S340" s="88" t="str" cm="1">
        <f t="array" ref="S340">IFERROR(INDEX([1]!v_s10a_incident_by_feeder_FY26[Details], ROWS($S$9:S340)),"")</f>
        <v># Replace Pole 430058, Fuses and Transformer  T01703, Waharua Rd, Te Hapua</v>
      </c>
      <c r="T340" s="18"/>
    </row>
    <row r="341" spans="1:20" ht="15.75" x14ac:dyDescent="0.25">
      <c r="A341" s="10">
        <v>341</v>
      </c>
      <c r="B341" s="11"/>
      <c r="C341" s="116"/>
      <c r="D341" s="116"/>
      <c r="E341" s="85" t="str" cm="1">
        <f t="array" ref="E341">IFERROR(INDEX([1]!v_s10a_incident_by_feeder_FY26[Interruptions Identifier], ROWS($E$9:E341)),"")</f>
        <v>INCD-33521-F-RANUI AVENUE</v>
      </c>
      <c r="F341" s="85" t="str" cm="1">
        <f t="array" ref="F341">IFERROR(INDEX([1]!v_s10a_incident_by_feeder_FY26[Circuit Location], ROWS($F$9:F341)),"")</f>
        <v>Kerikeri 181172 - Ranui Ave</v>
      </c>
      <c r="G341" s="88" t="str" cm="1">
        <f t="array" ref="G341">IFERROR(INDEX(#REF!, ROWS($G$9:G341)),"")</f>
        <v/>
      </c>
      <c r="H341" s="88" t="str" cm="1">
        <f t="array" ref="H341">IFERROR(INDEX([1]!v_s10a_incident_by_feeder_FY26[feeder], ROWS($H$9:H341)),"")</f>
        <v>RANUI AVENUE</v>
      </c>
      <c r="I341" s="89" cm="1">
        <f t="array" ref="I341">IFERROR(INDEX([1]!v_s10a_incident_by_feeder_FY26[Start_Date], ROWS($I$9:I341)),"")</f>
        <v>45855.376539351855</v>
      </c>
      <c r="J341" s="90" cm="1">
        <f t="array" ref="J341">IFERROR(INDEX([1]!v_s10a_incident_by_feeder_FY26[Start_Time], ROWS($J$9:J341)),"")</f>
        <v>45855.376539351855</v>
      </c>
      <c r="K341" s="89" cm="1">
        <f t="array" ref="K341">IFERROR(INDEX([1]!v_s10a_incident_by_feeder_FY26[End_Date], ROWS($K$9:K341)),"")</f>
        <v>45855.381111111114</v>
      </c>
      <c r="L341" s="90" cm="1">
        <f t="array" ref="L341">IFERROR(INDEX([1]!v_s10a_incident_by_feeder_FY26[End_Time], ROWS($L$9:L341)),"")</f>
        <v>45855.381111111114</v>
      </c>
      <c r="M341" s="97" cm="1">
        <f t="array" ref="M341">IFERROR(INDEX([1]!v_s10a_incident_by_feeder_FY26[SAIDI_Value], ROWS($M$9:M341)),"")</f>
        <v>0.10320615540197352</v>
      </c>
      <c r="N341" s="94" cm="1">
        <f t="array" ref="N341">IFERROR(INDEX([1]!v_s10a_incident_by_feeder_FY26[SAIFI_Value], ROWS($N$9:N341)),"")</f>
        <v>1.5676884367813747E-2</v>
      </c>
      <c r="O341" s="91" cm="1">
        <f t="array" ref="O341">IFERROR(INDEX([1]!v_s10a_incident_by_feeder_FY26[ICPs], ROWS($N$9:N341)),"")</f>
        <v>565.99823321554754</v>
      </c>
      <c r="P341" s="118" cm="1">
        <f t="array" ref="P341">IFERROR(INDEX([1]!v_s10a_incident_by_feeder_FY26[CML], ROWS($P$9:P341)),"")</f>
        <v>3726.1550346328522</v>
      </c>
      <c r="Q341" s="88" t="str" cm="1">
        <f t="array" ref="Q341">IFERROR(INDEX([1]!v_s10a_incident_by_feeder_FY26[Planned or Unplanned], ROWS($Q$9:Q341)),"")</f>
        <v>Unplanned</v>
      </c>
      <c r="R341" s="88" t="str" cm="1">
        <f t="array" ref="R341">IFERROR(INDEX([1]!v_s10a_incident_by_feeder_FY26[Cause], ROWS($R$9:R341)),"")</f>
        <v>Human Error</v>
      </c>
      <c r="S341" s="88" t="str" cm="1">
        <f t="array" ref="S341">IFERROR(INDEX([1]!v_s10a_incident_by_feeder_FY26[Details], ROWS($S$9:S341)),"")</f>
        <v># Line Tripped during Planned Job, Feeder 181172, Mill Lane, Kerikeri</v>
      </c>
      <c r="T341" s="18"/>
    </row>
    <row r="342" spans="1:20" ht="15.75" x14ac:dyDescent="0.25">
      <c r="A342" s="10">
        <v>342</v>
      </c>
      <c r="B342" s="11"/>
      <c r="C342" s="116"/>
      <c r="D342" s="116"/>
      <c r="E342" s="85" t="str" cm="1">
        <f t="array" ref="E342">IFERROR(INDEX([1]!v_s10a_incident_by_feeder_FY26[Interruptions Identifier], ROWS($E$9:E342)),"")</f>
        <v>INCD-33521-F-COBHAM ROAD</v>
      </c>
      <c r="F342" s="85" t="str" cm="1">
        <f t="array" ref="F342">IFERROR(INDEX([1]!v_s10a_incident_by_feeder_FY26[Circuit Location], ROWS($F$9:F342)),"")</f>
        <v>Kerikeri 181132 - Cobham Road</v>
      </c>
      <c r="G342" s="88" t="str" cm="1">
        <f t="array" ref="G342">IFERROR(INDEX(#REF!, ROWS($G$9:G342)),"")</f>
        <v/>
      </c>
      <c r="H342" s="88" t="str" cm="1">
        <f t="array" ref="H342">IFERROR(INDEX([1]!v_s10a_incident_by_feeder_FY26[feeder], ROWS($H$9:H342)),"")</f>
        <v>COBHAM ROAD</v>
      </c>
      <c r="I342" s="89" cm="1">
        <f t="array" ref="I342">IFERROR(INDEX([1]!v_s10a_incident_by_feeder_FY26[Start_Date], ROWS($I$9:I342)),"")</f>
        <v>45855.376539351855</v>
      </c>
      <c r="J342" s="90" cm="1">
        <f t="array" ref="J342">IFERROR(INDEX([1]!v_s10a_incident_by_feeder_FY26[Start_Time], ROWS($J$9:J342)),"")</f>
        <v>45855.376539351855</v>
      </c>
      <c r="K342" s="89" cm="1">
        <f t="array" ref="K342">IFERROR(INDEX([1]!v_s10a_incident_by_feeder_FY26[End_Date], ROWS($K$9:K342)),"")</f>
        <v>45855.381111111114</v>
      </c>
      <c r="L342" s="90" cm="1">
        <f t="array" ref="L342">IFERROR(INDEX([1]!v_s10a_incident_by_feeder_FY26[End_Time], ROWS($L$9:L342)),"")</f>
        <v>45855.381111111114</v>
      </c>
      <c r="M342" s="97" cm="1">
        <f t="array" ref="M342">IFERROR(INDEX([1]!v_s10a_incident_by_feeder_FY26[SAIDI_Value], ROWS($M$9:M342)),"")</f>
        <v>1.8266576177331976E-4</v>
      </c>
      <c r="N342" s="94" cm="1">
        <f t="array" ref="N342">IFERROR(INDEX([1]!v_s10a_incident_by_feeder_FY26[SAIFI_Value], ROWS($N$9:N342)),"")</f>
        <v>2.7746697996117659E-5</v>
      </c>
      <c r="O342" s="91" cm="1">
        <f t="array" ref="O342">IFERROR(INDEX([1]!v_s10a_incident_by_feeder_FY26[ICPs], ROWS($N$9:N342)),"")</f>
        <v>1.0017667844518321</v>
      </c>
      <c r="P342" s="118" cm="1">
        <f t="array" ref="P342">IFERROR(INDEX([1]!v_s10a_incident_by_feeder_FY26[CML], ROWS($P$9:P342)),"")</f>
        <v>6.5949646630639371</v>
      </c>
      <c r="Q342" s="88" t="str" cm="1">
        <f t="array" ref="Q342">IFERROR(INDEX([1]!v_s10a_incident_by_feeder_FY26[Planned or Unplanned], ROWS($Q$9:Q342)),"")</f>
        <v>Unplanned</v>
      </c>
      <c r="R342" s="88" t="str" cm="1">
        <f t="array" ref="R342">IFERROR(INDEX([1]!v_s10a_incident_by_feeder_FY26[Cause], ROWS($R$9:R342)),"")</f>
        <v>Human Error</v>
      </c>
      <c r="S342" s="88" t="str" cm="1">
        <f t="array" ref="S342">IFERROR(INDEX([1]!v_s10a_incident_by_feeder_FY26[Details], ROWS($S$9:S342)),"")</f>
        <v># Line Tripped during Planned Job, Feeder 181172, Mill Lane, Kerikeri</v>
      </c>
      <c r="T342" s="18"/>
    </row>
    <row r="343" spans="1:20" ht="15.75" x14ac:dyDescent="0.25">
      <c r="A343" s="10">
        <v>343</v>
      </c>
      <c r="B343" s="11"/>
      <c r="C343" s="116"/>
      <c r="D343" s="116"/>
      <c r="E343" s="85" t="str" cm="1">
        <f t="array" ref="E343">IFERROR(INDEX([1]!v_s10a_incident_by_feeder_FY26[Interruptions Identifier], ROWS($E$9:E343)),"")</f>
        <v>INCD-33524-F-HONE HEKE ROAD</v>
      </c>
      <c r="F343" s="85" t="str" cm="1">
        <f t="array" ref="F343">IFERROR(INDEX([1]!v_s10a_incident_by_feeder_FY26[Circuit Location], ROWS($F$9:F343)),"")</f>
        <v>Kerikeri 181182 - Hone Heke Road</v>
      </c>
      <c r="G343" s="88" t="str" cm="1">
        <f t="array" ref="G343">IFERROR(INDEX(#REF!, ROWS($G$9:G343)),"")</f>
        <v/>
      </c>
      <c r="H343" s="88" t="str" cm="1">
        <f t="array" ref="H343">IFERROR(INDEX([1]!v_s10a_incident_by_feeder_FY26[feeder], ROWS($H$9:H343)),"")</f>
        <v>HONE HEKE ROAD</v>
      </c>
      <c r="I343" s="89" cm="1">
        <f t="array" ref="I343">IFERROR(INDEX([1]!v_s10a_incident_by_feeder_FY26[Start_Date], ROWS($I$9:I343)),"")</f>
        <v>45855.376539351855</v>
      </c>
      <c r="J343" s="90" cm="1">
        <f t="array" ref="J343">IFERROR(INDEX([1]!v_s10a_incident_by_feeder_FY26[Start_Time], ROWS($J$9:J343)),"")</f>
        <v>45855.376539351855</v>
      </c>
      <c r="K343" s="89" cm="1">
        <f t="array" ref="K343">IFERROR(INDEX([1]!v_s10a_incident_by_feeder_FY26[End_Date], ROWS($K$9:K343)),"")</f>
        <v>45855.38212962963</v>
      </c>
      <c r="L343" s="90" cm="1">
        <f t="array" ref="L343">IFERROR(INDEX([1]!v_s10a_incident_by_feeder_FY26[End_Time], ROWS($L$9:L343)),"")</f>
        <v>45855.38212962963</v>
      </c>
      <c r="M343" s="97" cm="1">
        <f t="array" ref="M343">IFERROR(INDEX([1]!v_s10a_incident_by_feeder_FY26[SAIDI_Value], ROWS($M$9:M343)),"")</f>
        <v>0.13244238858681129</v>
      </c>
      <c r="N343" s="94" cm="1">
        <f t="array" ref="N343">IFERROR(INDEX([1]!v_s10a_incident_by_feeder_FY26[SAIFI_Value], ROWS($N$9:N343)),"")</f>
        <v>1.6452470640372259E-2</v>
      </c>
      <c r="O343" s="91" cm="1">
        <f t="array" ref="O343">IFERROR(INDEX([1]!v_s10a_incident_by_feeder_FY26[ICPs], ROWS($N$9:N343)),"")</f>
        <v>594</v>
      </c>
      <c r="P343" s="118" cm="1">
        <f t="array" ref="P343">IFERROR(INDEX([1]!v_s10a_incident_by_feeder_FY26[CML], ROWS($P$9:P343)),"")</f>
        <v>4781.699997538235</v>
      </c>
      <c r="Q343" s="88" t="str" cm="1">
        <f t="array" ref="Q343">IFERROR(INDEX([1]!v_s10a_incident_by_feeder_FY26[Planned or Unplanned], ROWS($Q$9:Q343)),"")</f>
        <v>Unplanned</v>
      </c>
      <c r="R343" s="88" t="str" cm="1">
        <f t="array" ref="R343">IFERROR(INDEX([1]!v_s10a_incident_by_feeder_FY26[Cause], ROWS($R$9:R343)),"")</f>
        <v>Human Error</v>
      </c>
      <c r="S343" s="88" t="str" cm="1">
        <f t="array" ref="S343">IFERROR(INDEX([1]!v_s10a_incident_by_feeder_FY26[Details], ROWS($S$9:S343)),"")</f>
        <v># Line Tripped during Planned Job, Feeder 181182, Mill Lane, Kerikeri</v>
      </c>
      <c r="T343" s="18"/>
    </row>
    <row r="344" spans="1:20" ht="15.75" x14ac:dyDescent="0.25">
      <c r="A344" s="10">
        <v>344</v>
      </c>
      <c r="B344" s="11"/>
      <c r="C344" s="116"/>
      <c r="D344" s="116"/>
      <c r="E344" s="85" t="str" cm="1">
        <f t="array" ref="E344">IFERROR(INDEX([1]!v_s10a_incident_by_feeder_FY26[Interruptions Identifier], ROWS($E$9:E344)),"")</f>
        <v>INCD-33527-F-SHEPHERD ROAD</v>
      </c>
      <c r="F344" s="85" t="str" cm="1">
        <f t="array" ref="F344">IFERROR(INDEX([1]!v_s10a_incident_by_feeder_FY26[Circuit Location], ROWS($F$9:F344)),"")</f>
        <v>Kerikeri 181192 - Shepherd Road</v>
      </c>
      <c r="G344" s="88" t="str" cm="1">
        <f t="array" ref="G344">IFERROR(INDEX(#REF!, ROWS($G$9:G344)),"")</f>
        <v/>
      </c>
      <c r="H344" s="88" t="str" cm="1">
        <f t="array" ref="H344">IFERROR(INDEX([1]!v_s10a_incident_by_feeder_FY26[feeder], ROWS($H$9:H344)),"")</f>
        <v>SHEPHERD ROAD</v>
      </c>
      <c r="I344" s="89" cm="1">
        <f t="array" ref="I344">IFERROR(INDEX([1]!v_s10a_incident_by_feeder_FY26[Start_Date], ROWS($I$9:I344)),"")</f>
        <v>45855.376539351855</v>
      </c>
      <c r="J344" s="90" cm="1">
        <f t="array" ref="J344">IFERROR(INDEX([1]!v_s10a_incident_by_feeder_FY26[Start_Time], ROWS($J$9:J344)),"")</f>
        <v>45855.376539351855</v>
      </c>
      <c r="K344" s="89" cm="1">
        <f t="array" ref="K344">IFERROR(INDEX([1]!v_s10a_incident_by_feeder_FY26[End_Date], ROWS($K$9:K344)),"")</f>
        <v>45855.382951388892</v>
      </c>
      <c r="L344" s="90" cm="1">
        <f t="array" ref="L344">IFERROR(INDEX([1]!v_s10a_incident_by_feeder_FY26[End_Time], ROWS($L$9:L344)),"")</f>
        <v>45855.382951388892</v>
      </c>
      <c r="M344" s="97" cm="1">
        <f t="array" ref="M344">IFERROR(INDEX([1]!v_s10a_incident_by_feeder_FY26[SAIDI_Value], ROWS($M$9:M344)),"")</f>
        <v>6.82832927104082E-2</v>
      </c>
      <c r="N344" s="94" cm="1">
        <f t="array" ref="N344">IFERROR(INDEX([1]!v_s10a_incident_by_feeder_FY26[SAIFI_Value], ROWS($N$9:N344)),"")</f>
        <v>7.3953024595612678E-3</v>
      </c>
      <c r="O344" s="91" cm="1">
        <f t="array" ref="O344">IFERROR(INDEX([1]!v_s10a_incident_by_feeder_FY26[ICPs], ROWS($N$9:N344)),"")</f>
        <v>267</v>
      </c>
      <c r="P344" s="118" cm="1">
        <f t="array" ref="P344">IFERROR(INDEX([1]!v_s10a_incident_by_feeder_FY26[CML], ROWS($P$9:P344)),"")</f>
        <v>2465.3000000165775</v>
      </c>
      <c r="Q344" s="88" t="str" cm="1">
        <f t="array" ref="Q344">IFERROR(INDEX([1]!v_s10a_incident_by_feeder_FY26[Planned or Unplanned], ROWS($Q$9:Q344)),"")</f>
        <v>Unplanned</v>
      </c>
      <c r="R344" s="88" t="str" cm="1">
        <f t="array" ref="R344">IFERROR(INDEX([1]!v_s10a_incident_by_feeder_FY26[Cause], ROWS($R$9:R344)),"")</f>
        <v>Human Error</v>
      </c>
      <c r="S344" s="88" t="str" cm="1">
        <f t="array" ref="S344">IFERROR(INDEX([1]!v_s10a_incident_by_feeder_FY26[Details], ROWS($S$9:S344)),"")</f>
        <v># Line Tripped during Planned Job, Shepherd Rd Feeder , Mill Lane, Kerikeri</v>
      </c>
      <c r="T344" s="18"/>
    </row>
    <row r="345" spans="1:20" ht="15.75" x14ac:dyDescent="0.25">
      <c r="A345" s="10">
        <v>345</v>
      </c>
      <c r="B345" s="11"/>
      <c r="C345" s="116"/>
      <c r="D345" s="116"/>
      <c r="E345" s="85" t="str" cm="1">
        <f t="array" ref="E345">IFERROR(INDEX([1]!v_s10a_incident_by_feeder_FY26[Interruptions Identifier], ROWS($E$9:E345)),"")</f>
        <v>INCD-33533-F-HONE HEKE ROAD</v>
      </c>
      <c r="F345" s="85" t="str" cm="1">
        <f t="array" ref="F345">IFERROR(INDEX([1]!v_s10a_incident_by_feeder_FY26[Circuit Location], ROWS($F$9:F345)),"")</f>
        <v>Kerikeri 181182 - Hone Heke Road</v>
      </c>
      <c r="G345" s="88" t="str" cm="1">
        <f t="array" ref="G345">IFERROR(INDEX(#REF!, ROWS($G$9:G345)),"")</f>
        <v/>
      </c>
      <c r="H345" s="88" t="str" cm="1">
        <f t="array" ref="H345">IFERROR(INDEX([1]!v_s10a_incident_by_feeder_FY26[feeder], ROWS($H$9:H345)),"")</f>
        <v>HONE HEKE ROAD</v>
      </c>
      <c r="I345" s="89" cm="1">
        <f t="array" ref="I345">IFERROR(INDEX([1]!v_s10a_incident_by_feeder_FY26[Start_Date], ROWS($I$9:I345)),"")</f>
        <v>45855.621412037035</v>
      </c>
      <c r="J345" s="90" cm="1">
        <f t="array" ref="J345">IFERROR(INDEX([1]!v_s10a_incident_by_feeder_FY26[Start_Time], ROWS($J$9:J345)),"")</f>
        <v>45855.621412037035</v>
      </c>
      <c r="K345" s="89" cm="1">
        <f t="array" ref="K345">IFERROR(INDEX([1]!v_s10a_incident_by_feeder_FY26[End_Date], ROWS($K$9:K345)),"")</f>
        <v>45855.683229166665</v>
      </c>
      <c r="L345" s="90" cm="1">
        <f t="array" ref="L345">IFERROR(INDEX([1]!v_s10a_incident_by_feeder_FY26[End_Time], ROWS($L$9:L345)),"")</f>
        <v>45855.683229166665</v>
      </c>
      <c r="M345" s="97" cm="1">
        <f t="array" ref="M345">IFERROR(INDEX([1]!v_s10a_incident_by_feeder_FY26[SAIDI_Value], ROWS($M$9:M345)),"")</f>
        <v>1.2338355861501367</v>
      </c>
      <c r="N345" s="94" cm="1">
        <f t="array" ref="N345">IFERROR(INDEX([1]!v_s10a_incident_by_feeder_FY26[SAIFI_Value], ROWS($N$9:N345)),"")</f>
        <v>1.6452470640372259E-2</v>
      </c>
      <c r="O345" s="91" cm="1">
        <f t="array" ref="O345">IFERROR(INDEX([1]!v_s10a_incident_by_feeder_FY26[ICPs], ROWS($N$9:N345)),"")</f>
        <v>594</v>
      </c>
      <c r="P345" s="118" cm="1">
        <f t="array" ref="P345">IFERROR(INDEX([1]!v_s10a_incident_by_feeder_FY26[CML], ROWS($P$9:P345)),"")</f>
        <v>44546.400002364535</v>
      </c>
      <c r="Q345" s="88" t="str" cm="1">
        <f t="array" ref="Q345">IFERROR(INDEX([1]!v_s10a_incident_by_feeder_FY26[Planned or Unplanned], ROWS($Q$9:Q345)),"")</f>
        <v>Unplanned</v>
      </c>
      <c r="R345" s="88" t="str" cm="1">
        <f t="array" ref="R345">IFERROR(INDEX([1]!v_s10a_incident_by_feeder_FY26[Cause], ROWS($R$9:R345)),"")</f>
        <v>Vegetation</v>
      </c>
      <c r="S345" s="88" t="str" cm="1">
        <f t="array" ref="S345">IFERROR(INDEX([1]!v_s10a_incident_by_feeder_FY26[Details], ROWS($S$9:S345)),"")</f>
        <v># Tree on Line, Pole 401475, Honeheke Rd, Kerikeri</v>
      </c>
      <c r="T345" s="18"/>
    </row>
    <row r="346" spans="1:20" ht="15.75" x14ac:dyDescent="0.25">
      <c r="A346" s="10">
        <v>346</v>
      </c>
      <c r="B346" s="11"/>
      <c r="C346" s="116"/>
      <c r="D346" s="116"/>
      <c r="E346" s="85" t="str" cm="1">
        <f t="array" ref="E346">IFERROR(INDEX([1]!v_s10a_incident_by_feeder_FY26[Interruptions Identifier], ROWS($E$9:E346)),"")</f>
        <v>INCD-33554-F-BROADWOOD</v>
      </c>
      <c r="F346" s="85" t="str" cm="1">
        <f t="array" ref="F346">IFERROR(INDEX([1]!v_s10a_incident_by_feeder_FY26[Circuit Location], ROWS($F$9:F346)),"")</f>
        <v>Kaitaia Transmission 151922 - Broadwood</v>
      </c>
      <c r="G346" s="88" t="str" cm="1">
        <f t="array" ref="G346">IFERROR(INDEX(#REF!, ROWS($G$9:G346)),"")</f>
        <v/>
      </c>
      <c r="H346" s="88" t="str" cm="1">
        <f t="array" ref="H346">IFERROR(INDEX([1]!v_s10a_incident_by_feeder_FY26[feeder], ROWS($H$9:H346)),"")</f>
        <v>BROADWOOD</v>
      </c>
      <c r="I346" s="89" cm="1">
        <f t="array" ref="I346">IFERROR(INDEX([1]!v_s10a_incident_by_feeder_FY26[Start_Date], ROWS($I$9:I346)),"")</f>
        <v>45855.658182870371</v>
      </c>
      <c r="J346" s="90" cm="1">
        <f t="array" ref="J346">IFERROR(INDEX([1]!v_s10a_incident_by_feeder_FY26[Start_Time], ROWS($J$9:J346)),"")</f>
        <v>45855.658182870371</v>
      </c>
      <c r="K346" s="89" cm="1">
        <f t="array" ref="K346">IFERROR(INDEX([1]!v_s10a_incident_by_feeder_FY26[End_Date], ROWS($K$9:K346)),"")</f>
        <v>45855.755196759259</v>
      </c>
      <c r="L346" s="90" cm="1">
        <f t="array" ref="L346">IFERROR(INDEX([1]!v_s10a_incident_by_feeder_FY26[End_Time], ROWS($L$9:L346)),"")</f>
        <v>45855.755196759259</v>
      </c>
      <c r="M346" s="97" cm="1">
        <f t="array" ref="M346">IFERROR(INDEX([1]!v_s10a_incident_by_feeder_FY26[SAIDI_Value], ROWS($M$9:M346)),"")</f>
        <v>1.2033763571779044</v>
      </c>
      <c r="N346" s="94" cm="1">
        <f t="array" ref="N346">IFERROR(INDEX([1]!v_s10a_incident_by_feeder_FY26[SAIFI_Value], ROWS($N$9:N346)),"")</f>
        <v>8.6140039884777305E-3</v>
      </c>
      <c r="O346" s="91" cm="1">
        <f t="array" ref="O346">IFERROR(INDEX([1]!v_s10a_incident_by_feeder_FY26[ICPs], ROWS($N$9:N346)),"")</f>
        <v>311</v>
      </c>
      <c r="P346" s="118" cm="1">
        <f t="array" ref="P346">IFERROR(INDEX([1]!v_s10a_incident_by_feeder_FY26[CML], ROWS($P$9:P346)),"")</f>
        <v>43446.699999551056</v>
      </c>
      <c r="Q346" s="88" t="str" cm="1">
        <f t="array" ref="Q346">IFERROR(INDEX([1]!v_s10a_incident_by_feeder_FY26[Planned or Unplanned], ROWS($Q$9:Q346)),"")</f>
        <v>Unplanned</v>
      </c>
      <c r="R346" s="88" t="str" cm="1">
        <f t="array" ref="R346">IFERROR(INDEX([1]!v_s10a_incident_by_feeder_FY26[Cause], ROWS($R$9:R346)),"")</f>
        <v>Adverse Weather</v>
      </c>
      <c r="S346" s="88" t="str" cm="1">
        <f t="array" ref="S346">IFERROR(INDEX([1]!v_s10a_incident_by_feeder_FY26[Details], ROWS($S$9:S346)),"")</f>
        <v># Sectionaliser S1003 Tripped, Runaruna Rd, Okahu Rd</v>
      </c>
      <c r="T346" s="18"/>
    </row>
    <row r="347" spans="1:20" ht="15.75" x14ac:dyDescent="0.25">
      <c r="A347" s="10">
        <v>347</v>
      </c>
      <c r="B347" s="11"/>
      <c r="C347" s="116"/>
      <c r="D347" s="116"/>
      <c r="E347" s="85" t="str" cm="1">
        <f t="array" ref="E347">IFERROR(INDEX([1]!v_s10a_incident_by_feeder_FY26[Interruptions Identifier], ROWS($E$9:E347)),"")</f>
        <v>INCD-33557-F-TE KAO</v>
      </c>
      <c r="F347" s="85" t="str" cm="1">
        <f t="array" ref="F347">IFERROR(INDEX([1]!v_s10a_incident_by_feeder_FY26[Circuit Location], ROWS($F$9:F347)),"")</f>
        <v>Pukenui 131142 - Te Kao</v>
      </c>
      <c r="G347" s="88" t="str" cm="1">
        <f t="array" ref="G347">IFERROR(INDEX(#REF!, ROWS($G$9:G347)),"")</f>
        <v/>
      </c>
      <c r="H347" s="88" t="str" cm="1">
        <f t="array" ref="H347">IFERROR(INDEX([1]!v_s10a_incident_by_feeder_FY26[feeder], ROWS($H$9:H347)),"")</f>
        <v>TE KAO</v>
      </c>
      <c r="I347" s="89" cm="1">
        <f t="array" ref="I347">IFERROR(INDEX([1]!v_s10a_incident_by_feeder_FY26[Start_Date], ROWS($I$9:I347)),"")</f>
        <v>45855.681250000001</v>
      </c>
      <c r="J347" s="90" cm="1">
        <f t="array" ref="J347">IFERROR(INDEX([1]!v_s10a_incident_by_feeder_FY26[Start_Time], ROWS($J$9:J347)),"")</f>
        <v>45855.681250000001</v>
      </c>
      <c r="K347" s="89" cm="1">
        <f t="array" ref="K347">IFERROR(INDEX([1]!v_s10a_incident_by_feeder_FY26[End_Date], ROWS($K$9:K347)),"")</f>
        <v>45856.62222222222</v>
      </c>
      <c r="L347" s="90" cm="1">
        <f t="array" ref="L347">IFERROR(INDEX([1]!v_s10a_incident_by_feeder_FY26[End_Time], ROWS($L$9:L347)),"")</f>
        <v>45856.62222222222</v>
      </c>
      <c r="M347" s="97" cm="1">
        <f t="array" ref="M347">IFERROR(INDEX([1]!v_s10a_incident_by_feeder_FY26[SAIDI_Value], ROWS($M$9:M347)),"")</f>
        <v>5.359073786816845</v>
      </c>
      <c r="N347" s="94" cm="1">
        <f t="array" ref="N347">IFERROR(INDEX([1]!v_s10a_incident_by_feeder_FY26[SAIFI_Value], ROWS($N$9:N347)),"")</f>
        <v>4.8194105916241963E-3</v>
      </c>
      <c r="O347" s="91" cm="1">
        <f t="array" ref="O347">IFERROR(INDEX([1]!v_s10a_incident_by_feeder_FY26[ICPs], ROWS($N$9:N347)),"")</f>
        <v>174</v>
      </c>
      <c r="P347" s="118" cm="1">
        <f t="array" ref="P347">IFERROR(INDEX([1]!v_s10a_incident_by_feeder_FY26[CML], ROWS($P$9:P347)),"")</f>
        <v>193483.99999923538</v>
      </c>
      <c r="Q347" s="88" t="str" cm="1">
        <f t="array" ref="Q347">IFERROR(INDEX([1]!v_s10a_incident_by_feeder_FY26[Planned or Unplanned], ROWS($Q$9:Q347)),"")</f>
        <v>Unplanned</v>
      </c>
      <c r="R347" s="88" t="str" cm="1">
        <f t="array" ref="R347">IFERROR(INDEX([1]!v_s10a_incident_by_feeder_FY26[Cause], ROWS($R$9:R347)),"")</f>
        <v>Defective Equipment</v>
      </c>
      <c r="S347" s="88" t="str" cm="1">
        <f t="array" ref="S347">IFERROR(INDEX([1]!v_s10a_incident_by_feeder_FY26[Details], ROWS($S$9:S347)),"")</f>
        <v># Replace Crossarm, Repair Conductor, Poles 413599 to 413601, Far North Rd, Pukenui</v>
      </c>
      <c r="T347" s="18"/>
    </row>
    <row r="348" spans="1:20" ht="15.75" x14ac:dyDescent="0.25">
      <c r="A348" s="10">
        <v>348</v>
      </c>
      <c r="B348" s="11"/>
      <c r="C348" s="116"/>
      <c r="D348" s="116"/>
      <c r="E348" s="85" t="str" cm="1">
        <f t="array" ref="E348">IFERROR(INDEX([1]!v_s10a_incident_by_feeder_FY26[Interruptions Identifier], ROWS($E$9:E348)),"")</f>
        <v>INCD-33563-F-TOWAI</v>
      </c>
      <c r="F348" s="85" t="str" cm="1">
        <f t="array" ref="F348">IFERROR(INDEX([1]!v_s10a_incident_by_feeder_FY26[Circuit Location], ROWS($F$9:F348)),"")</f>
        <v>Kawakawa CB0206 - Towai</v>
      </c>
      <c r="G348" s="88" t="str" cm="1">
        <f t="array" ref="G348">IFERROR(INDEX(#REF!, ROWS($G$9:G348)),"")</f>
        <v/>
      </c>
      <c r="H348" s="88" t="str" cm="1">
        <f t="array" ref="H348">IFERROR(INDEX([1]!v_s10a_incident_by_feeder_FY26[feeder], ROWS($H$9:H348)),"")</f>
        <v>TOWAI</v>
      </c>
      <c r="I348" s="89" cm="1">
        <f t="array" ref="I348">IFERROR(INDEX([1]!v_s10a_incident_by_feeder_FY26[Start_Date], ROWS($I$9:I348)),"")</f>
        <v>45855.73541666667</v>
      </c>
      <c r="J348" s="90" cm="1">
        <f t="array" ref="J348">IFERROR(INDEX([1]!v_s10a_incident_by_feeder_FY26[Start_Time], ROWS($J$9:J348)),"")</f>
        <v>45855.73541666667</v>
      </c>
      <c r="K348" s="89" cm="1">
        <f t="array" ref="K348">IFERROR(INDEX([1]!v_s10a_incident_by_feeder_FY26[End_Date], ROWS($K$9:K348)),"")</f>
        <v>45855.876388888886</v>
      </c>
      <c r="L348" s="90" cm="1">
        <f t="array" ref="L348">IFERROR(INDEX([1]!v_s10a_incident_by_feeder_FY26[End_Time], ROWS($L$9:L348)),"")</f>
        <v>45855.876388888886</v>
      </c>
      <c r="M348" s="97" cm="1">
        <f t="array" ref="M348">IFERROR(INDEX([1]!v_s10a_incident_by_feeder_FY26[SAIDI_Value], ROWS($M$9:M348)),"")</f>
        <v>8.4339685349747576E-2</v>
      </c>
      <c r="N348" s="94" cm="1">
        <f t="array" ref="N348">IFERROR(INDEX([1]!v_s10a_incident_by_feeder_FY26[SAIFI_Value], ROWS($N$9:N348)),"")</f>
        <v>4.1546643031243073E-4</v>
      </c>
      <c r="O348" s="91" cm="1">
        <f t="array" ref="O348">IFERROR(INDEX([1]!v_s10a_incident_by_feeder_FY26[ICPs], ROWS($N$9:N348)),"")</f>
        <v>15</v>
      </c>
      <c r="P348" s="118" cm="1">
        <f t="array" ref="P348">IFERROR(INDEX([1]!v_s10a_incident_by_feeder_FY26[CML], ROWS($P$9:P348)),"")</f>
        <v>3044.9999998672865</v>
      </c>
      <c r="Q348" s="88" t="str" cm="1">
        <f t="array" ref="Q348">IFERROR(INDEX([1]!v_s10a_incident_by_feeder_FY26[Planned or Unplanned], ROWS($Q$9:Q348)),"")</f>
        <v>Unplanned</v>
      </c>
      <c r="R348" s="88" t="str" cm="1">
        <f t="array" ref="R348">IFERROR(INDEX([1]!v_s10a_incident_by_feeder_FY26[Cause], ROWS($R$9:R348)),"")</f>
        <v>Adverse Weather</v>
      </c>
      <c r="S348" s="88" t="str" cm="1">
        <f t="array" ref="S348">IFERROR(INDEX([1]!v_s10a_incident_by_feeder_FY26[Details], ROWS($S$9:S348)),"")</f>
        <v># Recloser Tripped during High Winds, R_T01301, Opahi Rd, Kawakawa</v>
      </c>
      <c r="T348" s="18"/>
    </row>
    <row r="349" spans="1:20" ht="15.75" x14ac:dyDescent="0.25">
      <c r="A349" s="10">
        <v>349</v>
      </c>
      <c r="B349" s="11"/>
      <c r="C349" s="116"/>
      <c r="D349" s="116"/>
      <c r="E349" s="85" t="str" cm="1">
        <f t="array" ref="E349">IFERROR(INDEX([1]!v_s10a_incident_by_feeder_FY26[Interruptions Identifier], ROWS($E$9:E349)),"")</f>
        <v>INCD-33566-F-RANGIAHUA</v>
      </c>
      <c r="F349" s="85" t="str" cm="1">
        <f t="array" ref="F349">IFERROR(INDEX([1]!v_s10a_incident_by_feeder_FY26[Circuit Location], ROWS($F$9:F349)),"")</f>
        <v>Kaikohe  CB0105 - Rangiahua</v>
      </c>
      <c r="G349" s="88" t="str" cm="1">
        <f t="array" ref="G349">IFERROR(INDEX(#REF!, ROWS($G$9:G349)),"")</f>
        <v/>
      </c>
      <c r="H349" s="88" t="str" cm="1">
        <f t="array" ref="H349">IFERROR(INDEX([1]!v_s10a_incident_by_feeder_FY26[feeder], ROWS($H$9:H349)),"")</f>
        <v>RANGIAHUA</v>
      </c>
      <c r="I349" s="89" cm="1">
        <f t="array" ref="I349">IFERROR(INDEX([1]!v_s10a_incident_by_feeder_FY26[Start_Date], ROWS($I$9:I349)),"")</f>
        <v>45856.407638888886</v>
      </c>
      <c r="J349" s="90" cm="1">
        <f t="array" ref="J349">IFERROR(INDEX([1]!v_s10a_incident_by_feeder_FY26[Start_Time], ROWS($J$9:J349)),"")</f>
        <v>45856.407638888886</v>
      </c>
      <c r="K349" s="89" cm="1">
        <f t="array" ref="K349">IFERROR(INDEX([1]!v_s10a_incident_by_feeder_FY26[End_Date], ROWS($K$9:K349)),"")</f>
        <v>45856.429166666669</v>
      </c>
      <c r="L349" s="90" cm="1">
        <f t="array" ref="L349">IFERROR(INDEX([1]!v_s10a_incident_by_feeder_FY26[End_Time], ROWS($L$9:L349)),"")</f>
        <v>45856.429166666669</v>
      </c>
      <c r="M349" s="97" cm="1">
        <f t="array" ref="M349">IFERROR(INDEX([1]!v_s10a_incident_by_feeder_FY26[SAIDI_Value], ROWS($M$9:M349)),"")</f>
        <v>6.0104143598289561E-3</v>
      </c>
      <c r="N349" s="94" cm="1">
        <f t="array" ref="N349">IFERROR(INDEX([1]!v_s10a_incident_by_feeder_FY26[SAIFI_Value], ROWS($N$9:N349)),"")</f>
        <v>1.9388433414580102E-4</v>
      </c>
      <c r="O349" s="91" cm="1">
        <f t="array" ref="O349">IFERROR(INDEX([1]!v_s10a_incident_by_feeder_FY26[ICPs], ROWS($N$9:N349)),"")</f>
        <v>7</v>
      </c>
      <c r="P349" s="118" cm="1">
        <f t="array" ref="P349">IFERROR(INDEX([1]!v_s10a_incident_by_feeder_FY26[CML], ROWS($P$9:P349)),"")</f>
        <v>217.00000004726462</v>
      </c>
      <c r="Q349" s="88" t="str" cm="1">
        <f t="array" ref="Q349">IFERROR(INDEX([1]!v_s10a_incident_by_feeder_FY26[Planned or Unplanned], ROWS($Q$9:Q349)),"")</f>
        <v>Unplanned</v>
      </c>
      <c r="R349" s="88" t="str" cm="1">
        <f t="array" ref="R349">IFERROR(INDEX([1]!v_s10a_incident_by_feeder_FY26[Cause], ROWS($R$9:R349)),"")</f>
        <v>Adverse Weather</v>
      </c>
      <c r="S349" s="88" t="str" cm="1">
        <f t="array" ref="S349">IFERROR(INDEX([1]!v_s10a_incident_by_feeder_FY26[Details], ROWS($S$9:S349)),"")</f>
        <v># Blown Fuses, at Link L153, Kohukohu Rd, Te Karae</v>
      </c>
      <c r="T349" s="18"/>
    </row>
    <row r="350" spans="1:20" ht="15.75" x14ac:dyDescent="0.25">
      <c r="A350" s="10">
        <v>350</v>
      </c>
      <c r="B350" s="11"/>
      <c r="C350" s="116"/>
      <c r="D350" s="116"/>
      <c r="E350" s="85" t="str" cm="1">
        <f t="array" ref="E350">IFERROR(INDEX([1]!v_s10a_incident_by_feeder_FY26[Interruptions Identifier], ROWS($E$9:E350)),"")</f>
        <v>INCD-33569-F-ORURU</v>
      </c>
      <c r="F350" s="85" t="str" cm="1">
        <f t="array" ref="F350">IFERROR(INDEX([1]!v_s10a_incident_by_feeder_FY26[Circuit Location], ROWS($F$9:F350)),"")</f>
        <v>Taipa CB1206 - Oruru</v>
      </c>
      <c r="G350" s="88" t="str" cm="1">
        <f t="array" ref="G350">IFERROR(INDEX(#REF!, ROWS($G$9:G350)),"")</f>
        <v/>
      </c>
      <c r="H350" s="88" t="str" cm="1">
        <f t="array" ref="H350">IFERROR(INDEX([1]!v_s10a_incident_by_feeder_FY26[feeder], ROWS($H$9:H350)),"")</f>
        <v>ORURU</v>
      </c>
      <c r="I350" s="89" cm="1">
        <f t="array" ref="I350">IFERROR(INDEX([1]!v_s10a_incident_by_feeder_FY26[Start_Date], ROWS($I$9:I350)),"")</f>
        <v>45868.40347222222</v>
      </c>
      <c r="J350" s="90" cm="1">
        <f t="array" ref="J350">IFERROR(INDEX([1]!v_s10a_incident_by_feeder_FY26[Start_Time], ROWS($J$9:J350)),"")</f>
        <v>45868.40347222222</v>
      </c>
      <c r="K350" s="89" cm="1">
        <f t="array" ref="K350">IFERROR(INDEX([1]!v_s10a_incident_by_feeder_FY26[End_Date], ROWS($K$9:K350)),"")</f>
        <v>45868.593055555553</v>
      </c>
      <c r="L350" s="90" cm="1">
        <f t="array" ref="L350">IFERROR(INDEX([1]!v_s10a_incident_by_feeder_FY26[End_Time], ROWS($L$9:L350)),"")</f>
        <v>45868.593055555553</v>
      </c>
      <c r="M350" s="97" cm="1">
        <f t="array" ref="M350">IFERROR(INDEX([1]!v_s10a_incident_by_feeder_FY26[SAIDI_Value], ROWS($M$9:M350)),"")</f>
        <v>0.26465211610834127</v>
      </c>
      <c r="N350" s="94" cm="1">
        <f t="array" ref="N350">IFERROR(INDEX([1]!v_s10a_incident_by_feeder_FY26[SAIFI_Value], ROWS($N$9:N350)),"")</f>
        <v>9.6942167072900515E-4</v>
      </c>
      <c r="O350" s="91" cm="1">
        <f t="array" ref="O350">IFERROR(INDEX([1]!v_s10a_incident_by_feeder_FY26[ICPs], ROWS($N$9:N350)),"")</f>
        <v>35</v>
      </c>
      <c r="P350" s="118" cm="1">
        <f t="array" ref="P350">IFERROR(INDEX([1]!v_s10a_incident_by_feeder_FY26[CML], ROWS($P$9:P350)),"")</f>
        <v>9554.9999999755528</v>
      </c>
      <c r="Q350" s="88" t="str" cm="1">
        <f t="array" ref="Q350">IFERROR(INDEX([1]!v_s10a_incident_by_feeder_FY26[Planned or Unplanned], ROWS($Q$9:Q350)),"")</f>
        <v>Planned</v>
      </c>
      <c r="R350" s="88" t="str" cm="1">
        <f t="array" ref="R350">IFERROR(INDEX([1]!v_s10a_incident_by_feeder_FY26[Cause], ROWS($R$9:R350)),"")</f>
        <v>Planned Outage</v>
      </c>
      <c r="S350" s="88" t="str" cm="1">
        <f t="array" ref="S350">IFERROR(INDEX([1]!v_s10a_incident_by_feeder_FY26[Details], ROWS($S$9:S350)),"")</f>
        <v># Replaced Defective Conductor, Honeymoon Valley Rd, Peria</v>
      </c>
      <c r="T350" s="18"/>
    </row>
    <row r="351" spans="1:20" ht="15.75" x14ac:dyDescent="0.25">
      <c r="A351" s="10">
        <v>351</v>
      </c>
      <c r="B351" s="11"/>
      <c r="C351" s="116"/>
      <c r="D351" s="116"/>
      <c r="E351" s="85" t="str" cm="1">
        <f t="array" ref="E351">IFERROR(INDEX([1]!v_s10a_incident_by_feeder_FY26[Interruptions Identifier], ROWS($E$9:E351)),"")</f>
        <v>INCD-33572-F-AWANUI</v>
      </c>
      <c r="F351" s="85" t="str" cm="1">
        <f t="array" ref="F351">IFERROR(INDEX([1]!v_s10a_incident_by_feeder_FY26[Circuit Location], ROWS($F$9:F351)),"")</f>
        <v>NPL CB1406 - Awanui</v>
      </c>
      <c r="G351" s="88" t="str" cm="1">
        <f t="array" ref="G351">IFERROR(INDEX(#REF!, ROWS($G$9:G351)),"")</f>
        <v/>
      </c>
      <c r="H351" s="88" t="str" cm="1">
        <f t="array" ref="H351">IFERROR(INDEX([1]!v_s10a_incident_by_feeder_FY26[feeder], ROWS($H$9:H351)),"")</f>
        <v>AWANUI</v>
      </c>
      <c r="I351" s="89" cm="1">
        <f t="array" ref="I351">IFERROR(INDEX([1]!v_s10a_incident_by_feeder_FY26[Start_Date], ROWS($I$9:I351)),"")</f>
        <v>45876.396527777775</v>
      </c>
      <c r="J351" s="90" cm="1">
        <f t="array" ref="J351">IFERROR(INDEX([1]!v_s10a_incident_by_feeder_FY26[Start_Time], ROWS($J$9:J351)),"")</f>
        <v>45876.396527777775</v>
      </c>
      <c r="K351" s="89" cm="1">
        <f t="array" ref="K351">IFERROR(INDEX([1]!v_s10a_incident_by_feeder_FY26[End_Date], ROWS($K$9:K351)),"")</f>
        <v>45876.597222222219</v>
      </c>
      <c r="L351" s="90" cm="1">
        <f t="array" ref="L351">IFERROR(INDEX([1]!v_s10a_incident_by_feeder_FY26[End_Time], ROWS($L$9:L351)),"")</f>
        <v>45876.597222222219</v>
      </c>
      <c r="M351" s="97" cm="1">
        <f t="array" ref="M351">IFERROR(INDEX([1]!v_s10a_incident_by_feeder_FY26[SAIDI_Value], ROWS($M$9:M351)),"")</f>
        <v>0.48828384666361591</v>
      </c>
      <c r="N351" s="94" cm="1">
        <f t="array" ref="N351">IFERROR(INDEX([1]!v_s10a_incident_by_feeder_FY26[SAIFI_Value], ROWS($N$9:N351)),"")</f>
        <v>1.6895634832705517E-3</v>
      </c>
      <c r="O351" s="91" cm="1">
        <f t="array" ref="O351">IFERROR(INDEX([1]!v_s10a_incident_by_feeder_FY26[ICPs], ROWS($N$9:N351)),"")</f>
        <v>61</v>
      </c>
      <c r="P351" s="118" cm="1">
        <f t="array" ref="P351">IFERROR(INDEX([1]!v_s10a_incident_by_feeder_FY26[CML], ROWS($P$9:P351)),"")</f>
        <v>17628.999999943189</v>
      </c>
      <c r="Q351" s="88" t="str" cm="1">
        <f t="array" ref="Q351">IFERROR(INDEX([1]!v_s10a_incident_by_feeder_FY26[Planned or Unplanned], ROWS($Q$9:Q351)),"")</f>
        <v>Planned</v>
      </c>
      <c r="R351" s="88" t="str" cm="1">
        <f t="array" ref="R351">IFERROR(INDEX([1]!v_s10a_incident_by_feeder_FY26[Cause], ROWS($R$9:R351)),"")</f>
        <v>Planned Outage</v>
      </c>
      <c r="S351" s="88" t="str" cm="1">
        <f t="array" ref="S351">IFERROR(INDEX([1]!v_s10a_incident_by_feeder_FY26[Details], ROWS($S$9:S351)),"")</f>
        <v># New Conductor, from Pole 905465  to 328524, Sandhills Rd, Ahipara</v>
      </c>
      <c r="T351" s="18"/>
    </row>
    <row r="352" spans="1:20" ht="15.75" x14ac:dyDescent="0.25">
      <c r="A352" s="10">
        <v>352</v>
      </c>
      <c r="B352" s="11"/>
      <c r="C352" s="116"/>
      <c r="D352" s="116"/>
      <c r="E352" s="85" t="str" cm="1">
        <f t="array" ref="E352">IFERROR(INDEX([1]!v_s10a_incident_by_feeder_FY26[Interruptions Identifier], ROWS($E$9:E352)),"")</f>
        <v>INCD-33584-F-PUKETI</v>
      </c>
      <c r="F352" s="85" t="str" cm="1">
        <f t="array" ref="F352">IFERROR(INDEX([1]!v_s10a_incident_by_feeder_FY26[Circuit Location], ROWS($F$9:F352)),"")</f>
        <v>Waipapa 041692 - Puketi</v>
      </c>
      <c r="G352" s="88" t="str" cm="1">
        <f t="array" ref="G352">IFERROR(INDEX(#REF!, ROWS($G$9:G352)),"")</f>
        <v/>
      </c>
      <c r="H352" s="88" t="str" cm="1">
        <f t="array" ref="H352">IFERROR(INDEX([1]!v_s10a_incident_by_feeder_FY26[feeder], ROWS($H$9:H352)),"")</f>
        <v>PUKETI</v>
      </c>
      <c r="I352" s="89" cm="1">
        <f t="array" ref="I352">IFERROR(INDEX([1]!v_s10a_incident_by_feeder_FY26[Start_Date], ROWS($I$9:I352)),"")</f>
        <v>45880.361111111109</v>
      </c>
      <c r="J352" s="90" cm="1">
        <f t="array" ref="J352">IFERROR(INDEX([1]!v_s10a_incident_by_feeder_FY26[Start_Time], ROWS($J$9:J352)),"")</f>
        <v>45880.361111111109</v>
      </c>
      <c r="K352" s="89" cm="1">
        <f t="array" ref="K352">IFERROR(INDEX([1]!v_s10a_incident_by_feeder_FY26[End_Date], ROWS($K$9:K352)),"")</f>
        <v>45880.588888888888</v>
      </c>
      <c r="L352" s="90" cm="1">
        <f t="array" ref="L352">IFERROR(INDEX([1]!v_s10a_incident_by_feeder_FY26[End_Time], ROWS($L$9:L352)),"")</f>
        <v>45880.588888888888</v>
      </c>
      <c r="M352" s="97" cm="1">
        <f t="array" ref="M352">IFERROR(INDEX([1]!v_s10a_incident_by_feeder_FY26[SAIDI_Value], ROWS($M$9:M352)),"")</f>
        <v>0.86306226457024815</v>
      </c>
      <c r="N352" s="94" cm="1">
        <f t="array" ref="N352">IFERROR(INDEX([1]!v_s10a_incident_by_feeder_FY26[SAIFI_Value], ROWS($N$9:N352)),"")</f>
        <v>2.6312873919787281E-3</v>
      </c>
      <c r="O352" s="91" cm="1">
        <f t="array" ref="O352">IFERROR(INDEX([1]!v_s10a_incident_by_feeder_FY26[ICPs], ROWS($N$9:N352)),"")</f>
        <v>95</v>
      </c>
      <c r="P352" s="118" cm="1">
        <f t="array" ref="P352">IFERROR(INDEX([1]!v_s10a_incident_by_feeder_FY26[CML], ROWS($P$9:P352)),"")</f>
        <v>31160.000000044238</v>
      </c>
      <c r="Q352" s="88" t="str" cm="1">
        <f t="array" ref="Q352">IFERROR(INDEX([1]!v_s10a_incident_by_feeder_FY26[Planned or Unplanned], ROWS($Q$9:Q352)),"")</f>
        <v>Planned</v>
      </c>
      <c r="R352" s="88" t="str" cm="1">
        <f t="array" ref="R352">IFERROR(INDEX([1]!v_s10a_incident_by_feeder_FY26[Cause], ROWS($R$9:R352)),"")</f>
        <v>Planned Outage</v>
      </c>
      <c r="S352" s="88" t="str" cm="1">
        <f t="array" ref="S352">IFERROR(INDEX([1]!v_s10a_incident_by_feeder_FY26[Details], ROWS($S$9:S352)),"")</f>
        <v># Vegetation Control, between Poles 406931, 406932, Onekura Rd, Waipapa</v>
      </c>
      <c r="T352" s="18"/>
    </row>
    <row r="353" spans="1:20" ht="15.75" x14ac:dyDescent="0.25">
      <c r="A353" s="10">
        <v>353</v>
      </c>
      <c r="B353" s="11"/>
      <c r="C353" s="116"/>
      <c r="D353" s="116"/>
      <c r="E353" s="85" t="str" cm="1">
        <f t="array" ref="E353">IFERROR(INDEX([1]!v_s10a_incident_by_feeder_FY26[Interruptions Identifier], ROWS($E$9:E353)),"")</f>
        <v>INCD-33587-F-AWANUI</v>
      </c>
      <c r="F353" s="85" t="str" cm="1">
        <f t="array" ref="F353">IFERROR(INDEX([1]!v_s10a_incident_by_feeder_FY26[Circuit Location], ROWS($F$9:F353)),"")</f>
        <v>NPL CB1406 - Awanui</v>
      </c>
      <c r="G353" s="88" t="str" cm="1">
        <f t="array" ref="G353">IFERROR(INDEX(#REF!, ROWS($G$9:G353)),"")</f>
        <v/>
      </c>
      <c r="H353" s="88" t="str" cm="1">
        <f t="array" ref="H353">IFERROR(INDEX([1]!v_s10a_incident_by_feeder_FY26[feeder], ROWS($H$9:H353)),"")</f>
        <v>AWANUI</v>
      </c>
      <c r="I353" s="89" cm="1">
        <f t="array" ref="I353">IFERROR(INDEX([1]!v_s10a_incident_by_feeder_FY26[Start_Date], ROWS($I$9:I353)),"")</f>
        <v>45881.377083333333</v>
      </c>
      <c r="J353" s="90" cm="1">
        <f t="array" ref="J353">IFERROR(INDEX([1]!v_s10a_incident_by_feeder_FY26[Start_Time], ROWS($J$9:J353)),"")</f>
        <v>45881.377083333333</v>
      </c>
      <c r="K353" s="89" cm="1">
        <f t="array" ref="K353">IFERROR(INDEX([1]!v_s10a_incident_by_feeder_FY26[End_Date], ROWS($K$9:K353)),"")</f>
        <v>45881.556250000001</v>
      </c>
      <c r="L353" s="90" cm="1">
        <f t="array" ref="L353">IFERROR(INDEX([1]!v_s10a_incident_by_feeder_FY26[End_Time], ROWS($L$9:L353)),"")</f>
        <v>45881.556250000001</v>
      </c>
      <c r="M353" s="97" cm="1">
        <f t="array" ref="M353">IFERROR(INDEX([1]!v_s10a_incident_by_feeder_FY26[SAIDI_Value], ROWS($M$9:M353)),"")</f>
        <v>0.41579880346260079</v>
      </c>
      <c r="N353" s="94" cm="1">
        <f t="array" ref="N353">IFERROR(INDEX([1]!v_s10a_incident_by_feeder_FY26[SAIFI_Value], ROWS($N$9:N353)),"")</f>
        <v>1.8280522933746953E-3</v>
      </c>
      <c r="O353" s="91" cm="1">
        <f t="array" ref="O353">IFERROR(INDEX([1]!v_s10a_incident_by_feeder_FY26[ICPs], ROWS($N$9:N353)),"")</f>
        <v>66</v>
      </c>
      <c r="P353" s="118" cm="1">
        <f t="array" ref="P353">IFERROR(INDEX([1]!v_s10a_incident_by_feeder_FY26[CML], ROWS($P$9:P353)),"")</f>
        <v>15012.000000213739</v>
      </c>
      <c r="Q353" s="88" t="str" cm="1">
        <f t="array" ref="Q353">IFERROR(INDEX([1]!v_s10a_incident_by_feeder_FY26[Planned or Unplanned], ROWS($Q$9:Q353)),"")</f>
        <v>Planned</v>
      </c>
      <c r="R353" s="88" t="str" cm="1">
        <f t="array" ref="R353">IFERROR(INDEX([1]!v_s10a_incident_by_feeder_FY26[Cause], ROWS($R$9:R353)),"")</f>
        <v>Planned Outage</v>
      </c>
      <c r="S353" s="88" t="str" cm="1">
        <f t="array" ref="S353">IFERROR(INDEX([1]!v_s10a_incident_by_feeder_FY26[Details], ROWS($S$9:S353)),"")</f>
        <v># Replace Pole 410739, Upgrade Transformer T00221, Gill Rd, Awanui</v>
      </c>
      <c r="T353" s="18"/>
    </row>
    <row r="354" spans="1:20" ht="15.75" x14ac:dyDescent="0.25">
      <c r="A354" s="10">
        <v>354</v>
      </c>
      <c r="B354" s="11"/>
      <c r="C354" s="116"/>
      <c r="D354" s="116"/>
      <c r="E354" s="85" t="str" cm="1">
        <f t="array" ref="E354">IFERROR(INDEX([1]!v_s10a_incident_by_feeder_FY26[Interruptions Identifier], ROWS($E$9:E354)),"")</f>
        <v>INCD-33590-F-PURERUA</v>
      </c>
      <c r="F354" s="85" t="str" cm="1">
        <f t="array" ref="F354">IFERROR(INDEX([1]!v_s10a_incident_by_feeder_FY26[Circuit Location], ROWS($F$9:F354)),"")</f>
        <v>Waipapa 041632 - Purerua</v>
      </c>
      <c r="G354" s="88" t="str" cm="1">
        <f t="array" ref="G354">IFERROR(INDEX(#REF!, ROWS($G$9:G354)),"")</f>
        <v/>
      </c>
      <c r="H354" s="88" t="str" cm="1">
        <f t="array" ref="H354">IFERROR(INDEX([1]!v_s10a_incident_by_feeder_FY26[feeder], ROWS($H$9:H354)),"")</f>
        <v>PURERUA</v>
      </c>
      <c r="I354" s="89" cm="1">
        <f t="array" ref="I354">IFERROR(INDEX([1]!v_s10a_incident_by_feeder_FY26[Start_Date], ROWS($I$9:I354)),"")</f>
        <v>45881.381944444445</v>
      </c>
      <c r="J354" s="90" cm="1">
        <f t="array" ref="J354">IFERROR(INDEX([1]!v_s10a_incident_by_feeder_FY26[Start_Time], ROWS($J$9:J354)),"")</f>
        <v>45881.381944444445</v>
      </c>
      <c r="K354" s="89" cm="1">
        <f t="array" ref="K354">IFERROR(INDEX([1]!v_s10a_incident_by_feeder_FY26[End_Date], ROWS($K$9:K354)),"")</f>
        <v>45881.613194444442</v>
      </c>
      <c r="L354" s="90" cm="1">
        <f t="array" ref="L354">IFERROR(INDEX([1]!v_s10a_incident_by_feeder_FY26[End_Time], ROWS($L$9:L354)),"")</f>
        <v>45881.613194444442</v>
      </c>
      <c r="M354" s="97" cm="1">
        <f t="array" ref="M354">IFERROR(INDEX([1]!v_s10a_incident_by_feeder_FY26[SAIDI_Value], ROWS($M$9:M354)),"")</f>
        <v>0.11990361178665848</v>
      </c>
      <c r="N354" s="94" cm="1">
        <f t="array" ref="N354">IFERROR(INDEX([1]!v_s10a_incident_by_feeder_FY26[SAIFI_Value], ROWS($N$9:N354)),"")</f>
        <v>3.6007090627077331E-4</v>
      </c>
      <c r="O354" s="91" cm="1">
        <f t="array" ref="O354">IFERROR(INDEX([1]!v_s10a_incident_by_feeder_FY26[ICPs], ROWS($N$9:N354)),"")</f>
        <v>13</v>
      </c>
      <c r="P354" s="118" cm="1">
        <f t="array" ref="P354">IFERROR(INDEX([1]!v_s10a_incident_by_feeder_FY26[CML], ROWS($P$9:P354)),"")</f>
        <v>4328.9999999455176</v>
      </c>
      <c r="Q354" s="88" t="str" cm="1">
        <f t="array" ref="Q354">IFERROR(INDEX([1]!v_s10a_incident_by_feeder_FY26[Planned or Unplanned], ROWS($Q$9:Q354)),"")</f>
        <v>Planned</v>
      </c>
      <c r="R354" s="88" t="str" cm="1">
        <f t="array" ref="R354">IFERROR(INDEX([1]!v_s10a_incident_by_feeder_FY26[Cause], ROWS($R$9:R354)),"")</f>
        <v>Planned Outage</v>
      </c>
      <c r="S354" s="88" t="str" cm="1">
        <f t="array" ref="S354">IFERROR(INDEX([1]!v_s10a_incident_by_feeder_FY26[Details], ROWS($S$9:S354)),"")</f>
        <v># Vegetation Control, Beyond Sectionaliser S158, Hansen Rd, Waipapa</v>
      </c>
      <c r="T354" s="18"/>
    </row>
    <row r="355" spans="1:20" ht="15.75" x14ac:dyDescent="0.25">
      <c r="A355" s="10">
        <v>355</v>
      </c>
      <c r="B355" s="11"/>
      <c r="C355" s="116"/>
      <c r="D355" s="116"/>
      <c r="E355" s="85" t="str" cm="1">
        <f t="array" ref="E355">IFERROR(INDEX([1]!v_s10a_incident_by_feeder_FY26[Interruptions Identifier], ROWS($E$9:E355)),"")</f>
        <v>INCD-33596-F-CLOUGH ROAD</v>
      </c>
      <c r="F355" s="85" t="str" cm="1">
        <f t="array" ref="F355">IFERROR(INDEX([1]!v_s10a_incident_by_feeder_FY26[Circuit Location], ROWS($F$9:F355)),"")</f>
        <v>Kaitaia Transmission 151822 - Clough Road</v>
      </c>
      <c r="G355" s="88" t="str" cm="1">
        <f t="array" ref="G355">IFERROR(INDEX(#REF!, ROWS($G$9:G355)),"")</f>
        <v/>
      </c>
      <c r="H355" s="88" t="str" cm="1">
        <f t="array" ref="H355">IFERROR(INDEX([1]!v_s10a_incident_by_feeder_FY26[feeder], ROWS($H$9:H355)),"")</f>
        <v>CLOUGH ROAD</v>
      </c>
      <c r="I355" s="89" cm="1">
        <f t="array" ref="I355">IFERROR(INDEX([1]!v_s10a_incident_by_feeder_FY26[Start_Date], ROWS($I$9:I355)),"")</f>
        <v>45882.400000000001</v>
      </c>
      <c r="J355" s="90" cm="1">
        <f t="array" ref="J355">IFERROR(INDEX([1]!v_s10a_incident_by_feeder_FY26[Start_Time], ROWS($J$9:J355)),"")</f>
        <v>45882.400000000001</v>
      </c>
      <c r="K355" s="89" cm="1">
        <f t="array" ref="K355">IFERROR(INDEX([1]!v_s10a_incident_by_feeder_FY26[End_Date], ROWS($K$9:K355)),"")</f>
        <v>45882.629861111112</v>
      </c>
      <c r="L355" s="90" cm="1">
        <f t="array" ref="L355">IFERROR(INDEX([1]!v_s10a_incident_by_feeder_FY26[End_Time], ROWS($L$9:L355)),"")</f>
        <v>45882.629861111112</v>
      </c>
      <c r="M355" s="97" cm="1">
        <f t="array" ref="M355">IFERROR(INDEX([1]!v_s10a_incident_by_feeder_FY26[SAIDI_Value], ROWS($M$9:M355)),"")</f>
        <v>0.52257367604660787</v>
      </c>
      <c r="N355" s="94" cm="1">
        <f t="array" ref="N355">IFERROR(INDEX([1]!v_s10a_incident_by_feeder_FY26[SAIFI_Value], ROWS($N$9:N355)),"")</f>
        <v>1.5787724351872369E-3</v>
      </c>
      <c r="O355" s="91" cm="1">
        <f t="array" ref="O355">IFERROR(INDEX([1]!v_s10a_incident_by_feeder_FY26[ICPs], ROWS($N$9:N355)),"")</f>
        <v>57</v>
      </c>
      <c r="P355" s="118" cm="1">
        <f t="array" ref="P355">IFERROR(INDEX([1]!v_s10a_incident_by_feeder_FY26[CML], ROWS($P$9:P355)),"")</f>
        <v>18866.999999986729</v>
      </c>
      <c r="Q355" s="88" t="str" cm="1">
        <f t="array" ref="Q355">IFERROR(INDEX([1]!v_s10a_incident_by_feeder_FY26[Planned or Unplanned], ROWS($Q$9:Q355)),"")</f>
        <v>Planned</v>
      </c>
      <c r="R355" s="88" t="str" cm="1">
        <f t="array" ref="R355">IFERROR(INDEX([1]!v_s10a_incident_by_feeder_FY26[Cause], ROWS($R$9:R355)),"")</f>
        <v>Planned Outage</v>
      </c>
      <c r="S355" s="88" t="str" cm="1">
        <f t="array" ref="S355">IFERROR(INDEX([1]!v_s10a_incident_by_feeder_FY26[Details], ROWS($S$9:S355)),"")</f>
        <v># Pole Replacements 429530, Beyond Switch 318, Church Rd, Kaitaia</v>
      </c>
      <c r="T355" s="18"/>
    </row>
    <row r="356" spans="1:20" ht="15.75" x14ac:dyDescent="0.25">
      <c r="A356" s="10">
        <v>356</v>
      </c>
      <c r="B356" s="11"/>
      <c r="C356" s="116"/>
      <c r="D356" s="116"/>
      <c r="E356" s="85" t="str" cm="1">
        <f t="array" ref="E356">IFERROR(INDEX([1]!v_s10a_incident_by_feeder_FY26[Interruptions Identifier], ROWS($E$9:E356)),"")</f>
        <v>INCD-33605-F-OMAUNU ROAD</v>
      </c>
      <c r="F356" s="85" t="str" cm="1">
        <f t="array" ref="F356">IFERROR(INDEX([1]!v_s10a_incident_by_feeder_FY26[Circuit Location], ROWS($F$9:F356)),"")</f>
        <v>Kaeo 191712 - Omaunu Rd</v>
      </c>
      <c r="G356" s="88" t="str" cm="1">
        <f t="array" ref="G356">IFERROR(INDEX(#REF!, ROWS($G$9:G356)),"")</f>
        <v/>
      </c>
      <c r="H356" s="88" t="str" cm="1">
        <f t="array" ref="H356">IFERROR(INDEX([1]!v_s10a_incident_by_feeder_FY26[feeder], ROWS($H$9:H356)),"")</f>
        <v>OMAUNU ROAD</v>
      </c>
      <c r="I356" s="89" cm="1">
        <f t="array" ref="I356">IFERROR(INDEX([1]!v_s10a_incident_by_feeder_FY26[Start_Date], ROWS($I$9:I356)),"")</f>
        <v>45887.384722222225</v>
      </c>
      <c r="J356" s="90" cm="1">
        <f t="array" ref="J356">IFERROR(INDEX([1]!v_s10a_incident_by_feeder_FY26[Start_Time], ROWS($J$9:J356)),"")</f>
        <v>45887.384722222225</v>
      </c>
      <c r="K356" s="89" cm="1">
        <f t="array" ref="K356">IFERROR(INDEX([1]!v_s10a_incident_by_feeder_FY26[End_Date], ROWS($K$9:K356)),"")</f>
        <v>45887.595833333333</v>
      </c>
      <c r="L356" s="90" cm="1">
        <f t="array" ref="L356">IFERROR(INDEX([1]!v_s10a_incident_by_feeder_FY26[End_Time], ROWS($L$9:L356)),"")</f>
        <v>45887.595833333333</v>
      </c>
      <c r="M356" s="97" cm="1">
        <f t="array" ref="M356">IFERROR(INDEX([1]!v_s10a_incident_by_feeder_FY26[SAIDI_Value], ROWS($M$9:M356)),"")</f>
        <v>0.31154442720574782</v>
      </c>
      <c r="N356" s="94" cm="1">
        <f t="array" ref="N356">IFERROR(INDEX([1]!v_s10a_incident_by_feeder_FY26[SAIFI_Value], ROWS($N$9:N356)),"")</f>
        <v>1.0248171947706626E-3</v>
      </c>
      <c r="O356" s="91" cm="1">
        <f t="array" ref="O356">IFERROR(INDEX([1]!v_s10a_incident_by_feeder_FY26[ICPs], ROWS($N$9:N356)),"")</f>
        <v>37</v>
      </c>
      <c r="P356" s="118" cm="1">
        <f t="array" ref="P356">IFERROR(INDEX([1]!v_s10a_incident_by_feeder_FY26[CML], ROWS($P$9:P356)),"")</f>
        <v>11247.99999983632</v>
      </c>
      <c r="Q356" s="88" t="str" cm="1">
        <f t="array" ref="Q356">IFERROR(INDEX([1]!v_s10a_incident_by_feeder_FY26[Planned or Unplanned], ROWS($Q$9:Q356)),"")</f>
        <v>Planned</v>
      </c>
      <c r="R356" s="88" t="str" cm="1">
        <f t="array" ref="R356">IFERROR(INDEX([1]!v_s10a_incident_by_feeder_FY26[Cause], ROWS($R$9:R356)),"")</f>
        <v>Planned Outage</v>
      </c>
      <c r="S356" s="88" t="str" cm="1">
        <f t="array" ref="S356">IFERROR(INDEX([1]!v_s10a_incident_by_feeder_FY26[Details], ROWS($S$9:S356)),"")</f>
        <v># Clear Vegetation, Beyond Link L524, Omaunu Rd, Kaeo</v>
      </c>
      <c r="T356" s="18"/>
    </row>
    <row r="357" spans="1:20" ht="15.75" x14ac:dyDescent="0.25">
      <c r="A357" s="10">
        <v>357</v>
      </c>
      <c r="B357" s="11"/>
      <c r="C357" s="116"/>
      <c r="D357" s="116"/>
      <c r="E357" s="85" t="str" cm="1">
        <f t="array" ref="E357">IFERROR(INDEX([1]!v_s10a_incident_by_feeder_FY26[Interruptions Identifier], ROWS($E$9:E357)),"")</f>
        <v>INCD-33608-F-TOWAI</v>
      </c>
      <c r="F357" s="85" t="str" cm="1">
        <f t="array" ref="F357">IFERROR(INDEX([1]!v_s10a_incident_by_feeder_FY26[Circuit Location], ROWS($F$9:F357)),"")</f>
        <v>Kawakawa CB0206 - Towai</v>
      </c>
      <c r="G357" s="88" t="str" cm="1">
        <f t="array" ref="G357">IFERROR(INDEX(#REF!, ROWS($G$9:G357)),"")</f>
        <v/>
      </c>
      <c r="H357" s="88" t="str" cm="1">
        <f t="array" ref="H357">IFERROR(INDEX([1]!v_s10a_incident_by_feeder_FY26[feeder], ROWS($H$9:H357)),"")</f>
        <v>TOWAI</v>
      </c>
      <c r="I357" s="89" cm="1">
        <f t="array" ref="I357">IFERROR(INDEX([1]!v_s10a_incident_by_feeder_FY26[Start_Date], ROWS($I$9:I357)),"")</f>
        <v>45889.378472222219</v>
      </c>
      <c r="J357" s="90" cm="1">
        <f t="array" ref="J357">IFERROR(INDEX([1]!v_s10a_incident_by_feeder_FY26[Start_Time], ROWS($J$9:J357)),"")</f>
        <v>45889.378472222219</v>
      </c>
      <c r="K357" s="89" cm="1">
        <f t="array" ref="K357">IFERROR(INDEX([1]!v_s10a_incident_by_feeder_FY26[End_Date], ROWS($K$9:K357)),"")</f>
        <v>45889.572916666664</v>
      </c>
      <c r="L357" s="90" cm="1">
        <f t="array" ref="L357">IFERROR(INDEX([1]!v_s10a_incident_by_feeder_FY26[End_Time], ROWS($L$9:L357)),"")</f>
        <v>45889.572916666664</v>
      </c>
      <c r="M357" s="97" cm="1">
        <f t="array" ref="M357">IFERROR(INDEX([1]!v_s10a_incident_by_feeder_FY26[SAIDI_Value], ROWS($M$9:M357)),"")</f>
        <v>6.2042986926914283E-2</v>
      </c>
      <c r="N357" s="94" cm="1">
        <f t="array" ref="N357">IFERROR(INDEX([1]!v_s10a_incident_by_feeder_FY26[SAIFI_Value], ROWS($N$9:N357)),"")</f>
        <v>2.2158209616662973E-4</v>
      </c>
      <c r="O357" s="91" cm="1">
        <f t="array" ref="O357">IFERROR(INDEX([1]!v_s10a_incident_by_feeder_FY26[ICPs], ROWS($N$9:N357)),"")</f>
        <v>8</v>
      </c>
      <c r="P357" s="118" cm="1">
        <f t="array" ref="P357">IFERROR(INDEX([1]!v_s10a_incident_by_feeder_FY26[CML], ROWS($P$9:P357)),"")</f>
        <v>2240.0000000093132</v>
      </c>
      <c r="Q357" s="88" t="str" cm="1">
        <f t="array" ref="Q357">IFERROR(INDEX([1]!v_s10a_incident_by_feeder_FY26[Planned or Unplanned], ROWS($Q$9:Q357)),"")</f>
        <v>Planned</v>
      </c>
      <c r="R357" s="88" t="str" cm="1">
        <f t="array" ref="R357">IFERROR(INDEX([1]!v_s10a_incident_by_feeder_FY26[Cause], ROWS($R$9:R357)),"")</f>
        <v>Planned Outage</v>
      </c>
      <c r="S357" s="88" t="str" cm="1">
        <f t="array" ref="S357">IFERROR(INDEX([1]!v_s10a_incident_by_feeder_FY26[Details], ROWS($S$9:S357)),"")</f>
        <v># Vegetation Control, Beyond Pole 423246, Ruapekapeka Rd, Kawakawa</v>
      </c>
      <c r="T357" s="18"/>
    </row>
    <row r="358" spans="1:20" ht="15.75" x14ac:dyDescent="0.25">
      <c r="A358" s="10">
        <v>358</v>
      </c>
      <c r="B358" s="11"/>
      <c r="C358" s="116"/>
      <c r="D358" s="116"/>
      <c r="E358" s="85" t="str" cm="1">
        <f t="array" ref="E358">IFERROR(INDEX([1]!v_s10a_incident_by_feeder_FY26[Interruptions Identifier], ROWS($E$9:E358)),"")</f>
        <v>INCD-33617-F-INLET ROAD</v>
      </c>
      <c r="F358" s="85" t="str" cm="1">
        <f t="array" ref="F358">IFERROR(INDEX([1]!v_s10a_incident_by_feeder_FY26[Circuit Location], ROWS($F$9:F358)),"")</f>
        <v>Kerikeri 181142 - Inlet Road</v>
      </c>
      <c r="G358" s="88" t="str" cm="1">
        <f t="array" ref="G358">IFERROR(INDEX(#REF!, ROWS($G$9:G358)),"")</f>
        <v/>
      </c>
      <c r="H358" s="88" t="str" cm="1">
        <f t="array" ref="H358">IFERROR(INDEX([1]!v_s10a_incident_by_feeder_FY26[feeder], ROWS($H$9:H358)),"")</f>
        <v>INLET ROAD</v>
      </c>
      <c r="I358" s="89" cm="1">
        <f t="array" ref="I358">IFERROR(INDEX([1]!v_s10a_incident_by_feeder_FY26[Start_Date], ROWS($I$9:I358)),"")</f>
        <v>45859.576388888891</v>
      </c>
      <c r="J358" s="90" cm="1">
        <f t="array" ref="J358">IFERROR(INDEX([1]!v_s10a_incident_by_feeder_FY26[Start_Time], ROWS($J$9:J358)),"")</f>
        <v>45859.576388888891</v>
      </c>
      <c r="K358" s="89" cm="1">
        <f t="array" ref="K358">IFERROR(INDEX([1]!v_s10a_incident_by_feeder_FY26[End_Date], ROWS($K$9:K358)),"")</f>
        <v>45859.579861111109</v>
      </c>
      <c r="L358" s="90" cm="1">
        <f t="array" ref="L358">IFERROR(INDEX([1]!v_s10a_incident_by_feeder_FY26[End_Time], ROWS($L$9:L358)),"")</f>
        <v>45859.579861111109</v>
      </c>
      <c r="M358" s="97" cm="1">
        <f t="array" ref="M358">IFERROR(INDEX([1]!v_s10a_incident_by_feeder_FY26[SAIDI_Value], ROWS($M$9:M358)),"")</f>
        <v>4.9855971591059702E-3</v>
      </c>
      <c r="N358" s="94" cm="1">
        <f t="array" ref="N358">IFERROR(INDEX([1]!v_s10a_incident_by_feeder_FY26[SAIFI_Value], ROWS($N$9:N358)),"")</f>
        <v>9.9711943274983388E-4</v>
      </c>
      <c r="O358" s="91" cm="1">
        <f t="array" ref="O358">IFERROR(INDEX([1]!v_s10a_incident_by_feeder_FY26[ICPs], ROWS($N$9:N358)),"")</f>
        <v>36</v>
      </c>
      <c r="P358" s="118" cm="1">
        <f t="array" ref="P358">IFERROR(INDEX([1]!v_s10a_incident_by_feeder_FY26[CML], ROWS($P$9:P358)),"")</f>
        <v>179.99999983236194</v>
      </c>
      <c r="Q358" s="88" t="str" cm="1">
        <f t="array" ref="Q358">IFERROR(INDEX([1]!v_s10a_incident_by_feeder_FY26[Planned or Unplanned], ROWS($Q$9:Q358)),"")</f>
        <v>Unplanned</v>
      </c>
      <c r="R358" s="88" t="str" cm="1">
        <f t="array" ref="R358">IFERROR(INDEX([1]!v_s10a_incident_by_feeder_FY26[Cause], ROWS($R$9:R358)),"")</f>
        <v>Defective Equipment</v>
      </c>
      <c r="S358" s="88" t="str" cm="1">
        <f t="array" ref="S358">IFERROR(INDEX([1]!v_s10a_incident_by_feeder_FY26[Details], ROWS($S$9:S358)),"")</f>
        <v># Investigate Neutral Faults, Earth Test Two Transformers, T03448, Edmonds Rd, Kerikeri</v>
      </c>
      <c r="T358" s="18"/>
    </row>
    <row r="359" spans="1:20" ht="15.75" x14ac:dyDescent="0.25">
      <c r="A359" s="10">
        <v>359</v>
      </c>
      <c r="B359" s="11"/>
      <c r="C359" s="116"/>
      <c r="D359" s="116"/>
      <c r="E359" s="85" t="str" cm="1">
        <f t="array" ref="E359">IFERROR(INDEX([1]!v_s10a_incident_by_feeder_FY26[Interruptions Identifier], ROWS($E$9:E359)),"")</f>
        <v>INCD-33623-F-TOTARA NORTH</v>
      </c>
      <c r="F359" s="85" t="str" cm="1">
        <f t="array" ref="F359">IFERROR(INDEX([1]!v_s10a_incident_by_feeder_FY26[Circuit Location], ROWS($F$9:F359)),"")</f>
        <v>Kaeo 191782 - Totara North</v>
      </c>
      <c r="G359" s="88" t="str" cm="1">
        <f t="array" ref="G359">IFERROR(INDEX(#REF!, ROWS($G$9:G359)),"")</f>
        <v/>
      </c>
      <c r="H359" s="88" t="str" cm="1">
        <f t="array" ref="H359">IFERROR(INDEX([1]!v_s10a_incident_by_feeder_FY26[feeder], ROWS($H$9:H359)),"")</f>
        <v>TOTARA NORTH</v>
      </c>
      <c r="I359" s="89" cm="1">
        <f t="array" ref="I359">IFERROR(INDEX([1]!v_s10a_incident_by_feeder_FY26[Start_Date], ROWS($I$9:I359)),"")</f>
        <v>45859.567361111112</v>
      </c>
      <c r="J359" s="90" cm="1">
        <f t="array" ref="J359">IFERROR(INDEX([1]!v_s10a_incident_by_feeder_FY26[Start_Time], ROWS($J$9:J359)),"")</f>
        <v>45859.567361111112</v>
      </c>
      <c r="K359" s="89" cm="1">
        <f t="array" ref="K359">IFERROR(INDEX([1]!v_s10a_incident_by_feeder_FY26[End_Date], ROWS($K$9:K359)),"")</f>
        <v>45859.629861111112</v>
      </c>
      <c r="L359" s="90" cm="1">
        <f t="array" ref="L359">IFERROR(INDEX([1]!v_s10a_incident_by_feeder_FY26[End_Time], ROWS($L$9:L359)),"")</f>
        <v>45859.629861111112</v>
      </c>
      <c r="M359" s="97" cm="1">
        <f t="array" ref="M359">IFERROR(INDEX([1]!v_s10a_incident_by_feeder_FY26[SAIDI_Value], ROWS($M$9:M359)),"")</f>
        <v>0.12713272767560382</v>
      </c>
      <c r="N359" s="94" cm="1">
        <f t="array" ref="N359">IFERROR(INDEX([1]!v_s10a_incident_by_feeder_FY26[SAIFI_Value], ROWS($N$9:N359)),"")</f>
        <v>1.4125858630622645E-3</v>
      </c>
      <c r="O359" s="91" cm="1">
        <f t="array" ref="O359">IFERROR(INDEX([1]!v_s10a_incident_by_feeder_FY26[ICPs], ROWS($N$9:N359)),"")</f>
        <v>51</v>
      </c>
      <c r="P359" s="118" cm="1">
        <f t="array" ref="P359">IFERROR(INDEX([1]!v_s10a_incident_by_feeder_FY26[CML], ROWS($P$9:P359)),"")</f>
        <v>4590</v>
      </c>
      <c r="Q359" s="88" t="str" cm="1">
        <f t="array" ref="Q359">IFERROR(INDEX([1]!v_s10a_incident_by_feeder_FY26[Planned or Unplanned], ROWS($Q$9:Q359)),"")</f>
        <v>Unplanned</v>
      </c>
      <c r="R359" s="88" t="str" cm="1">
        <f t="array" ref="R359">IFERROR(INDEX([1]!v_s10a_incident_by_feeder_FY26[Cause], ROWS($R$9:R359)),"")</f>
        <v>Unknown</v>
      </c>
      <c r="S359" s="88" t="str" cm="1">
        <f t="array" ref="S359">IFERROR(INDEX([1]!v_s10a_incident_by_feeder_FY26[Details], ROWS($S$9:S359)),"")</f>
        <v># Recloser Found Open, R_T01334, Pupuke Mangapa Rd, Kaeo</v>
      </c>
      <c r="T359" s="18"/>
    </row>
    <row r="360" spans="1:20" ht="15.75" x14ac:dyDescent="0.25">
      <c r="A360" s="10">
        <v>360</v>
      </c>
      <c r="B360" s="11"/>
      <c r="C360" s="116"/>
      <c r="D360" s="116"/>
      <c r="E360" s="85" t="str" cm="1">
        <f t="array" ref="E360">IFERROR(INDEX([1]!v_s10a_incident_by_feeder_FY26[Interruptions Identifier], ROWS($E$9:E360)),"")</f>
        <v>INCD-33626-F-AWARUA</v>
      </c>
      <c r="F360" s="85" t="str" cm="1">
        <f t="array" ref="F360">IFERROR(INDEX([1]!v_s10a_incident_by_feeder_FY26[Circuit Location], ROWS($F$9:F360)),"")</f>
        <v>Kaikohe CB0108 - Awanui</v>
      </c>
      <c r="G360" s="88" t="str" cm="1">
        <f t="array" ref="G360">IFERROR(INDEX(#REF!, ROWS($G$9:G360)),"")</f>
        <v/>
      </c>
      <c r="H360" s="88" t="str" cm="1">
        <f t="array" ref="H360">IFERROR(INDEX([1]!v_s10a_incident_by_feeder_FY26[feeder], ROWS($H$9:H360)),"")</f>
        <v>AWARUA</v>
      </c>
      <c r="I360" s="89" cm="1">
        <f t="array" ref="I360">IFERROR(INDEX([1]!v_s10a_incident_by_feeder_FY26[Start_Date], ROWS($I$9:I360)),"")</f>
        <v>45859.789409722223</v>
      </c>
      <c r="J360" s="90" cm="1">
        <f t="array" ref="J360">IFERROR(INDEX([1]!v_s10a_incident_by_feeder_FY26[Start_Time], ROWS($J$9:J360)),"")</f>
        <v>45859.789409722223</v>
      </c>
      <c r="K360" s="89" cm="1">
        <f t="array" ref="K360">IFERROR(INDEX([1]!v_s10a_incident_by_feeder_FY26[End_Date], ROWS($K$9:K360)),"")</f>
        <v>45859.967928240738</v>
      </c>
      <c r="L360" s="90" cm="1">
        <f t="array" ref="L360">IFERROR(INDEX([1]!v_s10a_incident_by_feeder_FY26[End_Time], ROWS($L$9:L360)),"")</f>
        <v>45859.967928240738</v>
      </c>
      <c r="M360" s="97" cm="1">
        <f t="array" ref="M360">IFERROR(INDEX([1]!v_s10a_incident_by_feeder_FY26[SAIDI_Value], ROWS($M$9:M360)),"")</f>
        <v>3.7636291453806079</v>
      </c>
      <c r="N360" s="94" cm="1">
        <f t="array" ref="N360">IFERROR(INDEX([1]!v_s10a_incident_by_feeder_FY26[SAIFI_Value], ROWS($N$9:N360)),"")</f>
        <v>1.4762907157101705E-2</v>
      </c>
      <c r="O360" s="91" cm="1">
        <f t="array" ref="O360">IFERROR(INDEX([1]!v_s10a_incident_by_feeder_FY26[ICPs], ROWS($N$9:N360)),"")</f>
        <v>533</v>
      </c>
      <c r="P360" s="118" cm="1">
        <f t="array" ref="P360">IFERROR(INDEX([1]!v_s10a_incident_by_feeder_FY26[CML], ROWS($P$9:P360)),"")</f>
        <v>135882.06666482147</v>
      </c>
      <c r="Q360" s="88" t="str" cm="1">
        <f t="array" ref="Q360">IFERROR(INDEX([1]!v_s10a_incident_by_feeder_FY26[Planned or Unplanned], ROWS($Q$9:Q360)),"")</f>
        <v>Unplanned</v>
      </c>
      <c r="R360" s="88" t="str" cm="1">
        <f t="array" ref="R360">IFERROR(INDEX([1]!v_s10a_incident_by_feeder_FY26[Cause], ROWS($R$9:R360)),"")</f>
        <v>Third Party</v>
      </c>
      <c r="S360" s="88" t="str" cm="1">
        <f t="array" ref="S360">IFERROR(INDEX([1]!v_s10a_incident_by_feeder_FY26[Details], ROWS($S$9:S360)),"")</f>
        <v># Vehicle vs Pole, Pole 414243, Recreation Rd, Kaikohe</v>
      </c>
      <c r="T360" s="18"/>
    </row>
    <row r="361" spans="1:20" ht="15.75" x14ac:dyDescent="0.25">
      <c r="A361" s="10">
        <v>361</v>
      </c>
      <c r="B361" s="11"/>
      <c r="C361" s="116"/>
      <c r="D361" s="116"/>
      <c r="E361" s="85" t="str" cm="1">
        <f t="array" ref="E361">IFERROR(INDEX([1]!v_s10a_incident_by_feeder_FY26[Interruptions Identifier], ROWS($E$9:E361)),"")</f>
        <v>INCD-33629-F-AWARUA</v>
      </c>
      <c r="F361" s="85" t="str" cm="1">
        <f t="array" ref="F361">IFERROR(INDEX([1]!v_s10a_incident_by_feeder_FY26[Circuit Location], ROWS($F$9:F361)),"")</f>
        <v>Kaikohe CB0108 - Awanui</v>
      </c>
      <c r="G361" s="88" t="str" cm="1">
        <f t="array" ref="G361">IFERROR(INDEX(#REF!, ROWS($G$9:G361)),"")</f>
        <v/>
      </c>
      <c r="H361" s="88" t="str" cm="1">
        <f t="array" ref="H361">IFERROR(INDEX([1]!v_s10a_incident_by_feeder_FY26[feeder], ROWS($H$9:H361)),"")</f>
        <v>AWARUA</v>
      </c>
      <c r="I361" s="89" cm="1">
        <f t="array" ref="I361">IFERROR(INDEX([1]!v_s10a_incident_by_feeder_FY26[Start_Date], ROWS($I$9:I361)),"")</f>
        <v>45883.961111111108</v>
      </c>
      <c r="J361" s="90" cm="1">
        <f t="array" ref="J361">IFERROR(INDEX([1]!v_s10a_incident_by_feeder_FY26[Start_Time], ROWS($J$9:J361)),"")</f>
        <v>45883.961111111108</v>
      </c>
      <c r="K361" s="89" cm="1">
        <f t="array" ref="K361">IFERROR(INDEX([1]!v_s10a_incident_by_feeder_FY26[End_Date], ROWS($K$9:K361)),"")</f>
        <v>45884.063888888886</v>
      </c>
      <c r="L361" s="90" cm="1">
        <f t="array" ref="L361">IFERROR(INDEX([1]!v_s10a_incident_by_feeder_FY26[End_Time], ROWS($L$9:L361)),"")</f>
        <v>45884.063888888886</v>
      </c>
      <c r="M361" s="97" cm="1">
        <f t="array" ref="M361">IFERROR(INDEX([1]!v_s10a_incident_by_feeder_FY26[SAIDI_Value], ROWS($M$9:M361)),"")</f>
        <v>1.4224462663461552</v>
      </c>
      <c r="N361" s="94" cm="1">
        <f t="array" ref="N361">IFERROR(INDEX([1]!v_s10a_incident_by_feeder_FY26[SAIFI_Value], ROWS($N$9:N361)),"")</f>
        <v>9.6111234212275642E-3</v>
      </c>
      <c r="O361" s="91" cm="1">
        <f t="array" ref="O361">IFERROR(INDEX([1]!v_s10a_incident_by_feeder_FY26[ICPs], ROWS($N$9:N361)),"")</f>
        <v>347</v>
      </c>
      <c r="P361" s="118" cm="1">
        <f t="array" ref="P361">IFERROR(INDEX([1]!v_s10a_incident_by_feeder_FY26[CML], ROWS($P$9:P361)),"")</f>
        <v>51356.000000161584</v>
      </c>
      <c r="Q361" s="88" t="str" cm="1">
        <f t="array" ref="Q361">IFERROR(INDEX([1]!v_s10a_incident_by_feeder_FY26[Planned or Unplanned], ROWS($Q$9:Q361)),"")</f>
        <v>Planned</v>
      </c>
      <c r="R361" s="88" t="str" cm="1">
        <f t="array" ref="R361">IFERROR(INDEX([1]!v_s10a_incident_by_feeder_FY26[Cause], ROWS($R$9:R361)),"")</f>
        <v>Planned Outage</v>
      </c>
      <c r="S361" s="88" t="str" cm="1">
        <f t="array" ref="S361">IFERROR(INDEX([1]!v_s10a_incident_by_feeder_FY26[Details], ROWS($S$9:S361)),"")</f>
        <v># Replace Pole 414243, Recreation Rd, Kaikohe</v>
      </c>
      <c r="T361" s="18"/>
    </row>
    <row r="362" spans="1:20" ht="15.75" x14ac:dyDescent="0.25">
      <c r="A362" s="10">
        <v>362</v>
      </c>
      <c r="B362" s="11"/>
      <c r="C362" s="116"/>
      <c r="D362" s="116"/>
      <c r="E362" s="85" t="str" cm="1">
        <f t="array" ref="E362">IFERROR(INDEX([1]!v_s10a_incident_by_feeder_FY26[Interruptions Identifier], ROWS($E$9:E362)),"")</f>
        <v>INCD-33635-F-VICTORIA VALLEY</v>
      </c>
      <c r="F362" s="85" t="str" cm="1">
        <f t="array" ref="F362">IFERROR(INDEX([1]!v_s10a_incident_by_feeder_FY26[Circuit Location], ROWS($F$9:F362)),"")</f>
        <v>Kaitaia Transmission 151802 - Victoria Valley</v>
      </c>
      <c r="G362" s="88" t="str" cm="1">
        <f t="array" ref="G362">IFERROR(INDEX(#REF!, ROWS($G$9:G362)),"")</f>
        <v/>
      </c>
      <c r="H362" s="88" t="str" cm="1">
        <f t="array" ref="H362">IFERROR(INDEX([1]!v_s10a_incident_by_feeder_FY26[feeder], ROWS($H$9:H362)),"")</f>
        <v>VICTORIA VALLEY</v>
      </c>
      <c r="I362" s="89" cm="1">
        <f t="array" ref="I362">IFERROR(INDEX([1]!v_s10a_incident_by_feeder_FY26[Start_Date], ROWS($I$9:I362)),"")</f>
        <v>45884.399305555555</v>
      </c>
      <c r="J362" s="90" cm="1">
        <f t="array" ref="J362">IFERROR(INDEX([1]!v_s10a_incident_by_feeder_FY26[Start_Time], ROWS($J$9:J362)),"")</f>
        <v>45884.399305555555</v>
      </c>
      <c r="K362" s="89" cm="1">
        <f t="array" ref="K362">IFERROR(INDEX([1]!v_s10a_incident_by_feeder_FY26[End_Date], ROWS($K$9:K362)),"")</f>
        <v>45884.536805555559</v>
      </c>
      <c r="L362" s="90" cm="1">
        <f t="array" ref="L362">IFERROR(INDEX([1]!v_s10a_incident_by_feeder_FY26[End_Time], ROWS($L$9:L362)),"")</f>
        <v>45884.536805555559</v>
      </c>
      <c r="M362" s="97" cm="1">
        <f t="array" ref="M362">IFERROR(INDEX([1]!v_s10a_incident_by_feeder_FY26[SAIDI_Value], ROWS($M$9:M362)),"")</f>
        <v>0.2457899401733564</v>
      </c>
      <c r="N362" s="94" cm="1">
        <f t="array" ref="N362">IFERROR(INDEX([1]!v_s10a_incident_by_feeder_FY26[SAIFI_Value], ROWS($N$9:N362)),"")</f>
        <v>1.357190339020607E-3</v>
      </c>
      <c r="O362" s="91" cm="1">
        <f t="array" ref="O362">IFERROR(INDEX([1]!v_s10a_incident_by_feeder_FY26[ICPs], ROWS($N$9:N362)),"")</f>
        <v>49</v>
      </c>
      <c r="P362" s="118" cm="1">
        <f t="array" ref="P362">IFERROR(INDEX([1]!v_s10a_incident_by_feeder_FY26[CML], ROWS($P$9:P362)),"")</f>
        <v>8874.0000000188593</v>
      </c>
      <c r="Q362" s="88" t="str" cm="1">
        <f t="array" ref="Q362">IFERROR(INDEX([1]!v_s10a_incident_by_feeder_FY26[Planned or Unplanned], ROWS($Q$9:Q362)),"")</f>
        <v>Planned</v>
      </c>
      <c r="R362" s="88" t="str" cm="1">
        <f t="array" ref="R362">IFERROR(INDEX([1]!v_s10a_incident_by_feeder_FY26[Cause], ROWS($R$9:R362)),"")</f>
        <v>Planned Outage</v>
      </c>
      <c r="S362" s="88" t="str" cm="1">
        <f t="array" ref="S362">IFERROR(INDEX([1]!v_s10a_incident_by_feeder_FY26[Details], ROWS($S$9:S362)),"")</f>
        <v># Replaced Pole 428953, SH1, Kaitaia</v>
      </c>
      <c r="T362" s="18"/>
    </row>
    <row r="363" spans="1:20" ht="15.75" x14ac:dyDescent="0.25">
      <c r="A363" s="10">
        <v>363</v>
      </c>
      <c r="B363" s="11"/>
      <c r="C363" s="116"/>
      <c r="D363" s="116"/>
      <c r="E363" s="85" t="str" cm="1">
        <f t="array" ref="E363">IFERROR(INDEX([1]!v_s10a_incident_by_feeder_FY26[Interruptions Identifier], ROWS($E$9:E363)),"")</f>
        <v>INCD-33644-F-BROADWOOD</v>
      </c>
      <c r="F363" s="85" t="str" cm="1">
        <f t="array" ref="F363">IFERROR(INDEX([1]!v_s10a_incident_by_feeder_FY26[Circuit Location], ROWS($F$9:F363)),"")</f>
        <v>Kaitaia Transmission 151922 - Broadwood</v>
      </c>
      <c r="G363" s="88" t="str" cm="1">
        <f t="array" ref="G363">IFERROR(INDEX(#REF!, ROWS($G$9:G363)),"")</f>
        <v/>
      </c>
      <c r="H363" s="88" t="str" cm="1">
        <f t="array" ref="H363">IFERROR(INDEX([1]!v_s10a_incident_by_feeder_FY26[feeder], ROWS($H$9:H363)),"")</f>
        <v>BROADWOOD</v>
      </c>
      <c r="I363" s="89" cm="1">
        <f t="array" ref="I363">IFERROR(INDEX([1]!v_s10a_incident_by_feeder_FY26[Start_Date], ROWS($I$9:I363)),"")</f>
        <v>45862.525694444441</v>
      </c>
      <c r="J363" s="90" cm="1">
        <f t="array" ref="J363">IFERROR(INDEX([1]!v_s10a_incident_by_feeder_FY26[Start_Time], ROWS($J$9:J363)),"")</f>
        <v>45862.525694444441</v>
      </c>
      <c r="K363" s="89" cm="1">
        <f t="array" ref="K363">IFERROR(INDEX([1]!v_s10a_incident_by_feeder_FY26[End_Date], ROWS($K$9:K363)),"")</f>
        <v>45862.538888888892</v>
      </c>
      <c r="L363" s="90" cm="1">
        <f t="array" ref="L363">IFERROR(INDEX([1]!v_s10a_incident_by_feeder_FY26[End_Time], ROWS($L$9:L363)),"")</f>
        <v>45862.538888888892</v>
      </c>
      <c r="M363" s="97" cm="1">
        <f t="array" ref="M363">IFERROR(INDEX([1]!v_s10a_incident_by_feeder_FY26[SAIDI_Value], ROWS($M$9:M363)),"")</f>
        <v>5.2625747866013055E-4</v>
      </c>
      <c r="N363" s="94" cm="1">
        <f t="array" ref="N363">IFERROR(INDEX([1]!v_s10a_incident_by_feeder_FY26[SAIFI_Value], ROWS($N$9:N363)),"")</f>
        <v>2.769776202082769E-5</v>
      </c>
      <c r="O363" s="91" cm="1">
        <f t="array" ref="O363">IFERROR(INDEX([1]!v_s10a_incident_by_feeder_FY26[ICPs], ROWS($N$9:N363)),"")</f>
        <v>0.99999999999996292</v>
      </c>
      <c r="P363" s="118" cm="1">
        <f t="array" ref="P363">IFERROR(INDEX([1]!v_s10a_incident_by_feeder_FY26[CML], ROWS($P$9:P363)),"")</f>
        <v>19.000000009545353</v>
      </c>
      <c r="Q363" s="88" t="str" cm="1">
        <f t="array" ref="Q363">IFERROR(INDEX([1]!v_s10a_incident_by_feeder_FY26[Planned or Unplanned], ROWS($Q$9:Q363)),"")</f>
        <v>Unplanned</v>
      </c>
      <c r="R363" s="88" t="str" cm="1">
        <f t="array" ref="R363">IFERROR(INDEX([1]!v_s10a_incident_by_feeder_FY26[Cause], ROWS($R$9:R363)),"")</f>
        <v>Vegetation</v>
      </c>
      <c r="S363" s="88" t="str" cm="1">
        <f t="array" ref="S363">IFERROR(INDEX([1]!v_s10a_incident_by_feeder_FY26[Details], ROWS($S$9:S363)),"")</f>
        <v># Vegetation Control, beyond Pole 412535, Mangamuka Rd, Kaikohe</v>
      </c>
      <c r="T363" s="18"/>
    </row>
    <row r="364" spans="1:20" ht="15.75" x14ac:dyDescent="0.25">
      <c r="A364" s="10">
        <v>364</v>
      </c>
      <c r="B364" s="11"/>
      <c r="C364" s="116"/>
      <c r="D364" s="116"/>
      <c r="E364" s="85" t="str" cm="1">
        <f t="array" ref="E364">IFERROR(INDEX([1]!v_s10a_incident_by_feeder_FY26[Interruptions Identifier], ROWS($E$9:E364)),"")</f>
        <v>INCD-33644-F-RANGIAHUA</v>
      </c>
      <c r="F364" s="85" t="str" cm="1">
        <f t="array" ref="F364">IFERROR(INDEX([1]!v_s10a_incident_by_feeder_FY26[Circuit Location], ROWS($F$9:F364)),"")</f>
        <v>Kaikohe  CB0105 - Rangiahua</v>
      </c>
      <c r="G364" s="88" t="str" cm="1">
        <f t="array" ref="G364">IFERROR(INDEX(#REF!, ROWS($G$9:G364)),"")</f>
        <v/>
      </c>
      <c r="H364" s="88" t="str" cm="1">
        <f t="array" ref="H364">IFERROR(INDEX([1]!v_s10a_incident_by_feeder_FY26[feeder], ROWS($H$9:H364)),"")</f>
        <v>RANGIAHUA</v>
      </c>
      <c r="I364" s="89" cm="1">
        <f t="array" ref="I364">IFERROR(INDEX([1]!v_s10a_incident_by_feeder_FY26[Start_Date], ROWS($I$9:I364)),"")</f>
        <v>45862.525694444441</v>
      </c>
      <c r="J364" s="90" cm="1">
        <f t="array" ref="J364">IFERROR(INDEX([1]!v_s10a_incident_by_feeder_FY26[Start_Time], ROWS($J$9:J364)),"")</f>
        <v>45862.525694444441</v>
      </c>
      <c r="K364" s="89" cm="1">
        <f t="array" ref="K364">IFERROR(INDEX([1]!v_s10a_incident_by_feeder_FY26[End_Date], ROWS($K$9:K364)),"")</f>
        <v>45862.538888888892</v>
      </c>
      <c r="L364" s="90" cm="1">
        <f t="array" ref="L364">IFERROR(INDEX([1]!v_s10a_incident_by_feeder_FY26[End_Time], ROWS($L$9:L364)),"")</f>
        <v>45862.538888888892</v>
      </c>
      <c r="M364" s="97" cm="1">
        <f t="array" ref="M364">IFERROR(INDEX([1]!v_s10a_incident_by_feeder_FY26[SAIDI_Value], ROWS($M$9:M364)),"")</f>
        <v>3.6838023506210481E-2</v>
      </c>
      <c r="N364" s="94" cm="1">
        <f t="array" ref="N364">IFERROR(INDEX([1]!v_s10a_incident_by_feeder_FY26[SAIFI_Value], ROWS($N$9:N364)),"")</f>
        <v>1.9388433414580092E-3</v>
      </c>
      <c r="O364" s="91" cm="1">
        <f t="array" ref="O364">IFERROR(INDEX([1]!v_s10a_incident_by_feeder_FY26[ICPs], ROWS($N$9:N364)),"")</f>
        <v>69.999999999999972</v>
      </c>
      <c r="P364" s="118" cm="1">
        <f t="array" ref="P364">IFERROR(INDEX([1]!v_s10a_incident_by_feeder_FY26[CML], ROWS($P$9:P364)),"")</f>
        <v>1330.0000006682233</v>
      </c>
      <c r="Q364" s="88" t="str" cm="1">
        <f t="array" ref="Q364">IFERROR(INDEX([1]!v_s10a_incident_by_feeder_FY26[Planned or Unplanned], ROWS($Q$9:Q364)),"")</f>
        <v>Unplanned</v>
      </c>
      <c r="R364" s="88" t="str" cm="1">
        <f t="array" ref="R364">IFERROR(INDEX([1]!v_s10a_incident_by_feeder_FY26[Cause], ROWS($R$9:R364)),"")</f>
        <v>Vegetation</v>
      </c>
      <c r="S364" s="88" t="str" cm="1">
        <f t="array" ref="S364">IFERROR(INDEX([1]!v_s10a_incident_by_feeder_FY26[Details], ROWS($S$9:S364)),"")</f>
        <v># Vegetation Control, beyond Pole 412535, Mangamuka Rd, Kaikohe</v>
      </c>
      <c r="T364" s="18"/>
    </row>
    <row r="365" spans="1:20" ht="15.75" x14ac:dyDescent="0.25">
      <c r="A365" s="10">
        <v>365</v>
      </c>
      <c r="B365" s="11"/>
      <c r="C365" s="116"/>
      <c r="D365" s="116"/>
      <c r="E365" s="85" t="str" cm="1">
        <f t="array" ref="E365">IFERROR(INDEX([1]!v_s10a_incident_by_feeder_FY26[Interruptions Identifier], ROWS($E$9:E365)),"")</f>
        <v>INCD-33653-F-RUSSELL EXPRESS</v>
      </c>
      <c r="F365" s="85" t="str" cm="1">
        <f t="array" ref="F365">IFERROR(INDEX([1]!v_s10a_incident_by_feeder_FY26[Circuit Location], ROWS($F$9:F365)),"")</f>
        <v>Kawakawa CB0209 - Russel Express</v>
      </c>
      <c r="G365" s="88" t="str" cm="1">
        <f t="array" ref="G365">IFERROR(INDEX(#REF!, ROWS($G$9:G365)),"")</f>
        <v/>
      </c>
      <c r="H365" s="88" t="str" cm="1">
        <f t="array" ref="H365">IFERROR(INDEX([1]!v_s10a_incident_by_feeder_FY26[feeder], ROWS($H$9:H365)),"")</f>
        <v>RUSSELL EXPRESS</v>
      </c>
      <c r="I365" s="89" cm="1">
        <f t="array" ref="I365">IFERROR(INDEX([1]!v_s10a_incident_by_feeder_FY26[Start_Date], ROWS($I$9:I365)),"")</f>
        <v>45887.504166666666</v>
      </c>
      <c r="J365" s="90" cm="1">
        <f t="array" ref="J365">IFERROR(INDEX([1]!v_s10a_incident_by_feeder_FY26[Start_Time], ROWS($J$9:J365)),"")</f>
        <v>45887.504166666666</v>
      </c>
      <c r="K365" s="89" cm="1">
        <f t="array" ref="K365">IFERROR(INDEX([1]!v_s10a_incident_by_feeder_FY26[End_Date], ROWS($K$9:K365)),"")</f>
        <v>45887.59375</v>
      </c>
      <c r="L365" s="90" cm="1">
        <f t="array" ref="L365">IFERROR(INDEX([1]!v_s10a_incident_by_feeder_FY26[End_Time], ROWS($L$9:L365)),"")</f>
        <v>45887.59375</v>
      </c>
      <c r="M365" s="97" cm="1">
        <f t="array" ref="M365">IFERROR(INDEX([1]!v_s10a_incident_by_feeder_FY26[SAIDI_Value], ROWS($M$9:M365)),"")</f>
        <v>0.15363948593120072</v>
      </c>
      <c r="N365" s="94" cm="1">
        <f t="array" ref="N365">IFERROR(INDEX([1]!v_s10a_incident_by_feeder_FY26[SAIFI_Value], ROWS($N$9:N365)),"")</f>
        <v>1.1910037668956348E-3</v>
      </c>
      <c r="O365" s="91" cm="1">
        <f t="array" ref="O365">IFERROR(INDEX([1]!v_s10a_incident_by_feeder_FY26[ICPs], ROWS($N$9:N365)),"")</f>
        <v>43</v>
      </c>
      <c r="P365" s="118" cm="1">
        <f t="array" ref="P365">IFERROR(INDEX([1]!v_s10a_incident_by_feeder_FY26[CML], ROWS($P$9:P365)),"")</f>
        <v>5547.0000000600703</v>
      </c>
      <c r="Q365" s="88" t="str" cm="1">
        <f t="array" ref="Q365">IFERROR(INDEX([1]!v_s10a_incident_by_feeder_FY26[Planned or Unplanned], ROWS($Q$9:Q365)),"")</f>
        <v>Planned</v>
      </c>
      <c r="R365" s="88" t="str" cm="1">
        <f t="array" ref="R365">IFERROR(INDEX([1]!v_s10a_incident_by_feeder_FY26[Cause], ROWS($R$9:R365)),"")</f>
        <v>Planned Outage</v>
      </c>
      <c r="S365" s="88" t="str" cm="1">
        <f t="array" ref="S365">IFERROR(INDEX([1]!v_s10a_incident_by_feeder_FY26[Details], ROWS($S$9:S365)),"")</f>
        <v># Replace Pole 405078, Waikare Rd, Kawakawa</v>
      </c>
      <c r="T365" s="18"/>
    </row>
    <row r="366" spans="1:20" ht="15.75" x14ac:dyDescent="0.25">
      <c r="A366" s="10">
        <v>366</v>
      </c>
      <c r="B366" s="11"/>
      <c r="C366" s="116"/>
      <c r="D366" s="116"/>
      <c r="E366" s="85" t="str" cm="1">
        <f t="array" ref="E366">IFERROR(INDEX([1]!v_s10a_incident_by_feeder_FY26[Interruptions Identifier], ROWS($E$9:E366)),"")</f>
        <v>INCD-33656-F-RAWENE</v>
      </c>
      <c r="F366" s="85" t="str" cm="1">
        <f t="array" ref="F366">IFERROR(INDEX([1]!v_s10a_incident_by_feeder_FY26[Circuit Location], ROWS($F$9:F366)),"")</f>
        <v>Omanaia 051742 - Rawene</v>
      </c>
      <c r="G366" s="88" t="str" cm="1">
        <f t="array" ref="G366">IFERROR(INDEX(#REF!, ROWS($G$9:G366)),"")</f>
        <v/>
      </c>
      <c r="H366" s="88" t="str" cm="1">
        <f t="array" ref="H366">IFERROR(INDEX([1]!v_s10a_incident_by_feeder_FY26[feeder], ROWS($H$9:H366)),"")</f>
        <v>RAWENE</v>
      </c>
      <c r="I366" s="89" cm="1">
        <f t="array" ref="I366">IFERROR(INDEX([1]!v_s10a_incident_by_feeder_FY26[Start_Date], ROWS($I$9:I366)),"")</f>
        <v>45888.377314814818</v>
      </c>
      <c r="J366" s="90" cm="1">
        <f t="array" ref="J366">IFERROR(INDEX([1]!v_s10a_incident_by_feeder_FY26[Start_Time], ROWS($J$9:J366)),"")</f>
        <v>45888.377314814818</v>
      </c>
      <c r="K366" s="89" cm="1">
        <f t="array" ref="K366">IFERROR(INDEX([1]!v_s10a_incident_by_feeder_FY26[End_Date], ROWS($K$9:K366)),"")</f>
        <v>45888.680972222224</v>
      </c>
      <c r="L366" s="90" cm="1">
        <f t="array" ref="L366">IFERROR(INDEX([1]!v_s10a_incident_by_feeder_FY26[End_Time], ROWS($L$9:L366)),"")</f>
        <v>45888.680972222224</v>
      </c>
      <c r="M366" s="97" cm="1">
        <f t="array" ref="M366">IFERROR(INDEX([1]!v_s10a_incident_by_feeder_FY26[SAIDI_Value], ROWS($M$9:M366)),"")</f>
        <v>0.22545239678155832</v>
      </c>
      <c r="N366" s="94" cm="1">
        <f t="array" ref="N366">IFERROR(INDEX([1]!v_s10a_incident_by_feeder_FY26[SAIFI_Value], ROWS($N$9:N366)),"")</f>
        <v>8.8632838466651894E-4</v>
      </c>
      <c r="O366" s="91" cm="1">
        <f t="array" ref="O366">IFERROR(INDEX([1]!v_s10a_incident_by_feeder_FY26[ICPs], ROWS($N$9:N366)),"")</f>
        <v>32</v>
      </c>
      <c r="P366" s="118" cm="1">
        <f t="array" ref="P366">IFERROR(INDEX([1]!v_s10a_incident_by_feeder_FY26[CML], ROWS($P$9:P366)),"")</f>
        <v>8139.733333401382</v>
      </c>
      <c r="Q366" s="88" t="str" cm="1">
        <f t="array" ref="Q366">IFERROR(INDEX([1]!v_s10a_incident_by_feeder_FY26[Planned or Unplanned], ROWS($Q$9:Q366)),"")</f>
        <v>Planned</v>
      </c>
      <c r="R366" s="88" t="str" cm="1">
        <f t="array" ref="R366">IFERROR(INDEX([1]!v_s10a_incident_by_feeder_FY26[Cause], ROWS($R$9:R366)),"")</f>
        <v>Planned Outage</v>
      </c>
      <c r="S366" s="88" t="str" cm="1">
        <f t="array" ref="S366">IFERROR(INDEX([1]!v_s10a_incident_by_feeder_FY26[Details], ROWS($S$9:S366)),"")</f>
        <v># Replace Cable between L487 and Switch 316, Omanaia Rd, Omanaia</v>
      </c>
      <c r="T366" s="18"/>
    </row>
    <row r="367" spans="1:20" ht="15.75" x14ac:dyDescent="0.25">
      <c r="A367" s="10">
        <v>367</v>
      </c>
      <c r="B367" s="11"/>
      <c r="C367" s="116"/>
      <c r="D367" s="116"/>
      <c r="E367" s="85" t="str" cm="1">
        <f t="array" ref="E367">IFERROR(INDEX([1]!v_s10a_incident_by_feeder_FY26[Interruptions Identifier], ROWS($E$9:E367)),"")</f>
        <v>INCD-33659-F-TOWAI</v>
      </c>
      <c r="F367" s="85" t="str" cm="1">
        <f t="array" ref="F367">IFERROR(INDEX([1]!v_s10a_incident_by_feeder_FY26[Circuit Location], ROWS($F$9:F367)),"")</f>
        <v>Kawakawa CB0206 - Towai</v>
      </c>
      <c r="G367" s="88" t="str" cm="1">
        <f t="array" ref="G367">IFERROR(INDEX(#REF!, ROWS($G$9:G367)),"")</f>
        <v/>
      </c>
      <c r="H367" s="88" t="str" cm="1">
        <f t="array" ref="H367">IFERROR(INDEX([1]!v_s10a_incident_by_feeder_FY26[feeder], ROWS($H$9:H367)),"")</f>
        <v>TOWAI</v>
      </c>
      <c r="I367" s="89" cm="1">
        <f t="array" ref="I367">IFERROR(INDEX([1]!v_s10a_incident_by_feeder_FY26[Start_Date], ROWS($I$9:I367)),"")</f>
        <v>45888.411111111112</v>
      </c>
      <c r="J367" s="90" cm="1">
        <f t="array" ref="J367">IFERROR(INDEX([1]!v_s10a_incident_by_feeder_FY26[Start_Time], ROWS($J$9:J367)),"")</f>
        <v>45888.411111111112</v>
      </c>
      <c r="K367" s="89" cm="1">
        <f t="array" ref="K367">IFERROR(INDEX([1]!v_s10a_incident_by_feeder_FY26[End_Date], ROWS($K$9:K367)),"")</f>
        <v>45888.547222222223</v>
      </c>
      <c r="L367" s="90" cm="1">
        <f t="array" ref="L367">IFERROR(INDEX([1]!v_s10a_incident_by_feeder_FY26[End_Time], ROWS($L$9:L367)),"")</f>
        <v>45888.547222222223</v>
      </c>
      <c r="M367" s="97" cm="1">
        <f t="array" ref="M367">IFERROR(INDEX([1]!v_s10a_incident_by_feeder_FY26[SAIDI_Value], ROWS($M$9:M367)),"")</f>
        <v>0.14114779525797547</v>
      </c>
      <c r="N367" s="94" cm="1">
        <f t="array" ref="N367">IFERROR(INDEX([1]!v_s10a_incident_by_feeder_FY26[SAIFI_Value], ROWS($N$9:N367)),"")</f>
        <v>7.2014181254154662E-4</v>
      </c>
      <c r="O367" s="91" cm="1">
        <f t="array" ref="O367">IFERROR(INDEX([1]!v_s10a_incident_by_feeder_FY26[ICPs], ROWS($N$9:N367)),"")</f>
        <v>26</v>
      </c>
      <c r="P367" s="118" cm="1">
        <f t="array" ref="P367">IFERROR(INDEX([1]!v_s10a_incident_by_feeder_FY26[CML], ROWS($P$9:P367)),"")</f>
        <v>5095.9999999939464</v>
      </c>
      <c r="Q367" s="88" t="str" cm="1">
        <f t="array" ref="Q367">IFERROR(INDEX([1]!v_s10a_incident_by_feeder_FY26[Planned or Unplanned], ROWS($Q$9:Q367)),"")</f>
        <v>Planned</v>
      </c>
      <c r="R367" s="88" t="str" cm="1">
        <f t="array" ref="R367">IFERROR(INDEX([1]!v_s10a_incident_by_feeder_FY26[Cause], ROWS($R$9:R367)),"")</f>
        <v>Planned Outage</v>
      </c>
      <c r="S367" s="88" t="str" cm="1">
        <f t="array" ref="S367">IFERROR(INDEX([1]!v_s10a_incident_by_feeder_FY26[Details], ROWS($S$9:S367)),"")</f>
        <v># Replace Pole 423632, beyond Link L954, Matawaia Maromaku Rd, Kawakawa</v>
      </c>
      <c r="T367" s="18"/>
    </row>
    <row r="368" spans="1:20" ht="15.75" x14ac:dyDescent="0.25">
      <c r="A368" s="10">
        <v>368</v>
      </c>
      <c r="B368" s="11"/>
      <c r="C368" s="116"/>
      <c r="D368" s="116"/>
      <c r="E368" s="85" t="str" cm="1">
        <f t="array" ref="E368">IFERROR(INDEX([1]!v_s10a_incident_by_feeder_FY26[Interruptions Identifier], ROWS($E$9:E368)),"")</f>
        <v>INCD-33662-F-KERIKERI ROAD</v>
      </c>
      <c r="F368" s="85" t="str" cm="1">
        <f t="array" ref="F368">IFERROR(INDEX([1]!v_s10a_incident_by_feeder_FY26[Circuit Location], ROWS($F$9:F368)),"")</f>
        <v>Kerikeri 181112 - Kerikeri Road</v>
      </c>
      <c r="G368" s="88" t="str" cm="1">
        <f t="array" ref="G368">IFERROR(INDEX(#REF!, ROWS($G$9:G368)),"")</f>
        <v/>
      </c>
      <c r="H368" s="88" t="str" cm="1">
        <f t="array" ref="H368">IFERROR(INDEX([1]!v_s10a_incident_by_feeder_FY26[feeder], ROWS($H$9:H368)),"")</f>
        <v>KERIKERI ROAD</v>
      </c>
      <c r="I368" s="89" cm="1">
        <f t="array" ref="I368">IFERROR(INDEX([1]!v_s10a_incident_by_feeder_FY26[Start_Date], ROWS($I$9:I368)),"")</f>
        <v>45889.418055555558</v>
      </c>
      <c r="J368" s="90" cm="1">
        <f t="array" ref="J368">IFERROR(INDEX([1]!v_s10a_incident_by_feeder_FY26[Start_Time], ROWS($J$9:J368)),"")</f>
        <v>45889.418055555558</v>
      </c>
      <c r="K368" s="89" cm="1">
        <f t="array" ref="K368">IFERROR(INDEX([1]!v_s10a_incident_by_feeder_FY26[End_Date], ROWS($K$9:K368)),"")</f>
        <v>45889.604861111111</v>
      </c>
      <c r="L368" s="90" cm="1">
        <f t="array" ref="L368">IFERROR(INDEX([1]!v_s10a_incident_by_feeder_FY26[End_Time], ROWS($L$9:L368)),"")</f>
        <v>45889.604861111111</v>
      </c>
      <c r="M368" s="97" cm="1">
        <f t="array" ref="M368">IFERROR(INDEX([1]!v_s10a_incident_by_feeder_FY26[SAIDI_Value], ROWS($M$9:M368)),"")</f>
        <v>0.28312652337348032</v>
      </c>
      <c r="N368" s="94" cm="1">
        <f t="array" ref="N368">IFERROR(INDEX([1]!v_s10a_incident_by_feeder_FY26[SAIFI_Value], ROWS($N$9:N368)),"")</f>
        <v>1.0525149567914911E-3</v>
      </c>
      <c r="O368" s="91" cm="1">
        <f t="array" ref="O368">IFERROR(INDEX([1]!v_s10a_incident_by_feeder_FY26[ICPs], ROWS($N$9:N368)),"")</f>
        <v>38</v>
      </c>
      <c r="P368" s="118" cm="1">
        <f t="array" ref="P368">IFERROR(INDEX([1]!v_s10a_incident_by_feeder_FY26[CML], ROWS($P$9:P368)),"")</f>
        <v>10221.999999876134</v>
      </c>
      <c r="Q368" s="88" t="str" cm="1">
        <f t="array" ref="Q368">IFERROR(INDEX([1]!v_s10a_incident_by_feeder_FY26[Planned or Unplanned], ROWS($Q$9:Q368)),"")</f>
        <v>Planned</v>
      </c>
      <c r="R368" s="88" t="str" cm="1">
        <f t="array" ref="R368">IFERROR(INDEX([1]!v_s10a_incident_by_feeder_FY26[Cause], ROWS($R$9:R368)),"")</f>
        <v>Planned Outage</v>
      </c>
      <c r="S368" s="88" t="str" cm="1">
        <f t="array" ref="S368">IFERROR(INDEX([1]!v_s10a_incident_by_feeder_FY26[Details], ROWS($S$9:S368)),"")</f>
        <v># Replace Pole 436136, Hall Rd, Kerikeri</v>
      </c>
      <c r="T368" s="18"/>
    </row>
    <row r="369" spans="1:20" ht="15.75" x14ac:dyDescent="0.25">
      <c r="A369" s="10">
        <v>369</v>
      </c>
      <c r="B369" s="11"/>
      <c r="C369" s="116"/>
      <c r="D369" s="116"/>
      <c r="E369" s="85" t="str" cm="1">
        <f t="array" ref="E369">IFERROR(INDEX([1]!v_s10a_incident_by_feeder_FY26[Interruptions Identifier], ROWS($E$9:E369)),"")</f>
        <v>INCD-33665-F-PUKENUI SOUTH</v>
      </c>
      <c r="F369" s="85" t="str" cm="1">
        <f t="array" ref="F369">IFERROR(INDEX([1]!v_s10a_incident_by_feeder_FY26[Circuit Location], ROWS($F$9:F369)),"")</f>
        <v>Pukenui 131132 - Pukenui South</v>
      </c>
      <c r="G369" s="88" t="str" cm="1">
        <f t="array" ref="G369">IFERROR(INDEX(#REF!, ROWS($G$9:G369)),"")</f>
        <v/>
      </c>
      <c r="H369" s="88" t="str" cm="1">
        <f t="array" ref="H369">IFERROR(INDEX([1]!v_s10a_incident_by_feeder_FY26[feeder], ROWS($H$9:H369)),"")</f>
        <v>PUKENUI SOUTH</v>
      </c>
      <c r="I369" s="89" cm="1">
        <f t="array" ref="I369">IFERROR(INDEX([1]!v_s10a_incident_by_feeder_FY26[Start_Date], ROWS($I$9:I369)),"")</f>
        <v>45889.399305555555</v>
      </c>
      <c r="J369" s="90" cm="1">
        <f t="array" ref="J369">IFERROR(INDEX([1]!v_s10a_incident_by_feeder_FY26[Start_Time], ROWS($J$9:J369)),"")</f>
        <v>45889.399305555555</v>
      </c>
      <c r="K369" s="89" cm="1">
        <f t="array" ref="K369">IFERROR(INDEX([1]!v_s10a_incident_by_feeder_FY26[End_Date], ROWS($K$9:K369)),"")</f>
        <v>45889.546527777777</v>
      </c>
      <c r="L369" s="90" cm="1">
        <f t="array" ref="L369">IFERROR(INDEX([1]!v_s10a_incident_by_feeder_FY26[End_Time], ROWS($L$9:L369)),"")</f>
        <v>45889.546527777777</v>
      </c>
      <c r="M369" s="97" cm="1">
        <f t="array" ref="M369">IFERROR(INDEX([1]!v_s10a_incident_by_feeder_FY26[SAIDI_Value], ROWS($M$9:M369)),"")</f>
        <v>0.20950587193026254</v>
      </c>
      <c r="N369" s="94" cm="1">
        <f t="array" ref="N369">IFERROR(INDEX([1]!v_s10a_incident_by_feeder_FY26[SAIFI_Value], ROWS($N$9:N369)),"")</f>
        <v>1.0248171947706626E-3</v>
      </c>
      <c r="O369" s="91" cm="1">
        <f t="array" ref="O369">IFERROR(INDEX([1]!v_s10a_incident_by_feeder_FY26[ICPs], ROWS($N$9:N369)),"")</f>
        <v>37</v>
      </c>
      <c r="P369" s="118" cm="1">
        <f t="array" ref="P369">IFERROR(INDEX([1]!v_s10a_incident_by_feeder_FY26[CML], ROWS($P$9:P369)),"")</f>
        <v>7564.0000001701992</v>
      </c>
      <c r="Q369" s="88" t="str" cm="1">
        <f t="array" ref="Q369">IFERROR(INDEX([1]!v_s10a_incident_by_feeder_FY26[Planned or Unplanned], ROWS($Q$9:Q369)),"")</f>
        <v>Planned</v>
      </c>
      <c r="R369" s="88" t="str" cm="1">
        <f t="array" ref="R369">IFERROR(INDEX([1]!v_s10a_incident_by_feeder_FY26[Cause], ROWS($R$9:R369)),"")</f>
        <v>Planned Outage</v>
      </c>
      <c r="S369" s="88" t="str" cm="1">
        <f t="array" ref="S369">IFERROR(INDEX([1]!v_s10a_incident_by_feeder_FY26[Details], ROWS($S$9:S369)),"")</f>
        <v># Replace Pole 432605, New Transformer T03120, Houhora Heads Rd, Pukenui</v>
      </c>
      <c r="T369" s="18"/>
    </row>
    <row r="370" spans="1:20" ht="15.75" x14ac:dyDescent="0.25">
      <c r="A370" s="10">
        <v>370</v>
      </c>
      <c r="B370" s="11"/>
      <c r="C370" s="116"/>
      <c r="D370" s="116"/>
      <c r="E370" s="85" t="str" cm="1">
        <f t="array" ref="E370">IFERROR(INDEX([1]!v_s10a_incident_by_feeder_FY26[Interruptions Identifier], ROWS($E$9:E370)),"")</f>
        <v>INCD-33680-F-JOYCES ROAD</v>
      </c>
      <c r="F370" s="85" t="str" cm="1">
        <f t="array" ref="F370">IFERROR(INDEX([1]!v_s10a_incident_by_feeder_FY26[Circuit Location], ROWS($F$9:F370)),"")</f>
        <v>Haruru CB0609 - Joyces Rd</v>
      </c>
      <c r="G370" s="88" t="str" cm="1">
        <f t="array" ref="G370">IFERROR(INDEX(#REF!, ROWS($G$9:G370)),"")</f>
        <v/>
      </c>
      <c r="H370" s="88" t="str" cm="1">
        <f t="array" ref="H370">IFERROR(INDEX([1]!v_s10a_incident_by_feeder_FY26[feeder], ROWS($H$9:H370)),"")</f>
        <v>JOYCES ROAD</v>
      </c>
      <c r="I370" s="89" cm="1">
        <f t="array" ref="I370">IFERROR(INDEX([1]!v_s10a_incident_by_feeder_FY26[Start_Date], ROWS($I$9:I370)),"")</f>
        <v>45865.503472222219</v>
      </c>
      <c r="J370" s="90" cm="1">
        <f t="array" ref="J370">IFERROR(INDEX([1]!v_s10a_incident_by_feeder_FY26[Start_Time], ROWS($J$9:J370)),"")</f>
        <v>45865.503472222219</v>
      </c>
      <c r="K370" s="89" cm="1">
        <f t="array" ref="K370">IFERROR(INDEX([1]!v_s10a_incident_by_feeder_FY26[End_Date], ROWS($K$9:K370)),"")</f>
        <v>45865.665972222225</v>
      </c>
      <c r="L370" s="90" cm="1">
        <f t="array" ref="L370">IFERROR(INDEX([1]!v_s10a_incident_by_feeder_FY26[End_Time], ROWS($L$9:L370)),"")</f>
        <v>45865.665972222225</v>
      </c>
      <c r="M370" s="97" cm="1">
        <f t="array" ref="M370">IFERROR(INDEX([1]!v_s10a_incident_by_feeder_FY26[SAIDI_Value], ROWS($M$9:M370)),"")</f>
        <v>0.25060935086049507</v>
      </c>
      <c r="N370" s="94" cm="1">
        <f t="array" ref="N370">IFERROR(INDEX([1]!v_s10a_incident_by_feeder_FY26[SAIFI_Value], ROWS($N$9:N370)),"")</f>
        <v>2.1659649900288055E-2</v>
      </c>
      <c r="O370" s="91" cm="1">
        <f t="array" ref="O370">IFERROR(INDEX([1]!v_s10a_incident_by_feeder_FY26[ICPs], ROWS($N$9:N370)),"")</f>
        <v>782</v>
      </c>
      <c r="P370" s="118" cm="1">
        <f t="array" ref="P370">IFERROR(INDEX([1]!v_s10a_incident_by_feeder_FY26[CML], ROWS($P$9:P370)),"")</f>
        <v>9048.0000034673139</v>
      </c>
      <c r="Q370" s="88" t="str" cm="1">
        <f t="array" ref="Q370">IFERROR(INDEX([1]!v_s10a_incident_by_feeder_FY26[Planned or Unplanned], ROWS($Q$9:Q370)),"")</f>
        <v>Unplanned</v>
      </c>
      <c r="R370" s="88" t="str" cm="1">
        <f t="array" ref="R370">IFERROR(INDEX([1]!v_s10a_incident_by_feeder_FY26[Cause], ROWS($R$9:R370)),"")</f>
        <v>Defective Equipment</v>
      </c>
      <c r="S370" s="88" t="str" cm="1">
        <f t="array" ref="S370">IFERROR(INDEX([1]!v_s10a_incident_by_feeder_FY26[Details], ROWS($S$9:S370)),"")</f>
        <v># LV Fault on Transformer T05445 Tripped HV Fuse 1042,  Russell Rd, Haruru</v>
      </c>
      <c r="T370" s="18"/>
    </row>
    <row r="371" spans="1:20" ht="15.75" x14ac:dyDescent="0.25">
      <c r="A371" s="10">
        <v>371</v>
      </c>
      <c r="B371" s="11"/>
      <c r="C371" s="116"/>
      <c r="D371" s="116"/>
      <c r="E371" s="85" t="str" cm="1">
        <f t="array" ref="E371">IFERROR(INDEX([1]!v_s10a_incident_by_feeder_FY26[Interruptions Identifier], ROWS($E$9:E371)),"")</f>
        <v>INCD-33683-F-OHAEAWAI</v>
      </c>
      <c r="F371" s="85" t="str" cm="1">
        <f t="array" ref="F371">IFERROR(INDEX([1]!v_s10a_incident_by_feeder_FY26[Circuit Location], ROWS($F$9:F371)),"")</f>
        <v>Kaikohe  CB0110 - Ohaeawai</v>
      </c>
      <c r="G371" s="88" t="str" cm="1">
        <f t="array" ref="G371">IFERROR(INDEX(#REF!, ROWS($G$9:G371)),"")</f>
        <v/>
      </c>
      <c r="H371" s="88" t="str" cm="1">
        <f t="array" ref="H371">IFERROR(INDEX([1]!v_s10a_incident_by_feeder_FY26[feeder], ROWS($H$9:H371)),"")</f>
        <v>OHAEAWAI</v>
      </c>
      <c r="I371" s="89" cm="1">
        <f t="array" ref="I371">IFERROR(INDEX([1]!v_s10a_incident_by_feeder_FY26[Start_Date], ROWS($I$9:I371)),"")</f>
        <v>45866.576874999999</v>
      </c>
      <c r="J371" s="90" cm="1">
        <f t="array" ref="J371">IFERROR(INDEX([1]!v_s10a_incident_by_feeder_FY26[Start_Time], ROWS($J$9:J371)),"")</f>
        <v>45866.576874999999</v>
      </c>
      <c r="K371" s="89" cm="1">
        <f t="array" ref="K371">IFERROR(INDEX([1]!v_s10a_incident_by_feeder_FY26[End_Date], ROWS($K$9:K371)),"")</f>
        <v>45866.728483796294</v>
      </c>
      <c r="L371" s="90" cm="1">
        <f t="array" ref="L371">IFERROR(INDEX([1]!v_s10a_incident_by_feeder_FY26[End_Time], ROWS($L$9:L371)),"")</f>
        <v>45866.728483796294</v>
      </c>
      <c r="M371" s="97" cm="1">
        <f t="array" ref="M371">IFERROR(INDEX([1]!v_s10a_incident_by_feeder_FY26[SAIDI_Value], ROWS($M$9:M371)),"")</f>
        <v>0.70143843710382481</v>
      </c>
      <c r="N371" s="94" cm="1">
        <f t="array" ref="N371">IFERROR(INDEX([1]!v_s10a_incident_by_feeder_FY26[SAIFI_Value], ROWS($N$9:N371)),"")</f>
        <v>3.2129403944161313E-3</v>
      </c>
      <c r="O371" s="91" cm="1">
        <f t="array" ref="O371">IFERROR(INDEX([1]!v_s10a_incident_by_feeder_FY26[ICPs], ROWS($N$9:N371)),"")</f>
        <v>116</v>
      </c>
      <c r="P371" s="118" cm="1">
        <f t="array" ref="P371">IFERROR(INDEX([1]!v_s10a_incident_by_feeder_FY26[CML], ROWS($P$9:P371)),"")</f>
        <v>25324.733333196491</v>
      </c>
      <c r="Q371" s="88" t="str" cm="1">
        <f t="array" ref="Q371">IFERROR(INDEX([1]!v_s10a_incident_by_feeder_FY26[Planned or Unplanned], ROWS($Q$9:Q371)),"")</f>
        <v>Unplanned</v>
      </c>
      <c r="R371" s="88" t="str" cm="1">
        <f t="array" ref="R371">IFERROR(INDEX([1]!v_s10a_incident_by_feeder_FY26[Cause], ROWS($R$9:R371)),"")</f>
        <v>Third Party</v>
      </c>
      <c r="S371" s="88" t="str" cm="1">
        <f t="array" ref="S371">IFERROR(INDEX([1]!v_s10a_incident_by_feeder_FY26[Details], ROWS($S$9:S371)),"")</f>
        <v># Car vs Pole, 11 kV Outage, Pole 402287, SH1, Kaikohe</v>
      </c>
      <c r="T371" s="18"/>
    </row>
    <row r="372" spans="1:20" ht="15.75" x14ac:dyDescent="0.25">
      <c r="A372" s="10">
        <v>372</v>
      </c>
      <c r="B372" s="11"/>
      <c r="C372" s="116"/>
      <c r="D372" s="116"/>
      <c r="E372" s="85" t="str" cm="1">
        <f t="array" ref="E372">IFERROR(INDEX([1]!v_s10a_incident_by_feeder_FY26[Interruptions Identifier], ROWS($E$9:E372)),"")</f>
        <v>INCD-33689-F-CLOUGH ROAD</v>
      </c>
      <c r="F372" s="85" t="str" cm="1">
        <f t="array" ref="F372">IFERROR(INDEX([1]!v_s10a_incident_by_feeder_FY26[Circuit Location], ROWS($F$9:F372)),"")</f>
        <v>Kaitaia Transmission 151822 - Clough Road</v>
      </c>
      <c r="G372" s="88" t="str" cm="1">
        <f t="array" ref="G372">IFERROR(INDEX(#REF!, ROWS($G$9:G372)),"")</f>
        <v/>
      </c>
      <c r="H372" s="88" t="str" cm="1">
        <f t="array" ref="H372">IFERROR(INDEX([1]!v_s10a_incident_by_feeder_FY26[feeder], ROWS($H$9:H372)),"")</f>
        <v>CLOUGH ROAD</v>
      </c>
      <c r="I372" s="89" cm="1">
        <f t="array" ref="I372">IFERROR(INDEX([1]!v_s10a_incident_by_feeder_FY26[Start_Date], ROWS($I$9:I372)),"")</f>
        <v>45866.944606481484</v>
      </c>
      <c r="J372" s="90" cm="1">
        <f t="array" ref="J372">IFERROR(INDEX([1]!v_s10a_incident_by_feeder_FY26[Start_Time], ROWS($J$9:J372)),"")</f>
        <v>45866.944606481484</v>
      </c>
      <c r="K372" s="89" cm="1">
        <f t="array" ref="K372">IFERROR(INDEX([1]!v_s10a_incident_by_feeder_FY26[End_Date], ROWS($K$9:K372)),"")</f>
        <v>45867.550358796296</v>
      </c>
      <c r="L372" s="90" cm="1">
        <f t="array" ref="L372">IFERROR(INDEX([1]!v_s10a_incident_by_feeder_FY26[End_Time], ROWS($L$9:L372)),"")</f>
        <v>45867.550358796296</v>
      </c>
      <c r="M372" s="97" cm="1">
        <f t="array" ref="M372">IFERROR(INDEX([1]!v_s10a_incident_by_feeder_FY26[SAIDI_Value], ROWS($M$9:M372)),"")</f>
        <v>1.9135091217775884</v>
      </c>
      <c r="N372" s="94" cm="1">
        <f t="array" ref="N372">IFERROR(INDEX([1]!v_s10a_incident_by_feeder_FY26[SAIFI_Value], ROWS($N$9:N372)),"")</f>
        <v>1.0358962995789939E-2</v>
      </c>
      <c r="O372" s="91" cm="1">
        <f t="array" ref="O372">IFERROR(INDEX([1]!v_s10a_incident_by_feeder_FY26[ICPs], ROWS($N$9:N372)),"")</f>
        <v>374</v>
      </c>
      <c r="P372" s="118" cm="1">
        <f t="array" ref="P372">IFERROR(INDEX([1]!v_s10a_incident_by_feeder_FY26[CML], ROWS($P$9:P372)),"")</f>
        <v>69085.333332658047</v>
      </c>
      <c r="Q372" s="88" t="str" cm="1">
        <f t="array" ref="Q372">IFERROR(INDEX([1]!v_s10a_incident_by_feeder_FY26[Planned or Unplanned], ROWS($Q$9:Q372)),"")</f>
        <v>Unplanned</v>
      </c>
      <c r="R372" s="88" t="str" cm="1">
        <f t="array" ref="R372">IFERROR(INDEX([1]!v_s10a_incident_by_feeder_FY26[Cause], ROWS($R$9:R372)),"")</f>
        <v>Defective Equipment</v>
      </c>
      <c r="S372" s="88" t="str" cm="1">
        <f t="array" ref="S372">IFERROR(INDEX([1]!v_s10a_incident_by_feeder_FY26[Details], ROWS($S$9:S372)),"")</f>
        <v># CHURCH ROAD, 11kV RECL R656, Kaitaia</v>
      </c>
      <c r="T372" s="18"/>
    </row>
    <row r="373" spans="1:20" ht="15.75" x14ac:dyDescent="0.25">
      <c r="A373" s="10">
        <v>373</v>
      </c>
      <c r="B373" s="11"/>
      <c r="C373" s="116"/>
      <c r="D373" s="116"/>
      <c r="E373" s="85" t="str" cm="1">
        <f t="array" ref="E373">IFERROR(INDEX([1]!v_s10a_incident_by_feeder_FY26[Interruptions Identifier], ROWS($E$9:E373)),"")</f>
        <v>INCD-33695-F-OPONONI</v>
      </c>
      <c r="F373" s="85" t="str" cm="1">
        <f t="array" ref="F373">IFERROR(INDEX([1]!v_s10a_incident_by_feeder_FY26[Circuit Location], ROWS($F$9:F373)),"")</f>
        <v>Omanaia 051762 - Opononi</v>
      </c>
      <c r="G373" s="88" t="str" cm="1">
        <f t="array" ref="G373">IFERROR(INDEX(#REF!, ROWS($G$9:G373)),"")</f>
        <v/>
      </c>
      <c r="H373" s="88" t="str" cm="1">
        <f t="array" ref="H373">IFERROR(INDEX([1]!v_s10a_incident_by_feeder_FY26[feeder], ROWS($H$9:H373)),"")</f>
        <v>OPONONI</v>
      </c>
      <c r="I373" s="89" cm="1">
        <f t="array" ref="I373">IFERROR(INDEX([1]!v_s10a_incident_by_feeder_FY26[Start_Date], ROWS($I$9:I373)),"")</f>
        <v>45866.951550925929</v>
      </c>
      <c r="J373" s="90" cm="1">
        <f t="array" ref="J373">IFERROR(INDEX([1]!v_s10a_incident_by_feeder_FY26[Start_Time], ROWS($J$9:J373)),"")</f>
        <v>45866.951550925929</v>
      </c>
      <c r="K373" s="89" cm="1">
        <f t="array" ref="K373">IFERROR(INDEX([1]!v_s10a_incident_by_feeder_FY26[End_Date], ROWS($K$9:K373)),"")</f>
        <v>45867.465277777781</v>
      </c>
      <c r="L373" s="90" cm="1">
        <f t="array" ref="L373">IFERROR(INDEX([1]!v_s10a_incident_by_feeder_FY26[End_Time], ROWS($L$9:L373)),"")</f>
        <v>45867.465277777781</v>
      </c>
      <c r="M373" s="97" cm="1">
        <f t="array" ref="M373">IFERROR(INDEX([1]!v_s10a_incident_by_feeder_FY26[SAIDI_Value], ROWS($M$9:M373)),"")</f>
        <v>0.66175493018750786</v>
      </c>
      <c r="N373" s="94" cm="1">
        <f t="array" ref="N373">IFERROR(INDEX([1]!v_s10a_incident_by_feeder_FY26[SAIFI_Value], ROWS($N$9:N373)),"")</f>
        <v>3.0079769554619985E-2</v>
      </c>
      <c r="O373" s="91" cm="1">
        <f t="array" ref="O373">IFERROR(INDEX([1]!v_s10a_incident_by_feeder_FY26[ICPs], ROWS($N$9:N373)),"")</f>
        <v>999.65451964032184</v>
      </c>
      <c r="P373" s="118" cm="1">
        <f t="array" ref="P373">IFERROR(INDEX([1]!v_s10a_incident_by_feeder_FY26[CML], ROWS($P$9:P373)),"")</f>
        <v>23891.999999489784</v>
      </c>
      <c r="Q373" s="88" t="str" cm="1">
        <f t="array" ref="Q373">IFERROR(INDEX([1]!v_s10a_incident_by_feeder_FY26[Planned or Unplanned], ROWS($Q$9:Q373)),"")</f>
        <v>Unplanned</v>
      </c>
      <c r="R373" s="88" t="str" cm="1">
        <f t="array" ref="R373">IFERROR(INDEX([1]!v_s10a_incident_by_feeder_FY26[Cause], ROWS($R$9:R373)),"")</f>
        <v>Vegetation</v>
      </c>
      <c r="S373" s="88" t="str" cm="1">
        <f t="array" ref="S373">IFERROR(INDEX([1]!v_s10a_incident_by_feeder_FY26[Details], ROWS($S$9:S373)),"")</f>
        <v># Tree in Line, at Pole 433472, Rakauwahia Rd, Taheke</v>
      </c>
      <c r="T373" s="18"/>
    </row>
    <row r="374" spans="1:20" ht="15.75" x14ac:dyDescent="0.25">
      <c r="A374" s="10">
        <v>374</v>
      </c>
      <c r="B374" s="11"/>
      <c r="C374" s="116"/>
      <c r="D374" s="116"/>
      <c r="E374" s="85" t="str" cm="1">
        <f t="array" ref="E374">IFERROR(INDEX([1]!v_s10a_incident_by_feeder_FY26[Interruptions Identifier], ROWS($E$9:E374)),"")</f>
        <v>INCD-33695-F-WAIMA</v>
      </c>
      <c r="F374" s="85" t="str" cm="1">
        <f t="array" ref="F374">IFERROR(INDEX([1]!v_s10a_incident_by_feeder_FY26[Circuit Location], ROWS($F$9:F374)),"")</f>
        <v>Omanaia 051772 - Waima</v>
      </c>
      <c r="G374" s="88" t="str" cm="1">
        <f t="array" ref="G374">IFERROR(INDEX(#REF!, ROWS($G$9:G374)),"")</f>
        <v/>
      </c>
      <c r="H374" s="88" t="str" cm="1">
        <f t="array" ref="H374">IFERROR(INDEX([1]!v_s10a_incident_by_feeder_FY26[feeder], ROWS($H$9:H374)),"")</f>
        <v>WAIMA</v>
      </c>
      <c r="I374" s="89" cm="1">
        <f t="array" ref="I374">IFERROR(INDEX([1]!v_s10a_incident_by_feeder_FY26[Start_Date], ROWS($I$9:I374)),"")</f>
        <v>45866.951550925929</v>
      </c>
      <c r="J374" s="90" cm="1">
        <f t="array" ref="J374">IFERROR(INDEX([1]!v_s10a_incident_by_feeder_FY26[Start_Time], ROWS($J$9:J374)),"")</f>
        <v>45866.951550925929</v>
      </c>
      <c r="K374" s="89" cm="1">
        <f t="array" ref="K374">IFERROR(INDEX([1]!v_s10a_incident_by_feeder_FY26[End_Date], ROWS($K$9:K374)),"")</f>
        <v>45867.465277777781</v>
      </c>
      <c r="L374" s="90" cm="1">
        <f t="array" ref="L374">IFERROR(INDEX([1]!v_s10a_incident_by_feeder_FY26[End_Time], ROWS($L$9:L374)),"")</f>
        <v>45867.465277777781</v>
      </c>
      <c r="M374" s="97" cm="1">
        <f t="array" ref="M374">IFERROR(INDEX([1]!v_s10a_incident_by_feeder_FY26[SAIDI_Value], ROWS($M$9:M374)),"")</f>
        <v>3.8177473409333196</v>
      </c>
      <c r="N374" s="94" cm="1">
        <f t="array" ref="N374">IFERROR(INDEX([1]!v_s10a_incident_by_feeder_FY26[SAIFI_Value], ROWS($N$9:N374)),"")</f>
        <v>1.7477287835142866E-2</v>
      </c>
      <c r="O374" s="91" cm="1">
        <f t="array" ref="O374">IFERROR(INDEX([1]!v_s10a_incident_by_feeder_FY26[ICPs], ROWS($N$9:N374)),"")</f>
        <v>580.83057264552588</v>
      </c>
      <c r="P374" s="118" cm="1">
        <f t="array" ref="P374">IFERROR(INDEX([1]!v_s10a_incident_by_feeder_FY26[CML], ROWS($P$9:P374)),"")</f>
        <v>137835.94999705657</v>
      </c>
      <c r="Q374" s="88" t="str" cm="1">
        <f t="array" ref="Q374">IFERROR(INDEX([1]!v_s10a_incident_by_feeder_FY26[Planned or Unplanned], ROWS($Q$9:Q374)),"")</f>
        <v>Unplanned</v>
      </c>
      <c r="R374" s="88" t="str" cm="1">
        <f t="array" ref="R374">IFERROR(INDEX([1]!v_s10a_incident_by_feeder_FY26[Cause], ROWS($R$9:R374)),"")</f>
        <v>Vegetation</v>
      </c>
      <c r="S374" s="88" t="str" cm="1">
        <f t="array" ref="S374">IFERROR(INDEX([1]!v_s10a_incident_by_feeder_FY26[Details], ROWS($S$9:S374)),"")</f>
        <v># Tree in Line, at Pole 433472, Rakauwahia Rd, Taheke</v>
      </c>
      <c r="T374" s="18"/>
    </row>
    <row r="375" spans="1:20" ht="15.75" x14ac:dyDescent="0.25">
      <c r="A375" s="10">
        <v>375</v>
      </c>
      <c r="B375" s="11"/>
      <c r="C375" s="116"/>
      <c r="D375" s="116"/>
      <c r="E375" s="85" t="str" cm="1">
        <f t="array" ref="E375">IFERROR(INDEX([1]!v_s10a_incident_by_feeder_FY26[Interruptions Identifier], ROWS($E$9:E375)),"")</f>
        <v>INCD-33695-F-RAWENE</v>
      </c>
      <c r="F375" s="85" t="str" cm="1">
        <f t="array" ref="F375">IFERROR(INDEX([1]!v_s10a_incident_by_feeder_FY26[Circuit Location], ROWS($F$9:F375)),"")</f>
        <v>Omanaia 051742 - Rawene</v>
      </c>
      <c r="G375" s="88" t="str" cm="1">
        <f t="array" ref="G375">IFERROR(INDEX(#REF!, ROWS($G$9:G375)),"")</f>
        <v/>
      </c>
      <c r="H375" s="88" t="str" cm="1">
        <f t="array" ref="H375">IFERROR(INDEX([1]!v_s10a_incident_by_feeder_FY26[feeder], ROWS($H$9:H375)),"")</f>
        <v>RAWENE</v>
      </c>
      <c r="I375" s="89" cm="1">
        <f t="array" ref="I375">IFERROR(INDEX([1]!v_s10a_incident_by_feeder_FY26[Start_Date], ROWS($I$9:I375)),"")</f>
        <v>45866.951550925929</v>
      </c>
      <c r="J375" s="90" cm="1">
        <f t="array" ref="J375">IFERROR(INDEX([1]!v_s10a_incident_by_feeder_FY26[Start_Time], ROWS($J$9:J375)),"")</f>
        <v>45866.951550925929</v>
      </c>
      <c r="K375" s="89" cm="1">
        <f t="array" ref="K375">IFERROR(INDEX([1]!v_s10a_incident_by_feeder_FY26[End_Date], ROWS($K$9:K375)),"")</f>
        <v>45867.465277777781</v>
      </c>
      <c r="L375" s="90" cm="1">
        <f t="array" ref="L375">IFERROR(INDEX([1]!v_s10a_incident_by_feeder_FY26[End_Time], ROWS($L$9:L375)),"")</f>
        <v>45867.465277777781</v>
      </c>
      <c r="M375" s="97" cm="1">
        <f t="array" ref="M375">IFERROR(INDEX([1]!v_s10a_incident_by_feeder_FY26[SAIDI_Value], ROWS($M$9:M375)),"")</f>
        <v>9.7496122311208164E-3</v>
      </c>
      <c r="N375" s="94" cm="1">
        <f t="array" ref="N375">IFERROR(INDEX([1]!v_s10a_incident_by_feeder_FY26[SAIFI_Value], ROWS($N$9:N375)),"")</f>
        <v>1.0940615998227307E-2</v>
      </c>
      <c r="O375" s="91" cm="1">
        <f t="array" ref="O375">IFERROR(INDEX([1]!v_s10a_incident_by_feeder_FY26[ICPs], ROWS($N$9:N375)),"")</f>
        <v>363.59441552295198</v>
      </c>
      <c r="P375" s="118" cm="1">
        <f t="array" ref="P375">IFERROR(INDEX([1]!v_s10a_incident_by_feeder_FY26[CML], ROWS($P$9:P375)),"")</f>
        <v>351.99999999238594</v>
      </c>
      <c r="Q375" s="88" t="str" cm="1">
        <f t="array" ref="Q375">IFERROR(INDEX([1]!v_s10a_incident_by_feeder_FY26[Planned or Unplanned], ROWS($Q$9:Q375)),"")</f>
        <v>Unplanned</v>
      </c>
      <c r="R375" s="88" t="str" cm="1">
        <f t="array" ref="R375">IFERROR(INDEX([1]!v_s10a_incident_by_feeder_FY26[Cause], ROWS($R$9:R375)),"")</f>
        <v>Vegetation</v>
      </c>
      <c r="S375" s="88" t="str" cm="1">
        <f t="array" ref="S375">IFERROR(INDEX([1]!v_s10a_incident_by_feeder_FY26[Details], ROWS($S$9:S375)),"")</f>
        <v># Tree in Line, at Pole 433472, Rakauwahia Rd, Taheke</v>
      </c>
      <c r="T375" s="18"/>
    </row>
    <row r="376" spans="1:20" ht="15.75" x14ac:dyDescent="0.25">
      <c r="A376" s="10">
        <v>376</v>
      </c>
      <c r="B376" s="11"/>
      <c r="C376" s="116"/>
      <c r="D376" s="116"/>
      <c r="E376" s="85" t="str" cm="1">
        <f t="array" ref="E376">IFERROR(INDEX([1]!v_s10a_incident_by_feeder_FY26[Interruptions Identifier], ROWS($E$9:E376)),"")</f>
        <v>INCD-33695-F-TAIPALS</v>
      </c>
      <c r="F376" s="85" t="str" cm="1">
        <f t="array" ref="F376">IFERROR(INDEX([1]!v_s10a_incident_by_feeder_FY26[Circuit Location], ROWS($F$9:F376)),"")</f>
        <v>Taipa CB1205 - Tokerau</v>
      </c>
      <c r="G376" s="88" t="str" cm="1">
        <f t="array" ref="G376">IFERROR(INDEX(#REF!, ROWS($G$9:G376)),"")</f>
        <v/>
      </c>
      <c r="H376" s="88" t="str" cm="1">
        <f t="array" ref="H376">IFERROR(INDEX([1]!v_s10a_incident_by_feeder_FY26[feeder], ROWS($H$9:H376)),"")</f>
        <v>TAIPALS</v>
      </c>
      <c r="I376" s="89" cm="1">
        <f t="array" ref="I376">IFERROR(INDEX([1]!v_s10a_incident_by_feeder_FY26[Start_Date], ROWS($I$9:I376)),"")</f>
        <v>45866.951550925929</v>
      </c>
      <c r="J376" s="90" cm="1">
        <f t="array" ref="J376">IFERROR(INDEX([1]!v_s10a_incident_by_feeder_FY26[Start_Time], ROWS($J$9:J376)),"")</f>
        <v>45866.951550925929</v>
      </c>
      <c r="K376" s="89" cm="1">
        <f t="array" ref="K376">IFERROR(INDEX([1]!v_s10a_incident_by_feeder_FY26[End_Date], ROWS($K$9:K376)),"")</f>
        <v>45867.465277777781</v>
      </c>
      <c r="L376" s="90" cm="1">
        <f t="array" ref="L376">IFERROR(INDEX([1]!v_s10a_incident_by_feeder_FY26[End_Time], ROWS($L$9:L376)),"")</f>
        <v>45867.465277777781</v>
      </c>
      <c r="M376" s="97" cm="1">
        <f t="array" ref="M376">IFERROR(INDEX([1]!v_s10a_incident_by_feeder_FY26[SAIDI_Value], ROWS($M$9:M376)),"")</f>
        <v>6.0935076444140301E-4</v>
      </c>
      <c r="N376" s="94" cm="1">
        <f t="array" ref="N376">IFERROR(INDEX([1]!v_s10a_incident_by_feeder_FY26[SAIFI_Value], ROWS($N$9:N376)),"")</f>
        <v>2.7697762020802845E-5</v>
      </c>
      <c r="O376" s="91" cm="1">
        <f t="array" ref="O376">IFERROR(INDEX([1]!v_s10a_incident_by_feeder_FY26[ICPs], ROWS($N$9:N376)),"")</f>
        <v>0.92049219119648995</v>
      </c>
      <c r="P376" s="118" cm="1">
        <f t="array" ref="P376">IFERROR(INDEX([1]!v_s10a_incident_by_feeder_FY26[CML], ROWS($P$9:P376)),"")</f>
        <v>21.999999999392415</v>
      </c>
      <c r="Q376" s="88" t="str" cm="1">
        <f t="array" ref="Q376">IFERROR(INDEX([1]!v_s10a_incident_by_feeder_FY26[Planned or Unplanned], ROWS($Q$9:Q376)),"")</f>
        <v>Unplanned</v>
      </c>
      <c r="R376" s="88" t="str" cm="1">
        <f t="array" ref="R376">IFERROR(INDEX([1]!v_s10a_incident_by_feeder_FY26[Cause], ROWS($R$9:R376)),"")</f>
        <v>Vegetation</v>
      </c>
      <c r="S376" s="88" t="str" cm="1">
        <f t="array" ref="S376">IFERROR(INDEX([1]!v_s10a_incident_by_feeder_FY26[Details], ROWS($S$9:S376)),"")</f>
        <v># Tree in Line, at Pole 433472, Rakauwahia Rd, Taheke</v>
      </c>
      <c r="T376" s="18"/>
    </row>
    <row r="377" spans="1:20" ht="15.75" x14ac:dyDescent="0.25">
      <c r="A377" s="10">
        <v>377</v>
      </c>
      <c r="B377" s="11"/>
      <c r="C377" s="116"/>
      <c r="D377" s="116"/>
      <c r="E377" s="85" t="str" cm="1">
        <f t="array" ref="E377">IFERROR(INDEX([1]!v_s10a_incident_by_feeder_FY26[Interruptions Identifier], ROWS($E$9:E377)),"")</f>
        <v>INCD-33698-F-OHAEAWAI</v>
      </c>
      <c r="F377" s="85" t="str" cm="1">
        <f t="array" ref="F377">IFERROR(INDEX([1]!v_s10a_incident_by_feeder_FY26[Circuit Location], ROWS($F$9:F377)),"")</f>
        <v>Kaikohe  CB0110 - Ohaeawai</v>
      </c>
      <c r="G377" s="88" t="str" cm="1">
        <f t="array" ref="G377">IFERROR(INDEX(#REF!, ROWS($G$9:G377)),"")</f>
        <v/>
      </c>
      <c r="H377" s="88" t="str" cm="1">
        <f t="array" ref="H377">IFERROR(INDEX([1]!v_s10a_incident_by_feeder_FY26[feeder], ROWS($H$9:H377)),"")</f>
        <v>OHAEAWAI</v>
      </c>
      <c r="I377" s="89" cm="1">
        <f t="array" ref="I377">IFERROR(INDEX([1]!v_s10a_incident_by_feeder_FY26[Start_Date], ROWS($I$9:I377)),"")</f>
        <v>45866.944444444445</v>
      </c>
      <c r="J377" s="90" cm="1">
        <f t="array" ref="J377">IFERROR(INDEX([1]!v_s10a_incident_by_feeder_FY26[Start_Time], ROWS($J$9:J377)),"")</f>
        <v>45866.944444444445</v>
      </c>
      <c r="K377" s="89" cm="1">
        <f t="array" ref="K377">IFERROR(INDEX([1]!v_s10a_incident_by_feeder_FY26[End_Date], ROWS($K$9:K377)),"")</f>
        <v>45867.493750000001</v>
      </c>
      <c r="L377" s="90" cm="1">
        <f t="array" ref="L377">IFERROR(INDEX([1]!v_s10a_incident_by_feeder_FY26[End_Time], ROWS($L$9:L377)),"")</f>
        <v>45867.493750000001</v>
      </c>
      <c r="M377" s="97" cm="1">
        <f t="array" ref="M377">IFERROR(INDEX([1]!v_s10a_incident_by_feeder_FY26[SAIDI_Value], ROWS($M$9:M377)),"")</f>
        <v>5.8227343230585769</v>
      </c>
      <c r="N377" s="94" cm="1">
        <f t="array" ref="N377">IFERROR(INDEX([1]!v_s10a_incident_by_feeder_FY26[SAIFI_Value], ROWS($N$9:N377)),"")</f>
        <v>1.0580545091956569E-2</v>
      </c>
      <c r="O377" s="91" cm="1">
        <f t="array" ref="O377">IFERROR(INDEX([1]!v_s10a_incident_by_feeder_FY26[ICPs], ROWS($N$9:N377)),"")</f>
        <v>304</v>
      </c>
      <c r="P377" s="118" cm="1">
        <f t="array" ref="P377">IFERROR(INDEX([1]!v_s10a_incident_by_feeder_FY26[CML], ROWS($P$9:P377)),"")</f>
        <v>210223.99999970687</v>
      </c>
      <c r="Q377" s="88" t="str" cm="1">
        <f t="array" ref="Q377">IFERROR(INDEX([1]!v_s10a_incident_by_feeder_FY26[Planned or Unplanned], ROWS($Q$9:Q377)),"")</f>
        <v>Unplanned</v>
      </c>
      <c r="R377" s="88" t="str" cm="1">
        <f t="array" ref="R377">IFERROR(INDEX([1]!v_s10a_incident_by_feeder_FY26[Cause], ROWS($R$9:R377)),"")</f>
        <v>Vegetation</v>
      </c>
      <c r="S377" s="88" t="str" cm="1">
        <f t="array" ref="S377">IFERROR(INDEX([1]!v_s10a_incident_by_feeder_FY26[Details], ROWS($S$9:S377)),"")</f>
        <v># Tree Through Line, Pole 334573, Te Ahu Ahu Rd, Kaikohe</v>
      </c>
      <c r="T377" s="18"/>
    </row>
    <row r="378" spans="1:20" ht="15.75" x14ac:dyDescent="0.25">
      <c r="A378" s="10">
        <v>378</v>
      </c>
      <c r="B378" s="11"/>
      <c r="C378" s="116"/>
      <c r="D378" s="116"/>
      <c r="E378" s="85" t="str" cm="1">
        <f t="array" ref="E378">IFERROR(INDEX([1]!v_s10a_incident_by_feeder_FY26[Interruptions Identifier], ROWS($E$9:E378)),"")</f>
        <v>INCD-33701-F-ORURU</v>
      </c>
      <c r="F378" s="85" t="str" cm="1">
        <f t="array" ref="F378">IFERROR(INDEX([1]!v_s10a_incident_by_feeder_FY26[Circuit Location], ROWS($F$9:F378)),"")</f>
        <v>Taipa CB1206 - Oruru</v>
      </c>
      <c r="G378" s="88" t="str" cm="1">
        <f t="array" ref="G378">IFERROR(INDEX(#REF!, ROWS($G$9:G378)),"")</f>
        <v/>
      </c>
      <c r="H378" s="88" t="str" cm="1">
        <f t="array" ref="H378">IFERROR(INDEX([1]!v_s10a_incident_by_feeder_FY26[feeder], ROWS($H$9:H378)),"")</f>
        <v>ORURU</v>
      </c>
      <c r="I378" s="89" cm="1">
        <f t="array" ref="I378">IFERROR(INDEX([1]!v_s10a_incident_by_feeder_FY26[Start_Date], ROWS($I$9:I378)),"")</f>
        <v>45867.009004629632</v>
      </c>
      <c r="J378" s="90" cm="1">
        <f t="array" ref="J378">IFERROR(INDEX([1]!v_s10a_incident_by_feeder_FY26[Start_Time], ROWS($J$9:J378)),"")</f>
        <v>45867.009004629632</v>
      </c>
      <c r="K378" s="89" cm="1">
        <f t="array" ref="K378">IFERROR(INDEX([1]!v_s10a_incident_by_feeder_FY26[End_Date], ROWS($K$9:K378)),"")</f>
        <v>45867.523958333331</v>
      </c>
      <c r="L378" s="90" cm="1">
        <f t="array" ref="L378">IFERROR(INDEX([1]!v_s10a_incident_by_feeder_FY26[End_Time], ROWS($L$9:L378)),"")</f>
        <v>45867.523958333331</v>
      </c>
      <c r="M378" s="97" cm="1">
        <f t="array" ref="M378">IFERROR(INDEX([1]!v_s10a_incident_by_feeder_FY26[SAIDI_Value], ROWS($M$9:M378)),"")</f>
        <v>2.523022379767883</v>
      </c>
      <c r="N378" s="94" cm="1">
        <f t="array" ref="N378">IFERROR(INDEX([1]!v_s10a_incident_by_feeder_FY26[SAIFI_Value], ROWS($N$9:N378)),"")</f>
        <v>5.2071792599157991E-3</v>
      </c>
      <c r="O378" s="91" cm="1">
        <f t="array" ref="O378">IFERROR(INDEX([1]!v_s10a_incident_by_feeder_FY26[ICPs], ROWS($N$9:N378)),"")</f>
        <v>188</v>
      </c>
      <c r="P378" s="118" cm="1">
        <f t="array" ref="P378">IFERROR(INDEX([1]!v_s10a_incident_by_feeder_FY26[CML], ROWS($P$9:P378)),"")</f>
        <v>91091.199999139644</v>
      </c>
      <c r="Q378" s="88" t="str" cm="1">
        <f t="array" ref="Q378">IFERROR(INDEX([1]!v_s10a_incident_by_feeder_FY26[Planned or Unplanned], ROWS($Q$9:Q378)),"")</f>
        <v>Unplanned</v>
      </c>
      <c r="R378" s="88" t="str" cm="1">
        <f t="array" ref="R378">IFERROR(INDEX([1]!v_s10a_incident_by_feeder_FY26[Cause], ROWS($R$9:R378)),"")</f>
        <v>Defective Equipment</v>
      </c>
      <c r="S378" s="88" t="str" cm="1">
        <f t="array" ref="S378">IFERROR(INDEX([1]!v_s10a_incident_by_feeder_FY26[Details], ROWS($S$9:S378)),"")</f>
        <v># Failed Insulator, Pole 418823, Fairburn Rd, Taipa</v>
      </c>
      <c r="T378" s="18"/>
    </row>
    <row r="379" spans="1:20" ht="15.75" x14ac:dyDescent="0.25">
      <c r="A379" s="10">
        <v>379</v>
      </c>
      <c r="B379" s="11"/>
      <c r="C379" s="116"/>
      <c r="D379" s="116"/>
      <c r="E379" s="85" t="str" cm="1">
        <f t="array" ref="E379">IFERROR(INDEX([1]!v_s10a_incident_by_feeder_FY26[Interruptions Identifier], ROWS($E$9:E379)),"")</f>
        <v>INCD-33704-F-PUKETI</v>
      </c>
      <c r="F379" s="85" t="str" cm="1">
        <f t="array" ref="F379">IFERROR(INDEX([1]!v_s10a_incident_by_feeder_FY26[Circuit Location], ROWS($F$9:F379)),"")</f>
        <v>Waipapa 041692 - Puketi</v>
      </c>
      <c r="G379" s="88" t="str" cm="1">
        <f t="array" ref="G379">IFERROR(INDEX(#REF!, ROWS($G$9:G379)),"")</f>
        <v/>
      </c>
      <c r="H379" s="88" t="str" cm="1">
        <f t="array" ref="H379">IFERROR(INDEX([1]!v_s10a_incident_by_feeder_FY26[feeder], ROWS($H$9:H379)),"")</f>
        <v>PUKETI</v>
      </c>
      <c r="I379" s="89" cm="1">
        <f t="array" ref="I379">IFERROR(INDEX([1]!v_s10a_incident_by_feeder_FY26[Start_Date], ROWS($I$9:I379)),"")</f>
        <v>45867.099768518521</v>
      </c>
      <c r="J379" s="90" cm="1">
        <f t="array" ref="J379">IFERROR(INDEX([1]!v_s10a_incident_by_feeder_FY26[Start_Time], ROWS($J$9:J379)),"")</f>
        <v>45867.099768518521</v>
      </c>
      <c r="K379" s="89" cm="1">
        <f t="array" ref="K379">IFERROR(INDEX([1]!v_s10a_incident_by_feeder_FY26[End_Date], ROWS($K$9:K379)),"")</f>
        <v>45867.48541666667</v>
      </c>
      <c r="L379" s="90" cm="1">
        <f t="array" ref="L379">IFERROR(INDEX([1]!v_s10a_incident_by_feeder_FY26[End_Time], ROWS($L$9:L379)),"")</f>
        <v>45867.48541666667</v>
      </c>
      <c r="M379" s="97" cm="1">
        <f t="array" ref="M379">IFERROR(INDEX([1]!v_s10a_incident_by_feeder_FY26[SAIDI_Value], ROWS($M$9:M379)),"")</f>
        <v>2.0082788610490181</v>
      </c>
      <c r="N379" s="94" cm="1">
        <f t="array" ref="N379">IFERROR(INDEX([1]!v_s10a_incident_by_feeder_FY26[SAIFI_Value], ROWS($N$9:N379)),"")</f>
        <v>5.4287613560824281E-3</v>
      </c>
      <c r="O379" s="91" cm="1">
        <f t="array" ref="O379">IFERROR(INDEX([1]!v_s10a_incident_by_feeder_FY26[ICPs], ROWS($N$9:N379)),"")</f>
        <v>196</v>
      </c>
      <c r="P379" s="118" cm="1">
        <f t="array" ref="P379">IFERROR(INDEX([1]!v_s10a_incident_by_feeder_FY26[CML], ROWS($P$9:P379)),"")</f>
        <v>72506.899999313755</v>
      </c>
      <c r="Q379" s="88" t="str" cm="1">
        <f t="array" ref="Q379">IFERROR(INDEX([1]!v_s10a_incident_by_feeder_FY26[Planned or Unplanned], ROWS($Q$9:Q379)),"")</f>
        <v>Unplanned</v>
      </c>
      <c r="R379" s="88" t="str" cm="1">
        <f t="array" ref="R379">IFERROR(INDEX([1]!v_s10a_incident_by_feeder_FY26[Cause], ROWS($R$9:R379)),"")</f>
        <v>Defective Equipment</v>
      </c>
      <c r="S379" s="88" t="str" cm="1">
        <f t="array" ref="S379">IFERROR(INDEX([1]!v_s10a_incident_by_feeder_FY26[Details], ROWS($S$9:S379)),"")</f>
        <v># Line Down  between 409155 and 332236, during Adverse Weather, Waiare Rd, Waipapa</v>
      </c>
      <c r="T379" s="18"/>
    </row>
    <row r="380" spans="1:20" ht="15.75" x14ac:dyDescent="0.25">
      <c r="A380" s="10">
        <v>380</v>
      </c>
      <c r="B380" s="11"/>
      <c r="C380" s="116"/>
      <c r="D380" s="116"/>
      <c r="E380" s="85" t="str" cm="1">
        <f t="array" ref="E380">IFERROR(INDEX([1]!v_s10a_incident_by_feeder_FY26[Interruptions Identifier], ROWS($E$9:E380)),"")</f>
        <v>INCD-33716-F-PURERUA</v>
      </c>
      <c r="F380" s="85" t="str" cm="1">
        <f t="array" ref="F380">IFERROR(INDEX([1]!v_s10a_incident_by_feeder_FY26[Circuit Location], ROWS($F$9:F380)),"")</f>
        <v>Waipapa 041632 - Purerua</v>
      </c>
      <c r="G380" s="88" t="str" cm="1">
        <f t="array" ref="G380">IFERROR(INDEX(#REF!, ROWS($G$9:G380)),"")</f>
        <v/>
      </c>
      <c r="H380" s="88" t="str" cm="1">
        <f t="array" ref="H380">IFERROR(INDEX([1]!v_s10a_incident_by_feeder_FY26[feeder], ROWS($H$9:H380)),"")</f>
        <v>PURERUA</v>
      </c>
      <c r="I380" s="89" cm="1">
        <f t="array" ref="I380">IFERROR(INDEX([1]!v_s10a_incident_by_feeder_FY26[Start_Date], ROWS($I$9:I380)),"")</f>
        <v>45867.260462962964</v>
      </c>
      <c r="J380" s="90" cm="1">
        <f t="array" ref="J380">IFERROR(INDEX([1]!v_s10a_incident_by_feeder_FY26[Start_Time], ROWS($J$9:J380)),"")</f>
        <v>45867.260462962964</v>
      </c>
      <c r="K380" s="89" cm="1">
        <f t="array" ref="K380">IFERROR(INDEX([1]!v_s10a_incident_by_feeder_FY26[End_Date], ROWS($K$9:K380)),"")</f>
        <v>45867.532395833332</v>
      </c>
      <c r="L380" s="90" cm="1">
        <f t="array" ref="L380">IFERROR(INDEX([1]!v_s10a_incident_by_feeder_FY26[End_Time], ROWS($L$9:L380)),"")</f>
        <v>45867.532395833332</v>
      </c>
      <c r="M380" s="97" cm="1">
        <f t="array" ref="M380">IFERROR(INDEX([1]!v_s10a_incident_by_feeder_FY26[SAIDI_Value], ROWS($M$9:M380)),"")</f>
        <v>0.6738514661644911</v>
      </c>
      <c r="N380" s="94" cm="1">
        <f t="array" ref="N380">IFERROR(INDEX([1]!v_s10a_incident_by_feeder_FY26[SAIFI_Value], ROWS($N$9:N380)),"")</f>
        <v>1.7089519166851318E-2</v>
      </c>
      <c r="O380" s="91" cm="1">
        <f t="array" ref="O380">IFERROR(INDEX([1]!v_s10a_incident_by_feeder_FY26[ICPs], ROWS($N$9:N380)),"")</f>
        <v>290</v>
      </c>
      <c r="P380" s="118" cm="1">
        <f t="array" ref="P380">IFERROR(INDEX([1]!v_s10a_incident_by_feeder_FY26[CML], ROWS($P$9:P380)),"")</f>
        <v>24328.733334402787</v>
      </c>
      <c r="Q380" s="88" t="str" cm="1">
        <f t="array" ref="Q380">IFERROR(INDEX([1]!v_s10a_incident_by_feeder_FY26[Planned or Unplanned], ROWS($Q$9:Q380)),"")</f>
        <v>Unplanned</v>
      </c>
      <c r="R380" s="88" t="str" cm="1">
        <f t="array" ref="R380">IFERROR(INDEX([1]!v_s10a_incident_by_feeder_FY26[Cause], ROWS($R$9:R380)),"")</f>
        <v>Defective Equipment</v>
      </c>
      <c r="S380" s="88" t="str" cm="1">
        <f t="array" ref="S380">IFERROR(INDEX([1]!v_s10a_incident_by_feeder_FY26[Details], ROWS($S$9:S380)),"")</f>
        <v># Faulty Bus Coupler, Ring Main RM102, Rangiahoua Rd, Waipapa</v>
      </c>
      <c r="T380" s="18"/>
    </row>
    <row r="381" spans="1:20" ht="15.75" x14ac:dyDescent="0.25">
      <c r="A381" s="10">
        <v>381</v>
      </c>
      <c r="B381" s="11"/>
      <c r="C381" s="116"/>
      <c r="D381" s="116"/>
      <c r="E381" s="85" t="str" cm="1">
        <f t="array" ref="E381">IFERROR(INDEX([1]!v_s10a_incident_by_feeder_FY26[Interruptions Identifier], ROWS($E$9:E381)),"")</f>
        <v>INCD-33722-F-KAWAKAWA</v>
      </c>
      <c r="F381" s="85" t="str" cm="1">
        <f t="array" ref="F381">IFERROR(INDEX([1]!v_s10a_incident_by_feeder_FY26[Circuit Location], ROWS($F$9:F381)),"")</f>
        <v>Kawakawa CB0207 - Kawakawa</v>
      </c>
      <c r="G381" s="88" t="str" cm="1">
        <f t="array" ref="G381">IFERROR(INDEX(#REF!, ROWS($G$9:G381)),"")</f>
        <v/>
      </c>
      <c r="H381" s="88" t="str" cm="1">
        <f t="array" ref="H381">IFERROR(INDEX([1]!v_s10a_incident_by_feeder_FY26[feeder], ROWS($H$9:H381)),"")</f>
        <v>KAWAKAWA</v>
      </c>
      <c r="I381" s="89" cm="1">
        <f t="array" ref="I381">IFERROR(INDEX([1]!v_s10a_incident_by_feeder_FY26[Start_Date], ROWS($I$9:I381)),"")</f>
        <v>45867.323206018518</v>
      </c>
      <c r="J381" s="90" cm="1">
        <f t="array" ref="J381">IFERROR(INDEX([1]!v_s10a_incident_by_feeder_FY26[Start_Time], ROWS($J$9:J381)),"")</f>
        <v>45867.323206018518</v>
      </c>
      <c r="K381" s="89" cm="1">
        <f t="array" ref="K381">IFERROR(INDEX([1]!v_s10a_incident_by_feeder_FY26[End_Date], ROWS($K$9:K381)),"")</f>
        <v>45867.365972222222</v>
      </c>
      <c r="L381" s="90" cm="1">
        <f t="array" ref="L381">IFERROR(INDEX([1]!v_s10a_incident_by_feeder_FY26[End_Time], ROWS($L$9:L381)),"")</f>
        <v>45867.365972222222</v>
      </c>
      <c r="M381" s="97" cm="1">
        <f t="array" ref="M381">IFERROR(INDEX([1]!v_s10a_incident_by_feeder_FY26[SAIDI_Value], ROWS($M$9:M381)),"")</f>
        <v>0.68569964546778195</v>
      </c>
      <c r="N381" s="94" cm="1">
        <f t="array" ref="N381">IFERROR(INDEX([1]!v_s10a_incident_by_feeder_FY26[SAIFI_Value], ROWS($N$9:N381)),"")</f>
        <v>1.1134500332373145E-2</v>
      </c>
      <c r="O381" s="91" cm="1">
        <f t="array" ref="O381">IFERROR(INDEX([1]!v_s10a_incident_by_feeder_FY26[ICPs], ROWS($N$9:N381)),"")</f>
        <v>402</v>
      </c>
      <c r="P381" s="118" cm="1">
        <f t="array" ref="P381">IFERROR(INDEX([1]!v_s10a_incident_by_feeder_FY26[CML], ROWS($P$9:P381)),"")</f>
        <v>24756.499999968801</v>
      </c>
      <c r="Q381" s="88" t="str" cm="1">
        <f t="array" ref="Q381">IFERROR(INDEX([1]!v_s10a_incident_by_feeder_FY26[Planned or Unplanned], ROWS($Q$9:Q381)),"")</f>
        <v>Unplanned</v>
      </c>
      <c r="R381" s="88" t="str" cm="1">
        <f t="array" ref="R381">IFERROR(INDEX([1]!v_s10a_incident_by_feeder_FY26[Cause], ROWS($R$9:R381)),"")</f>
        <v>Adverse Weather</v>
      </c>
      <c r="S381" s="88" t="str" cm="1">
        <f t="array" ref="S381">IFERROR(INDEX([1]!v_s10a_incident_by_feeder_FY26[Details], ROWS($S$9:S381)),"")</f>
        <v># Circuit Breaker CB0207 Tripped during Adverse Weather, Kawakawa</v>
      </c>
      <c r="T381" s="18"/>
    </row>
    <row r="382" spans="1:20" ht="15.75" x14ac:dyDescent="0.25">
      <c r="A382" s="10">
        <v>382</v>
      </c>
      <c r="B382" s="11"/>
      <c r="C382" s="116"/>
      <c r="D382" s="116"/>
      <c r="E382" s="85" t="str" cm="1">
        <f t="array" ref="E382">IFERROR(INDEX([1]!v_s10a_incident_by_feeder_FY26[Interruptions Identifier], ROWS($E$9:E382)),"")</f>
        <v>INCD-33737-F-JOYCES ROAD</v>
      </c>
      <c r="F382" s="85" t="str" cm="1">
        <f t="array" ref="F382">IFERROR(INDEX([1]!v_s10a_incident_by_feeder_FY26[Circuit Location], ROWS($F$9:F382)),"")</f>
        <v>Haruru CB0609 - Joyces Rd</v>
      </c>
      <c r="G382" s="88" t="str" cm="1">
        <f t="array" ref="G382">IFERROR(INDEX(#REF!, ROWS($G$9:G382)),"")</f>
        <v/>
      </c>
      <c r="H382" s="88" t="str" cm="1">
        <f t="array" ref="H382">IFERROR(INDEX([1]!v_s10a_incident_by_feeder_FY26[feeder], ROWS($H$9:H382)),"")</f>
        <v>JOYCES ROAD</v>
      </c>
      <c r="I382" s="89" cm="1">
        <f t="array" ref="I382">IFERROR(INDEX([1]!v_s10a_incident_by_feeder_FY26[Start_Date], ROWS($I$9:I382)),"")</f>
        <v>45867.511516203704</v>
      </c>
      <c r="J382" s="90" cm="1">
        <f t="array" ref="J382">IFERROR(INDEX([1]!v_s10a_incident_by_feeder_FY26[Start_Time], ROWS($J$9:J382)),"")</f>
        <v>45867.511516203704</v>
      </c>
      <c r="K382" s="89" cm="1">
        <f t="array" ref="K382">IFERROR(INDEX([1]!v_s10a_incident_by_feeder_FY26[End_Date], ROWS($K$9:K382)),"")</f>
        <v>45867.571712962963</v>
      </c>
      <c r="L382" s="90" cm="1">
        <f t="array" ref="L382">IFERROR(INDEX([1]!v_s10a_incident_by_feeder_FY26[End_Time], ROWS($L$9:L382)),"")</f>
        <v>45867.571712962963</v>
      </c>
      <c r="M382" s="97" cm="1">
        <f t="array" ref="M382">IFERROR(INDEX([1]!v_s10a_incident_by_feeder_FY26[SAIDI_Value], ROWS($M$9:M382)),"")</f>
        <v>0.64345040254092323</v>
      </c>
      <c r="N382" s="94" cm="1">
        <f t="array" ref="N382">IFERROR(INDEX([1]!v_s10a_incident_by_feeder_FY26[SAIFI_Value], ROWS($N$9:N382)),"")</f>
        <v>7.4230002215820963E-3</v>
      </c>
      <c r="O382" s="91" cm="1">
        <f t="array" ref="O382">IFERROR(INDEX([1]!v_s10a_incident_by_feeder_FY26[ICPs], ROWS($N$9:N382)),"")</f>
        <v>268</v>
      </c>
      <c r="P382" s="118" cm="1">
        <f t="array" ref="P382">IFERROR(INDEX([1]!v_s10a_incident_by_feeder_FY26[CML], ROWS($P$9:P382)),"")</f>
        <v>23231.133333337493</v>
      </c>
      <c r="Q382" s="88" t="str" cm="1">
        <f t="array" ref="Q382">IFERROR(INDEX([1]!v_s10a_incident_by_feeder_FY26[Planned or Unplanned], ROWS($Q$9:Q382)),"")</f>
        <v>Unplanned</v>
      </c>
      <c r="R382" s="88" t="str" cm="1">
        <f t="array" ref="R382">IFERROR(INDEX([1]!v_s10a_incident_by_feeder_FY26[Cause], ROWS($R$9:R382)),"")</f>
        <v>Vegetation</v>
      </c>
      <c r="S382" s="88" t="str" cm="1">
        <f t="array" ref="S382">IFERROR(INDEX([1]!v_s10a_incident_by_feeder_FY26[Details], ROWS($S$9:S382)),"")</f>
        <v># Vegetation Tripped Line at Pole 439824, Titore Way, Russell</v>
      </c>
      <c r="T382" s="18"/>
    </row>
    <row r="383" spans="1:20" ht="15.75" x14ac:dyDescent="0.25">
      <c r="A383" s="10">
        <v>383</v>
      </c>
      <c r="B383" s="11"/>
      <c r="C383" s="116"/>
      <c r="D383" s="116"/>
      <c r="E383" s="85" t="str" cm="1">
        <f t="array" ref="E383">IFERROR(INDEX([1]!v_s10a_incident_by_feeder_FY26[Interruptions Identifier], ROWS($E$9:E383)),"")</f>
        <v>INCD-33746-F-BULLS GORGE</v>
      </c>
      <c r="F383" s="85" t="str" cm="1">
        <f t="array" ref="F383">IFERROR(INDEX([1]!v_s10a_incident_by_feeder_FY26[Circuit Location], ROWS($F$9:F383)),"")</f>
        <v>Mt Pokaka 171112 - Bulls Gorge</v>
      </c>
      <c r="G383" s="88" t="str" cm="1">
        <f t="array" ref="G383">IFERROR(INDEX(#REF!, ROWS($G$9:G383)),"")</f>
        <v/>
      </c>
      <c r="H383" s="88" t="str" cm="1">
        <f t="array" ref="H383">IFERROR(INDEX([1]!v_s10a_incident_by_feeder_FY26[feeder], ROWS($H$9:H383)),"")</f>
        <v>BULLS GORGE</v>
      </c>
      <c r="I383" s="89" cm="1">
        <f t="array" ref="I383">IFERROR(INDEX([1]!v_s10a_incident_by_feeder_FY26[Start_Date], ROWS($I$9:I383)),"")</f>
        <v>45867.459027777775</v>
      </c>
      <c r="J383" s="90" cm="1">
        <f t="array" ref="J383">IFERROR(INDEX([1]!v_s10a_incident_by_feeder_FY26[Start_Time], ROWS($J$9:J383)),"")</f>
        <v>45867.459027777775</v>
      </c>
      <c r="K383" s="89" cm="1">
        <f t="array" ref="K383">IFERROR(INDEX([1]!v_s10a_incident_by_feeder_FY26[End_Date], ROWS($K$9:K383)),"")</f>
        <v>45867.678472222222</v>
      </c>
      <c r="L383" s="90" cm="1">
        <f t="array" ref="L383">IFERROR(INDEX([1]!v_s10a_incident_by_feeder_FY26[End_Time], ROWS($L$9:L383)),"")</f>
        <v>45867.678472222222</v>
      </c>
      <c r="M383" s="97" cm="1">
        <f t="array" ref="M383">IFERROR(INDEX([1]!v_s10a_incident_by_feeder_FY26[SAIDI_Value], ROWS($M$9:M383)),"")</f>
        <v>7.0019942389377268E-2</v>
      </c>
      <c r="N383" s="94" cm="1">
        <f t="array" ref="N383">IFERROR(INDEX([1]!v_s10a_incident_by_feeder_FY26[SAIFI_Value], ROWS($N$9:N383)),"")</f>
        <v>2.2158209616662973E-4</v>
      </c>
      <c r="O383" s="91" cm="1">
        <f t="array" ref="O383">IFERROR(INDEX([1]!v_s10a_incident_by_feeder_FY26[ICPs], ROWS($N$9:N383)),"")</f>
        <v>8</v>
      </c>
      <c r="P383" s="118" cm="1">
        <f t="array" ref="P383">IFERROR(INDEX([1]!v_s10a_incident_by_feeder_FY26[CML], ROWS($P$9:P383)),"")</f>
        <v>2528.000000026077</v>
      </c>
      <c r="Q383" s="88" t="str" cm="1">
        <f t="array" ref="Q383">IFERROR(INDEX([1]!v_s10a_incident_by_feeder_FY26[Planned or Unplanned], ROWS($Q$9:Q383)),"")</f>
        <v>Unplanned</v>
      </c>
      <c r="R383" s="88" t="str" cm="1">
        <f t="array" ref="R383">IFERROR(INDEX([1]!v_s10a_incident_by_feeder_FY26[Cause], ROWS($R$9:R383)),"")</f>
        <v>Unknown</v>
      </c>
      <c r="S383" s="88" t="str" cm="1">
        <f t="array" ref="S383">IFERROR(INDEX([1]!v_s10a_incident_by_feeder_FY26[Details], ROWS($S$9:S383)),"")</f>
        <v># Blown Fuse L170, McIntyre Rd, Oromahoe, Mt Pokaka</v>
      </c>
      <c r="T383" s="18"/>
    </row>
    <row r="384" spans="1:20" ht="15.75" x14ac:dyDescent="0.25">
      <c r="A384" s="10">
        <v>384</v>
      </c>
      <c r="B384" s="11"/>
      <c r="C384" s="116"/>
      <c r="D384" s="116"/>
      <c r="E384" s="85" t="str" cm="1">
        <f t="array" ref="E384">IFERROR(INDEX([1]!v_s10a_incident_by_feeder_FY26[Interruptions Identifier], ROWS($E$9:E384)),"")</f>
        <v>INCD-33749-F-JOYCES ROAD</v>
      </c>
      <c r="F384" s="85" t="str" cm="1">
        <f t="array" ref="F384">IFERROR(INDEX([1]!v_s10a_incident_by_feeder_FY26[Circuit Location], ROWS($F$9:F384)),"")</f>
        <v>Haruru CB0609 - Joyces Rd</v>
      </c>
      <c r="G384" s="88" t="str" cm="1">
        <f t="array" ref="G384">IFERROR(INDEX(#REF!, ROWS($G$9:G384)),"")</f>
        <v/>
      </c>
      <c r="H384" s="88" t="str" cm="1">
        <f t="array" ref="H384">IFERROR(INDEX([1]!v_s10a_incident_by_feeder_FY26[feeder], ROWS($H$9:H384)),"")</f>
        <v>JOYCES ROAD</v>
      </c>
      <c r="I384" s="89" cm="1">
        <f t="array" ref="I384">IFERROR(INDEX([1]!v_s10a_incident_by_feeder_FY26[Start_Date], ROWS($I$9:I384)),"")</f>
        <v>45867.65421296296</v>
      </c>
      <c r="J384" s="90" cm="1">
        <f t="array" ref="J384">IFERROR(INDEX([1]!v_s10a_incident_by_feeder_FY26[Start_Time], ROWS($J$9:J384)),"")</f>
        <v>45867.65421296296</v>
      </c>
      <c r="K384" s="89" cm="1">
        <f t="array" ref="K384">IFERROR(INDEX([1]!v_s10a_incident_by_feeder_FY26[End_Date], ROWS($K$9:K384)),"")</f>
        <v>45867.719895833332</v>
      </c>
      <c r="L384" s="90" cm="1">
        <f t="array" ref="L384">IFERROR(INDEX([1]!v_s10a_incident_by_feeder_FY26[End_Time], ROWS($L$9:L384)),"")</f>
        <v>45867.719895833332</v>
      </c>
      <c r="M384" s="97" cm="1">
        <f t="array" ref="M384">IFERROR(INDEX([1]!v_s10a_incident_by_feeder_FY26[SAIDI_Value], ROWS($M$9:M384)),"")</f>
        <v>0.70209210431147007</v>
      </c>
      <c r="N384" s="94" cm="1">
        <f t="array" ref="N384">IFERROR(INDEX([1]!v_s10a_incident_by_feeder_FY26[SAIFI_Value], ROWS($N$9:N384)),"")</f>
        <v>7.4230002215820963E-3</v>
      </c>
      <c r="O384" s="91" cm="1">
        <f t="array" ref="O384">IFERROR(INDEX([1]!v_s10a_incident_by_feeder_FY26[ICPs], ROWS($N$9:N384)),"")</f>
        <v>268</v>
      </c>
      <c r="P384" s="118" cm="1">
        <f t="array" ref="P384">IFERROR(INDEX([1]!v_s10a_incident_by_feeder_FY26[CML], ROWS($P$9:P384)),"")</f>
        <v>25348.333334061317</v>
      </c>
      <c r="Q384" s="88" t="str" cm="1">
        <f t="array" ref="Q384">IFERROR(INDEX([1]!v_s10a_incident_by_feeder_FY26[Planned or Unplanned], ROWS($Q$9:Q384)),"")</f>
        <v>Unplanned</v>
      </c>
      <c r="R384" s="88" t="str" cm="1">
        <f t="array" ref="R384">IFERROR(INDEX([1]!v_s10a_incident_by_feeder_FY26[Cause], ROWS($R$9:R384)),"")</f>
        <v>Unknown</v>
      </c>
      <c r="S384" s="88" t="str" cm="1">
        <f t="array" ref="S384">IFERROR(INDEX([1]!v_s10a_incident_by_feeder_FY26[Details], ROWS($S$9:S384)),"")</f>
        <v># Sectionaliser S1024 Tripped, During High Winds, Beresford Street, Russell</v>
      </c>
      <c r="T384" s="18"/>
    </row>
    <row r="385" spans="1:20" ht="15.75" x14ac:dyDescent="0.25">
      <c r="A385" s="10">
        <v>385</v>
      </c>
      <c r="B385" s="11"/>
      <c r="C385" s="116"/>
      <c r="D385" s="116"/>
      <c r="E385" s="85" t="str" cm="1">
        <f t="array" ref="E385">IFERROR(INDEX([1]!v_s10a_incident_by_feeder_FY26[Interruptions Identifier], ROWS($E$9:E385)),"")</f>
        <v>INCD-33755-F-ORURU</v>
      </c>
      <c r="F385" s="85" t="str" cm="1">
        <f t="array" ref="F385">IFERROR(INDEX([1]!v_s10a_incident_by_feeder_FY26[Circuit Location], ROWS($F$9:F385)),"")</f>
        <v>Taipa CB1206 - Oruru</v>
      </c>
      <c r="G385" s="88" t="str" cm="1">
        <f t="array" ref="G385">IFERROR(INDEX(#REF!, ROWS($G$9:G385)),"")</f>
        <v/>
      </c>
      <c r="H385" s="88" t="str" cm="1">
        <f t="array" ref="H385">IFERROR(INDEX([1]!v_s10a_incident_by_feeder_FY26[feeder], ROWS($H$9:H385)),"")</f>
        <v>ORURU</v>
      </c>
      <c r="I385" s="89" cm="1">
        <f t="array" ref="I385">IFERROR(INDEX([1]!v_s10a_incident_by_feeder_FY26[Start_Date], ROWS($I$9:I385)),"")</f>
        <v>45875.397222222222</v>
      </c>
      <c r="J385" s="90" cm="1">
        <f t="array" ref="J385">IFERROR(INDEX([1]!v_s10a_incident_by_feeder_FY26[Start_Time], ROWS($J$9:J385)),"")</f>
        <v>45875.397222222222</v>
      </c>
      <c r="K385" s="89" cm="1">
        <f t="array" ref="K385">IFERROR(INDEX([1]!v_s10a_incident_by_feeder_FY26[End_Date], ROWS($K$9:K385)),"")</f>
        <v>45875.559027777781</v>
      </c>
      <c r="L385" s="90" cm="1">
        <f t="array" ref="L385">IFERROR(INDEX([1]!v_s10a_incident_by_feeder_FY26[End_Time], ROWS($L$9:L385)),"")</f>
        <v>45875.559027777781</v>
      </c>
      <c r="M385" s="97" cm="1">
        <f t="array" ref="M385">IFERROR(INDEX([1]!v_s10a_incident_by_feeder_FY26[SAIDI_Value], ROWS($M$9:M385)),"")</f>
        <v>9.035009971392953E-2</v>
      </c>
      <c r="N385" s="94" cm="1">
        <f t="array" ref="N385">IFERROR(INDEX([1]!v_s10a_incident_by_feeder_FY26[SAIFI_Value], ROWS($N$9:N385)),"")</f>
        <v>3.8776866829160205E-4</v>
      </c>
      <c r="O385" s="91" cm="1">
        <f t="array" ref="O385">IFERROR(INDEX([1]!v_s10a_incident_by_feeder_FY26[ICPs], ROWS($N$9:N385)),"")</f>
        <v>14</v>
      </c>
      <c r="P385" s="118" cm="1">
        <f t="array" ref="P385">IFERROR(INDEX([1]!v_s10a_incident_by_feeder_FY26[CML], ROWS($P$9:P385)),"")</f>
        <v>3262.0000000717118</v>
      </c>
      <c r="Q385" s="88" t="str" cm="1">
        <f t="array" ref="Q385">IFERROR(INDEX([1]!v_s10a_incident_by_feeder_FY26[Planned or Unplanned], ROWS($Q$9:Q385)),"")</f>
        <v>Planned</v>
      </c>
      <c r="R385" s="88" t="str" cm="1">
        <f t="array" ref="R385">IFERROR(INDEX([1]!v_s10a_incident_by_feeder_FY26[Cause], ROWS($R$9:R385)),"")</f>
        <v>Planned Outage</v>
      </c>
      <c r="S385" s="88" t="str" cm="1">
        <f t="array" ref="S385">IFERROR(INDEX([1]!v_s10a_incident_by_feeder_FY26[Details], ROWS($S$9:S385)),"")</f>
        <v># Replace Pole 418901, Paranui Rd, Taipa</v>
      </c>
      <c r="T385" s="18"/>
    </row>
    <row r="386" spans="1:20" ht="15.75" x14ac:dyDescent="0.25">
      <c r="A386" s="10">
        <v>386</v>
      </c>
      <c r="B386" s="11"/>
      <c r="C386" s="116"/>
      <c r="D386" s="116"/>
      <c r="E386" s="85" t="str" cm="1">
        <f t="array" ref="E386">IFERROR(INDEX([1]!v_s10a_incident_by_feeder_FY26[Interruptions Identifier], ROWS($E$9:E386)),"")</f>
        <v>INCD-33758-F-BROADWOOD</v>
      </c>
      <c r="F386" s="85" t="str" cm="1">
        <f t="array" ref="F386">IFERROR(INDEX([1]!v_s10a_incident_by_feeder_FY26[Circuit Location], ROWS($F$9:F386)),"")</f>
        <v>Kaitaia Transmission 151922 - Broadwood</v>
      </c>
      <c r="G386" s="88" t="str" cm="1">
        <f t="array" ref="G386">IFERROR(INDEX(#REF!, ROWS($G$9:G386)),"")</f>
        <v/>
      </c>
      <c r="H386" s="88" t="str" cm="1">
        <f t="array" ref="H386">IFERROR(INDEX([1]!v_s10a_incident_by_feeder_FY26[feeder], ROWS($H$9:H386)),"")</f>
        <v>BROADWOOD</v>
      </c>
      <c r="I386" s="89" cm="1">
        <f t="array" ref="I386">IFERROR(INDEX([1]!v_s10a_incident_by_feeder_FY26[Start_Date], ROWS($I$9:I386)),"")</f>
        <v>45868.329861111109</v>
      </c>
      <c r="J386" s="90" cm="1">
        <f t="array" ref="J386">IFERROR(INDEX([1]!v_s10a_incident_by_feeder_FY26[Start_Time], ROWS($J$9:J386)),"")</f>
        <v>45868.329861111109</v>
      </c>
      <c r="K386" s="89" cm="1">
        <f t="array" ref="K386">IFERROR(INDEX([1]!v_s10a_incident_by_feeder_FY26[End_Date], ROWS($K$9:K386)),"")</f>
        <v>45868.636111111111</v>
      </c>
      <c r="L386" s="90" cm="1">
        <f t="array" ref="L386">IFERROR(INDEX([1]!v_s10a_incident_by_feeder_FY26[End_Time], ROWS($L$9:L386)),"")</f>
        <v>45868.636111111111</v>
      </c>
      <c r="M386" s="97" cm="1">
        <f t="array" ref="M386">IFERROR(INDEX([1]!v_s10a_incident_by_feeder_FY26[SAIDI_Value], ROWS($M$9:M386)),"")</f>
        <v>0.53744737425471423</v>
      </c>
      <c r="N386" s="94" cm="1">
        <f t="array" ref="N386">IFERROR(INDEX([1]!v_s10a_incident_by_feeder_FY26[SAIFI_Value], ROWS($N$9:N386)),"")</f>
        <v>1.2187015289164636E-3</v>
      </c>
      <c r="O386" s="91" cm="1">
        <f t="array" ref="O386">IFERROR(INDEX([1]!v_s10a_incident_by_feeder_FY26[ICPs], ROWS($N$9:N386)),"")</f>
        <v>44</v>
      </c>
      <c r="P386" s="118" cm="1">
        <f t="array" ref="P386">IFERROR(INDEX([1]!v_s10a_incident_by_feeder_FY26[CML], ROWS($P$9:P386)),"")</f>
        <v>19404.000000092201</v>
      </c>
      <c r="Q386" s="88" t="str" cm="1">
        <f t="array" ref="Q386">IFERROR(INDEX([1]!v_s10a_incident_by_feeder_FY26[Planned or Unplanned], ROWS($Q$9:Q386)),"")</f>
        <v>Unplanned</v>
      </c>
      <c r="R386" s="88" t="str" cm="1">
        <f t="array" ref="R386">IFERROR(INDEX([1]!v_s10a_incident_by_feeder_FY26[Cause], ROWS($R$9:R386)),"")</f>
        <v>Defective Equipment</v>
      </c>
      <c r="S386" s="88" t="str" cm="1">
        <f t="array" ref="S386">IFERROR(INDEX([1]!v_s10a_incident_by_feeder_FY26[Details], ROWS($S$9:S386)),"")</f>
        <v># Lines Down at Pole 414557, West Coast Rd, Okahu Rd</v>
      </c>
      <c r="T386" s="18"/>
    </row>
    <row r="387" spans="1:20" ht="15.75" x14ac:dyDescent="0.25">
      <c r="A387" s="10">
        <v>387</v>
      </c>
      <c r="B387" s="11"/>
      <c r="C387" s="116"/>
      <c r="D387" s="116"/>
      <c r="E387" s="85" t="str" cm="1">
        <f t="array" ref="E387">IFERROR(INDEX([1]!v_s10a_incident_by_feeder_FY26[Interruptions Identifier], ROWS($E$9:E387)),"")</f>
        <v>INCD-33770-F-BROADWOOD</v>
      </c>
      <c r="F387" s="85" t="str" cm="1">
        <f t="array" ref="F387">IFERROR(INDEX([1]!v_s10a_incident_by_feeder_FY26[Circuit Location], ROWS($F$9:F387)),"")</f>
        <v>Kaitaia Transmission 151922 - Broadwood</v>
      </c>
      <c r="G387" s="88" t="str" cm="1">
        <f t="array" ref="G387">IFERROR(INDEX(#REF!, ROWS($G$9:G387)),"")</f>
        <v/>
      </c>
      <c r="H387" s="88" t="str" cm="1">
        <f t="array" ref="H387">IFERROR(INDEX([1]!v_s10a_incident_by_feeder_FY26[feeder], ROWS($H$9:H387)),"")</f>
        <v>BROADWOOD</v>
      </c>
      <c r="I387" s="89" cm="1">
        <f t="array" ref="I387">IFERROR(INDEX([1]!v_s10a_incident_by_feeder_FY26[Start_Date], ROWS($I$9:I387)),"")</f>
        <v>45868.934710648151</v>
      </c>
      <c r="J387" s="90" cm="1">
        <f t="array" ref="J387">IFERROR(INDEX([1]!v_s10a_incident_by_feeder_FY26[Start_Time], ROWS($J$9:J387)),"")</f>
        <v>45868.934710648151</v>
      </c>
      <c r="K387" s="89" cm="1">
        <f t="array" ref="K387">IFERROR(INDEX([1]!v_s10a_incident_by_feeder_FY26[End_Date], ROWS($K$9:K387)),"")</f>
        <v>45869.01971064815</v>
      </c>
      <c r="L387" s="90" cm="1">
        <f t="array" ref="L387">IFERROR(INDEX([1]!v_s10a_incident_by_feeder_FY26[End_Time], ROWS($L$9:L387)),"")</f>
        <v>45869.01971064815</v>
      </c>
      <c r="M387" s="97" cm="1">
        <f t="array" ref="M387">IFERROR(INDEX([1]!v_s10a_incident_by_feeder_FY26[SAIDI_Value], ROWS($M$9:M387)),"")</f>
        <v>0.10170618213943833</v>
      </c>
      <c r="N387" s="94" cm="1">
        <f t="array" ref="N387">IFERROR(INDEX([1]!v_s10a_incident_by_feeder_FY26[SAIFI_Value], ROWS($N$9:N387)),"")</f>
        <v>8.3093286062486146E-4</v>
      </c>
      <c r="O387" s="91" cm="1">
        <f t="array" ref="O387">IFERROR(INDEX([1]!v_s10a_incident_by_feeder_FY26[ICPs], ROWS($N$9:N387)),"")</f>
        <v>30</v>
      </c>
      <c r="P387" s="118" cm="1">
        <f t="array" ref="P387">IFERROR(INDEX([1]!v_s10a_incident_by_feeder_FY26[CML], ROWS($P$9:P387)),"")</f>
        <v>3671.9999999622814</v>
      </c>
      <c r="Q387" s="88" t="str" cm="1">
        <f t="array" ref="Q387">IFERROR(INDEX([1]!v_s10a_incident_by_feeder_FY26[Planned or Unplanned], ROWS($Q$9:Q387)),"")</f>
        <v>Unplanned</v>
      </c>
      <c r="R387" s="88" t="str" cm="1">
        <f t="array" ref="R387">IFERROR(INDEX([1]!v_s10a_incident_by_feeder_FY26[Cause], ROWS($R$9:R387)),"")</f>
        <v>Wildlife</v>
      </c>
      <c r="S387" s="88" t="str" cm="1">
        <f t="array" ref="S387">IFERROR(INDEX([1]!v_s10a_incident_by_feeder_FY26[Details], ROWS($S$9:S387)),"")</f>
        <v># Possum at Pole 407282 Tripped Sectionaliser S1046, Broadwood Rd, Okahu Rd</v>
      </c>
      <c r="T387" s="18"/>
    </row>
    <row r="388" spans="1:20" ht="15.75" x14ac:dyDescent="0.25">
      <c r="A388" s="10">
        <v>388</v>
      </c>
      <c r="B388" s="11"/>
      <c r="C388" s="116"/>
      <c r="D388" s="116"/>
      <c r="E388" s="85" t="str" cm="1">
        <f t="array" ref="E388">IFERROR(INDEX([1]!v_s10a_incident_by_feeder_FY26[Interruptions Identifier], ROWS($E$9:E388)),"")</f>
        <v>INCD-33773-F-KAIKOHE</v>
      </c>
      <c r="F388" s="85" t="str" cm="1">
        <f t="array" ref="F388">IFERROR(INDEX([1]!v_s10a_incident_by_feeder_FY26[Circuit Location], ROWS($F$9:F388)),"")</f>
        <v>Kaikohe  CB0107 - Kaikohe</v>
      </c>
      <c r="G388" s="88" t="str" cm="1">
        <f t="array" ref="G388">IFERROR(INDEX(#REF!, ROWS($G$9:G388)),"")</f>
        <v/>
      </c>
      <c r="H388" s="88" t="str" cm="1">
        <f t="array" ref="H388">IFERROR(INDEX([1]!v_s10a_incident_by_feeder_FY26[feeder], ROWS($H$9:H388)),"")</f>
        <v>KAIKOHE</v>
      </c>
      <c r="I388" s="89" cm="1">
        <f t="array" ref="I388">IFERROR(INDEX([1]!v_s10a_incident_by_feeder_FY26[Start_Date], ROWS($I$9:I388)),"")</f>
        <v>45877.129861111112</v>
      </c>
      <c r="J388" s="90" cm="1">
        <f t="array" ref="J388">IFERROR(INDEX([1]!v_s10a_incident_by_feeder_FY26[Start_Time], ROWS($J$9:J388)),"")</f>
        <v>45877.129861111112</v>
      </c>
      <c r="K388" s="89" cm="1">
        <f t="array" ref="K388">IFERROR(INDEX([1]!v_s10a_incident_by_feeder_FY26[End_Date], ROWS($K$9:K388)),"")</f>
        <v>45877.145138888889</v>
      </c>
      <c r="L388" s="90" cm="1">
        <f t="array" ref="L388">IFERROR(INDEX([1]!v_s10a_incident_by_feeder_FY26[End_Time], ROWS($L$9:L388)),"")</f>
        <v>45877.145138888889</v>
      </c>
      <c r="M388" s="97" cm="1">
        <f t="array" ref="M388">IFERROR(INDEX([1]!v_s10a_incident_by_feeder_FY26[SAIDI_Value], ROWS($M$9:M388)),"")</f>
        <v>5.84976733836566E-2</v>
      </c>
      <c r="N388" s="94" cm="1">
        <f t="array" ref="N388">IFERROR(INDEX([1]!v_s10a_incident_by_feeder_FY26[SAIFI_Value], ROWS($N$9:N388)),"")</f>
        <v>2.658985153999557E-3</v>
      </c>
      <c r="O388" s="91" cm="1">
        <f t="array" ref="O388">IFERROR(INDEX([1]!v_s10a_incident_by_feeder_FY26[ICPs], ROWS($N$9:N388)),"")</f>
        <v>96</v>
      </c>
      <c r="P388" s="118" cm="1">
        <f t="array" ref="P388">IFERROR(INDEX([1]!v_s10a_incident_by_feeder_FY26[CML], ROWS($P$9:P388)),"")</f>
        <v>2111.9999998435378</v>
      </c>
      <c r="Q388" s="88" t="str" cm="1">
        <f t="array" ref="Q388">IFERROR(INDEX([1]!v_s10a_incident_by_feeder_FY26[Planned or Unplanned], ROWS($Q$9:Q388)),"")</f>
        <v>Planned</v>
      </c>
      <c r="R388" s="88" t="str" cm="1">
        <f t="array" ref="R388">IFERROR(INDEX([1]!v_s10a_incident_by_feeder_FY26[Cause], ROWS($R$9:R388)),"")</f>
        <v>Planned Outage</v>
      </c>
      <c r="S388" s="88" t="str" cm="1">
        <f t="array" ref="S388">IFERROR(INDEX([1]!v_s10a_incident_by_feeder_FY26[Details], ROWS($S$9:S388)),"")</f>
        <v># Network Reconfiguration, Beyond Switch 255, Station Rd, Kaikohe</v>
      </c>
      <c r="T388" s="18"/>
    </row>
    <row r="389" spans="1:20" ht="15.75" x14ac:dyDescent="0.25">
      <c r="A389" s="10">
        <v>389</v>
      </c>
      <c r="B389" s="11"/>
      <c r="C389" s="116"/>
      <c r="D389" s="116"/>
      <c r="E389" s="85" t="str" cm="1">
        <f t="array" ref="E389">IFERROR(INDEX([1]!v_s10a_incident_by_feeder_FY26[Interruptions Identifier], ROWS($E$9:E389)),"")</f>
        <v>INCD-33791-F-OPONONI</v>
      </c>
      <c r="F389" s="85" t="str" cm="1">
        <f t="array" ref="F389">IFERROR(INDEX([1]!v_s10a_incident_by_feeder_FY26[Circuit Location], ROWS($F$9:F389)),"")</f>
        <v>Omanaia 051762 - Opononi</v>
      </c>
      <c r="G389" s="88" t="str" cm="1">
        <f t="array" ref="G389">IFERROR(INDEX(#REF!, ROWS($G$9:G389)),"")</f>
        <v/>
      </c>
      <c r="H389" s="88" t="str" cm="1">
        <f t="array" ref="H389">IFERROR(INDEX([1]!v_s10a_incident_by_feeder_FY26[feeder], ROWS($H$9:H389)),"")</f>
        <v>OPONONI</v>
      </c>
      <c r="I389" s="89" cm="1">
        <f t="array" ref="I389">IFERROR(INDEX([1]!v_s10a_incident_by_feeder_FY26[Start_Date], ROWS($I$9:I389)),"")</f>
        <v>45881.376388888886</v>
      </c>
      <c r="J389" s="90" cm="1">
        <f t="array" ref="J389">IFERROR(INDEX([1]!v_s10a_incident_by_feeder_FY26[Start_Time], ROWS($J$9:J389)),"")</f>
        <v>45881.376388888886</v>
      </c>
      <c r="K389" s="89" cm="1">
        <f t="array" ref="K389">IFERROR(INDEX([1]!v_s10a_incident_by_feeder_FY26[End_Date], ROWS($K$9:K389)),"")</f>
        <v>45881.544444444444</v>
      </c>
      <c r="L389" s="90" cm="1">
        <f t="array" ref="L389">IFERROR(INDEX([1]!v_s10a_incident_by_feeder_FY26[End_Time], ROWS($L$9:L389)),"")</f>
        <v>45881.544444444444</v>
      </c>
      <c r="M389" s="97" cm="1">
        <f t="array" ref="M389">IFERROR(INDEX([1]!v_s10a_incident_by_feeder_FY26[SAIDI_Value], ROWS($M$9:M389)),"")</f>
        <v>2.6811433636497541E-2</v>
      </c>
      <c r="N389" s="94" cm="1">
        <f t="array" ref="N389">IFERROR(INDEX([1]!v_s10a_incident_by_feeder_FY26[SAIFI_Value], ROWS($N$9:N389)),"")</f>
        <v>1.1079104808331487E-4</v>
      </c>
      <c r="O389" s="91" cm="1">
        <f t="array" ref="O389">IFERROR(INDEX([1]!v_s10a_incident_by_feeder_FY26[ICPs], ROWS($N$9:N389)),"")</f>
        <v>4</v>
      </c>
      <c r="P389" s="118" cm="1">
        <f t="array" ref="P389">IFERROR(INDEX([1]!v_s10a_incident_by_feeder_FY26[CML], ROWS($P$9:P389)),"")</f>
        <v>968.00000001210719</v>
      </c>
      <c r="Q389" s="88" t="str" cm="1">
        <f t="array" ref="Q389">IFERROR(INDEX([1]!v_s10a_incident_by_feeder_FY26[Planned or Unplanned], ROWS($Q$9:Q389)),"")</f>
        <v>Planned</v>
      </c>
      <c r="R389" s="88" t="str" cm="1">
        <f t="array" ref="R389">IFERROR(INDEX([1]!v_s10a_incident_by_feeder_FY26[Cause], ROWS($R$9:R389)),"")</f>
        <v>Planned Outage</v>
      </c>
      <c r="S389" s="88" t="str" cm="1">
        <f t="array" ref="S389">IFERROR(INDEX([1]!v_s10a_incident_by_feeder_FY26[Details], ROWS($S$9:S389)),"")</f>
        <v># Tree Felling, near Pole 434526, Wharekawa Rd, Omanaia</v>
      </c>
      <c r="T389" s="18"/>
    </row>
    <row r="390" spans="1:20" ht="15.75" x14ac:dyDescent="0.25">
      <c r="A390" s="10">
        <v>390</v>
      </c>
      <c r="B390" s="11"/>
      <c r="C390" s="116"/>
      <c r="D390" s="116"/>
      <c r="E390" s="85" t="str" cm="1">
        <f t="array" ref="E390">IFERROR(INDEX([1]!v_s10a_incident_by_feeder_FY26[Interruptions Identifier], ROWS($E$9:E390)),"")</f>
        <v>INCD-33800-F-AWANUI</v>
      </c>
      <c r="F390" s="85" t="str" cm="1">
        <f t="array" ref="F390">IFERROR(INDEX([1]!v_s10a_incident_by_feeder_FY26[Circuit Location], ROWS($F$9:F390)),"")</f>
        <v>NPL CB1406 - Awanui</v>
      </c>
      <c r="G390" s="88" t="str" cm="1">
        <f t="array" ref="G390">IFERROR(INDEX(#REF!, ROWS($G$9:G390)),"")</f>
        <v/>
      </c>
      <c r="H390" s="88" t="str" cm="1">
        <f t="array" ref="H390">IFERROR(INDEX([1]!v_s10a_incident_by_feeder_FY26[feeder], ROWS($H$9:H390)),"")</f>
        <v>AWANUI</v>
      </c>
      <c r="I390" s="89" cm="1">
        <f t="array" ref="I390">IFERROR(INDEX([1]!v_s10a_incident_by_feeder_FY26[Start_Date], ROWS($I$9:I390)),"")</f>
        <v>45888.396527777775</v>
      </c>
      <c r="J390" s="90" cm="1">
        <f t="array" ref="J390">IFERROR(INDEX([1]!v_s10a_incident_by_feeder_FY26[Start_Time], ROWS($J$9:J390)),"")</f>
        <v>45888.396527777775</v>
      </c>
      <c r="K390" s="89" cm="1">
        <f t="array" ref="K390">IFERROR(INDEX([1]!v_s10a_incident_by_feeder_FY26[End_Date], ROWS($K$9:K390)),"")</f>
        <v>45888.584722222222</v>
      </c>
      <c r="L390" s="90" cm="1">
        <f t="array" ref="L390">IFERROR(INDEX([1]!v_s10a_incident_by_feeder_FY26[End_Time], ROWS($L$9:L390)),"")</f>
        <v>45888.584722222222</v>
      </c>
      <c r="M390" s="97" cm="1">
        <f t="array" ref="M390">IFERROR(INDEX([1]!v_s10a_incident_by_feeder_FY26[SAIDI_Value], ROWS($M$9:M390)),"")</f>
        <v>0.59492023043445563</v>
      </c>
      <c r="N390" s="94" cm="1">
        <f t="array" ref="N390">IFERROR(INDEX([1]!v_s10a_incident_by_feeder_FY26[SAIFI_Value], ROWS($N$9:N390)),"")</f>
        <v>2.2158209616662972E-3</v>
      </c>
      <c r="O390" s="91" cm="1">
        <f t="array" ref="O390">IFERROR(INDEX([1]!v_s10a_incident_by_feeder_FY26[ICPs], ROWS($N$9:N390)),"")</f>
        <v>80</v>
      </c>
      <c r="P390" s="118" cm="1">
        <f t="array" ref="P390">IFERROR(INDEX([1]!v_s10a_incident_by_feeder_FY26[CML], ROWS($P$9:P390)),"")</f>
        <v>21478.999999605585</v>
      </c>
      <c r="Q390" s="88" t="str" cm="1">
        <f t="array" ref="Q390">IFERROR(INDEX([1]!v_s10a_incident_by_feeder_FY26[Planned or Unplanned], ROWS($Q$9:Q390)),"")</f>
        <v>Planned</v>
      </c>
      <c r="R390" s="88" t="str" cm="1">
        <f t="array" ref="R390">IFERROR(INDEX([1]!v_s10a_incident_by_feeder_FY26[Cause], ROWS($R$9:R390)),"")</f>
        <v>Planned Outage</v>
      </c>
      <c r="S390" s="88" t="str" cm="1">
        <f t="array" ref="S390">IFERROR(INDEX([1]!v_s10a_incident_by_feeder_FY26[Details], ROWS($S$9:S390)),"")</f>
        <v># Installed New Feeder Interconnection, at Switch 504, Sandhills Rd, Ahipara</v>
      </c>
      <c r="T390" s="18"/>
    </row>
    <row r="391" spans="1:20" ht="15.75" x14ac:dyDescent="0.25">
      <c r="A391" s="10">
        <v>391</v>
      </c>
      <c r="B391" s="11"/>
      <c r="C391" s="116"/>
      <c r="D391" s="116"/>
      <c r="E391" s="85" t="str" cm="1">
        <f t="array" ref="E391">IFERROR(INDEX([1]!v_s10a_incident_by_feeder_FY26[Interruptions Identifier], ROWS($E$9:E391)),"")</f>
        <v>INCD-33806-F-NORTH ROAD</v>
      </c>
      <c r="F391" s="85" t="str" cm="1">
        <f t="array" ref="F391">IFERROR(INDEX([1]!v_s10a_incident_by_feeder_FY26[Circuit Location], ROWS($F$9:F391)),"")</f>
        <v>NPL CB1408 - North Road</v>
      </c>
      <c r="G391" s="88" t="str" cm="1">
        <f t="array" ref="G391">IFERROR(INDEX(#REF!, ROWS($G$9:G391)),"")</f>
        <v/>
      </c>
      <c r="H391" s="88" t="str" cm="1">
        <f t="array" ref="H391">IFERROR(INDEX([1]!v_s10a_incident_by_feeder_FY26[feeder], ROWS($H$9:H391)),"")</f>
        <v>NORTH ROAD</v>
      </c>
      <c r="I391" s="89" cm="1">
        <f t="array" ref="I391">IFERROR(INDEX([1]!v_s10a_incident_by_feeder_FY26[Start_Date], ROWS($I$9:I391)),"")</f>
        <v>45894.397222222222</v>
      </c>
      <c r="J391" s="90" cm="1">
        <f t="array" ref="J391">IFERROR(INDEX([1]!v_s10a_incident_by_feeder_FY26[Start_Time], ROWS($J$9:J391)),"")</f>
        <v>45894.397222222222</v>
      </c>
      <c r="K391" s="89" cm="1">
        <f t="array" ref="K391">IFERROR(INDEX([1]!v_s10a_incident_by_feeder_FY26[End_Date], ROWS($K$9:K391)),"")</f>
        <v>45894.535416666666</v>
      </c>
      <c r="L391" s="90" cm="1">
        <f t="array" ref="L391">IFERROR(INDEX([1]!v_s10a_incident_by_feeder_FY26[End_Time], ROWS($L$9:L391)),"")</f>
        <v>45894.535416666666</v>
      </c>
      <c r="M391" s="97" cm="1">
        <f t="array" ref="M391">IFERROR(INDEX([1]!v_s10a_incident_by_feeder_FY26[SAIDI_Value], ROWS($M$9:M391)),"")</f>
        <v>0.63510968313289484</v>
      </c>
      <c r="N391" s="94" cm="1">
        <f t="array" ref="N391">IFERROR(INDEX([1]!v_s10a_incident_by_feeder_FY26[SAIFI_Value], ROWS($N$9:N391)),"")</f>
        <v>3.4068247285619323E-3</v>
      </c>
      <c r="O391" s="91" cm="1">
        <f t="array" ref="O391">IFERROR(INDEX([1]!v_s10a_incident_by_feeder_FY26[ICPs], ROWS($N$9:N391)),"")</f>
        <v>123</v>
      </c>
      <c r="P391" s="118" cm="1">
        <f t="array" ref="P391">IFERROR(INDEX([1]!v_s10a_incident_by_feeder_FY26[CML], ROWS($P$9:P391)),"")</f>
        <v>22929.999999830034</v>
      </c>
      <c r="Q391" s="88" t="str" cm="1">
        <f t="array" ref="Q391">IFERROR(INDEX([1]!v_s10a_incident_by_feeder_FY26[Planned or Unplanned], ROWS($Q$9:Q391)),"")</f>
        <v>Planned</v>
      </c>
      <c r="R391" s="88" t="str" cm="1">
        <f t="array" ref="R391">IFERROR(INDEX([1]!v_s10a_incident_by_feeder_FY26[Cause], ROWS($R$9:R391)),"")</f>
        <v>Planned Outage</v>
      </c>
      <c r="S391" s="88" t="str" cm="1">
        <f t="array" ref="S391">IFERROR(INDEX([1]!v_s10a_incident_by_feeder_FY26[Details], ROWS($S$9:S391)),"")</f>
        <v># Replace Poles, Upgrade T02261, Donald Rd, Kaitaia</v>
      </c>
      <c r="T391" s="18"/>
    </row>
    <row r="392" spans="1:20" ht="15.75" x14ac:dyDescent="0.25">
      <c r="A392" s="10">
        <v>392</v>
      </c>
      <c r="B392" s="11"/>
      <c r="C392" s="116"/>
      <c r="D392" s="116"/>
      <c r="E392" s="85" t="str" cm="1">
        <f t="array" ref="E392">IFERROR(INDEX([1]!v_s10a_incident_by_feeder_FY26[Interruptions Identifier], ROWS($E$9:E392)),"")</f>
        <v>INCD-33812-F-PURERUA</v>
      </c>
      <c r="F392" s="85" t="str" cm="1">
        <f t="array" ref="F392">IFERROR(INDEX([1]!v_s10a_incident_by_feeder_FY26[Circuit Location], ROWS($F$9:F392)),"")</f>
        <v>Waipapa 041632 - Purerua</v>
      </c>
      <c r="G392" s="88" t="str" cm="1">
        <f t="array" ref="G392">IFERROR(INDEX(#REF!, ROWS($G$9:G392)),"")</f>
        <v/>
      </c>
      <c r="H392" s="88" t="str" cm="1">
        <f t="array" ref="H392">IFERROR(INDEX([1]!v_s10a_incident_by_feeder_FY26[feeder], ROWS($H$9:H392)),"")</f>
        <v>PURERUA</v>
      </c>
      <c r="I392" s="89" cm="1">
        <f t="array" ref="I392">IFERROR(INDEX([1]!v_s10a_incident_by_feeder_FY26[Start_Date], ROWS($I$9:I392)),"")</f>
        <v>45897.459722222222</v>
      </c>
      <c r="J392" s="90" cm="1">
        <f t="array" ref="J392">IFERROR(INDEX([1]!v_s10a_incident_by_feeder_FY26[Start_Time], ROWS($J$9:J392)),"")</f>
        <v>45897.459722222222</v>
      </c>
      <c r="K392" s="89" cm="1">
        <f t="array" ref="K392">IFERROR(INDEX([1]!v_s10a_incident_by_feeder_FY26[End_Date], ROWS($K$9:K392)),"")</f>
        <v>45897.638888888891</v>
      </c>
      <c r="L392" s="90" cm="1">
        <f t="array" ref="L392">IFERROR(INDEX([1]!v_s10a_incident_by_feeder_FY26[End_Time], ROWS($L$9:L392)),"")</f>
        <v>45897.638888888891</v>
      </c>
      <c r="M392" s="97" cm="1">
        <f t="array" ref="M392">IFERROR(INDEX([1]!v_s10a_incident_by_feeder_FY26[SAIDI_Value], ROWS($M$9:M392)),"")</f>
        <v>0.78445601595921832</v>
      </c>
      <c r="N392" s="94" cm="1">
        <f t="array" ref="N392">IFERROR(INDEX([1]!v_s10a_incident_by_feeder_FY26[SAIFI_Value], ROWS($N$9:N392)),"")</f>
        <v>3.1575448703744739E-3</v>
      </c>
      <c r="O392" s="91" cm="1">
        <f t="array" ref="O392">IFERROR(INDEX([1]!v_s10a_incident_by_feeder_FY26[ICPs], ROWS($N$9:N392)),"")</f>
        <v>114</v>
      </c>
      <c r="P392" s="118" cm="1">
        <f t="array" ref="P392">IFERROR(INDEX([1]!v_s10a_incident_by_feeder_FY26[CML], ROWS($P$9:P392)),"")</f>
        <v>28322.00000019162</v>
      </c>
      <c r="Q392" s="88" t="str" cm="1">
        <f t="array" ref="Q392">IFERROR(INDEX([1]!v_s10a_incident_by_feeder_FY26[Planned or Unplanned], ROWS($Q$9:Q392)),"")</f>
        <v>Planned</v>
      </c>
      <c r="R392" s="88" t="str" cm="1">
        <f t="array" ref="R392">IFERROR(INDEX([1]!v_s10a_incident_by_feeder_FY26[Cause], ROWS($R$9:R392)),"")</f>
        <v>Planned Outage</v>
      </c>
      <c r="S392" s="88" t="str" cm="1">
        <f t="array" ref="S392">IFERROR(INDEX([1]!v_s10a_incident_by_feeder_FY26[Details], ROWS($S$9:S392)),"")</f>
        <v># Replace Pole 416587, Kapiro Rd, Waipapa</v>
      </c>
      <c r="T392" s="18"/>
    </row>
    <row r="393" spans="1:20" ht="15.75" x14ac:dyDescent="0.25">
      <c r="A393" s="10">
        <v>393</v>
      </c>
      <c r="B393" s="11"/>
      <c r="C393" s="116"/>
      <c r="D393" s="116"/>
      <c r="E393" s="85" t="str" cm="1">
        <f t="array" ref="E393">IFERROR(INDEX([1]!v_s10a_incident_by_feeder_FY26[Interruptions Identifier], ROWS($E$9:E393)),"")</f>
        <v>INCD-33815-F-PUKETI</v>
      </c>
      <c r="F393" s="85" t="str" cm="1">
        <f t="array" ref="F393">IFERROR(INDEX([1]!v_s10a_incident_by_feeder_FY26[Circuit Location], ROWS($F$9:F393)),"")</f>
        <v>Waipapa 041692 - Puketi</v>
      </c>
      <c r="G393" s="88" t="str" cm="1">
        <f t="array" ref="G393">IFERROR(INDEX(#REF!, ROWS($G$9:G393)),"")</f>
        <v/>
      </c>
      <c r="H393" s="88" t="str" cm="1">
        <f t="array" ref="H393">IFERROR(INDEX([1]!v_s10a_incident_by_feeder_FY26[feeder], ROWS($H$9:H393)),"")</f>
        <v>PUKETI</v>
      </c>
      <c r="I393" s="89" cm="1">
        <f t="array" ref="I393">IFERROR(INDEX([1]!v_s10a_incident_by_feeder_FY26[Start_Date], ROWS($I$9:I393)),"")</f>
        <v>45873.468912037039</v>
      </c>
      <c r="J393" s="90" cm="1">
        <f t="array" ref="J393">IFERROR(INDEX([1]!v_s10a_incident_by_feeder_FY26[Start_Time], ROWS($J$9:J393)),"")</f>
        <v>45873.468912037039</v>
      </c>
      <c r="K393" s="89" cm="1">
        <f t="array" ref="K393">IFERROR(INDEX([1]!v_s10a_incident_by_feeder_FY26[End_Date], ROWS($K$9:K393)),"")</f>
        <v>45873.615972222222</v>
      </c>
      <c r="L393" s="90" cm="1">
        <f t="array" ref="L393">IFERROR(INDEX([1]!v_s10a_incident_by_feeder_FY26[End_Time], ROWS($L$9:L393)),"")</f>
        <v>45873.615972222222</v>
      </c>
      <c r="M393" s="97" cm="1">
        <f t="array" ref="M393">IFERROR(INDEX([1]!v_s10a_incident_by_feeder_FY26[SAIDI_Value], ROWS($M$9:M393)),"")</f>
        <v>1.133716485706999</v>
      </c>
      <c r="N393" s="94" cm="1">
        <f t="array" ref="N393">IFERROR(INDEX([1]!v_s10a_incident_by_feeder_FY26[SAIFI_Value], ROWS($N$9:N393)),"")</f>
        <v>1.6313981830268113E-2</v>
      </c>
      <c r="O393" s="91" cm="1">
        <f t="array" ref="O393">IFERROR(INDEX([1]!v_s10a_incident_by_feeder_FY26[ICPs], ROWS($N$9:N393)),"")</f>
        <v>589</v>
      </c>
      <c r="P393" s="118" cm="1">
        <f t="array" ref="P393">IFERROR(INDEX([1]!v_s10a_incident_by_feeder_FY26[CML], ROWS($P$9:P393)),"")</f>
        <v>40931.699999965494</v>
      </c>
      <c r="Q393" s="88" t="str" cm="1">
        <f t="array" ref="Q393">IFERROR(INDEX([1]!v_s10a_incident_by_feeder_FY26[Planned or Unplanned], ROWS($Q$9:Q393)),"")</f>
        <v>Unplanned</v>
      </c>
      <c r="R393" s="88" t="str" cm="1">
        <f t="array" ref="R393">IFERROR(INDEX([1]!v_s10a_incident_by_feeder_FY26[Cause], ROWS($R$9:R393)),"")</f>
        <v>Vegetation</v>
      </c>
      <c r="S393" s="88" t="str" cm="1">
        <f t="array" ref="S393">IFERROR(INDEX([1]!v_s10a_incident_by_feeder_FY26[Details], ROWS($S$9:S393)),"")</f>
        <v># Vegetation on Line, Between Poles 406925, 406927, Onekura Rd, Waipapa</v>
      </c>
      <c r="T393" s="18"/>
    </row>
    <row r="394" spans="1:20" ht="15.75" x14ac:dyDescent="0.25">
      <c r="A394" s="10">
        <v>394</v>
      </c>
      <c r="B394" s="11"/>
      <c r="C394" s="116"/>
      <c r="D394" s="116"/>
      <c r="E394" s="85" t="str" cm="1">
        <f t="array" ref="E394">IFERROR(INDEX([1]!v_s10a_incident_by_feeder_FY26[Interruptions Identifier], ROWS($E$9:E394)),"")</f>
        <v>INCD-33818-F-OHAEAWAI</v>
      </c>
      <c r="F394" s="85" t="str" cm="1">
        <f t="array" ref="F394">IFERROR(INDEX([1]!v_s10a_incident_by_feeder_FY26[Circuit Location], ROWS($F$9:F394)),"")</f>
        <v>Kaikohe  CB0110 - Ohaeawai</v>
      </c>
      <c r="G394" s="88" t="str" cm="1">
        <f t="array" ref="G394">IFERROR(INDEX(#REF!, ROWS($G$9:G394)),"")</f>
        <v/>
      </c>
      <c r="H394" s="88" t="str" cm="1">
        <f t="array" ref="H394">IFERROR(INDEX([1]!v_s10a_incident_by_feeder_FY26[feeder], ROWS($H$9:H394)),"")</f>
        <v>OHAEAWAI</v>
      </c>
      <c r="I394" s="89" cm="1">
        <f t="array" ref="I394">IFERROR(INDEX([1]!v_s10a_incident_by_feeder_FY26[Start_Date], ROWS($I$9:I394)),"")</f>
        <v>45873.509722222225</v>
      </c>
      <c r="J394" s="90" cm="1">
        <f t="array" ref="J394">IFERROR(INDEX([1]!v_s10a_incident_by_feeder_FY26[Start_Time], ROWS($J$9:J394)),"")</f>
        <v>45873.509722222225</v>
      </c>
      <c r="K394" s="89" cm="1">
        <f t="array" ref="K394">IFERROR(INDEX([1]!v_s10a_incident_by_feeder_FY26[End_Date], ROWS($K$9:K394)),"")</f>
        <v>45873.534722222219</v>
      </c>
      <c r="L394" s="90" cm="1">
        <f t="array" ref="L394">IFERROR(INDEX([1]!v_s10a_incident_by_feeder_FY26[End_Time], ROWS($L$9:L394)),"")</f>
        <v>45873.534722222219</v>
      </c>
      <c r="M394" s="97" cm="1">
        <f t="array" ref="M394">IFERROR(INDEX([1]!v_s10a_incident_by_feeder_FY26[SAIDI_Value], ROWS($M$9:M394)),"")</f>
        <v>9.9711943251767389E-3</v>
      </c>
      <c r="N394" s="94" cm="1">
        <f t="array" ref="N394">IFERROR(INDEX([1]!v_s10a_incident_by_feeder_FY26[SAIFI_Value], ROWS($N$9:N394)),"")</f>
        <v>2.7697762020828715E-4</v>
      </c>
      <c r="O394" s="91" cm="1">
        <f t="array" ref="O394">IFERROR(INDEX([1]!v_s10a_incident_by_feeder_FY26[ICPs], ROWS($N$9:N394)),"")</f>
        <v>10</v>
      </c>
      <c r="P394" s="118" cm="1">
        <f t="array" ref="P394">IFERROR(INDEX([1]!v_s10a_incident_by_feeder_FY26[CML], ROWS($P$9:P394)),"")</f>
        <v>359.99999991618097</v>
      </c>
      <c r="Q394" s="88" t="str" cm="1">
        <f t="array" ref="Q394">IFERROR(INDEX([1]!v_s10a_incident_by_feeder_FY26[Planned or Unplanned], ROWS($Q$9:Q394)),"")</f>
        <v>Unplanned</v>
      </c>
      <c r="R394" s="88" t="str" cm="1">
        <f t="array" ref="R394">IFERROR(INDEX([1]!v_s10a_incident_by_feeder_FY26[Cause], ROWS($R$9:R394)),"")</f>
        <v>Vegetation</v>
      </c>
      <c r="S394" s="88" t="str" cm="1">
        <f t="array" ref="S394">IFERROR(INDEX([1]!v_s10a_incident_by_feeder_FY26[Details], ROWS($S$9:S394)),"")</f>
        <v># Bamboo Contacted HV Fuse L837, SH1, Pakaraka</v>
      </c>
      <c r="T394" s="18"/>
    </row>
    <row r="395" spans="1:20" ht="15.75" x14ac:dyDescent="0.25">
      <c r="A395" s="10">
        <v>395</v>
      </c>
      <c r="B395" s="11"/>
      <c r="C395" s="116"/>
      <c r="D395" s="116"/>
      <c r="E395" s="85" t="str" cm="1">
        <f t="array" ref="E395">IFERROR(INDEX([1]!v_s10a_incident_by_feeder_FY26[Interruptions Identifier], ROWS($E$9:E395)),"")</f>
        <v>INCD-33830-F-TAIPALS</v>
      </c>
      <c r="F395" s="85" t="str" cm="1">
        <f t="array" ref="F395">IFERROR(INDEX([1]!v_s10a_incident_by_feeder_FY26[Circuit Location], ROWS($F$9:F395)),"")</f>
        <v>Taipa CB1205 - Tokerau</v>
      </c>
      <c r="G395" s="88" t="str" cm="1">
        <f t="array" ref="G395">IFERROR(INDEX(#REF!, ROWS($G$9:G395)),"")</f>
        <v/>
      </c>
      <c r="H395" s="88" t="str" cm="1">
        <f t="array" ref="H395">IFERROR(INDEX([1]!v_s10a_incident_by_feeder_FY26[feeder], ROWS($H$9:H395)),"")</f>
        <v>TAIPALS</v>
      </c>
      <c r="I395" s="89" cm="1">
        <f t="array" ref="I395">IFERROR(INDEX([1]!v_s10a_incident_by_feeder_FY26[Start_Date], ROWS($I$9:I395)),"")</f>
        <v>45890.414490740739</v>
      </c>
      <c r="J395" s="90" cm="1">
        <f t="array" ref="J395">IFERROR(INDEX([1]!v_s10a_incident_by_feeder_FY26[Start_Time], ROWS($J$9:J395)),"")</f>
        <v>45890.414490740739</v>
      </c>
      <c r="K395" s="89" cm="1">
        <f t="array" ref="K395">IFERROR(INDEX([1]!v_s10a_incident_by_feeder_FY26[End_Date], ROWS($K$9:K395)),"")</f>
        <v>45890.664201388892</v>
      </c>
      <c r="L395" s="90" cm="1">
        <f t="array" ref="L395">IFERROR(INDEX([1]!v_s10a_incident_by_feeder_FY26[End_Time], ROWS($L$9:L395)),"")</f>
        <v>45890.664201388892</v>
      </c>
      <c r="M395" s="97" cm="1">
        <f t="array" ref="M395">IFERROR(INDEX([1]!v_s10a_incident_by_feeder_FY26[SAIDI_Value], ROWS($M$9:M395)),"")</f>
        <v>0.61790614184908021</v>
      </c>
      <c r="N395" s="94" cm="1">
        <f t="array" ref="N395">IFERROR(INDEX([1]!v_s10a_incident_by_feeder_FY26[SAIFI_Value], ROWS($N$9:N395)),"")</f>
        <v>3.3625083093286059E-2</v>
      </c>
      <c r="O395" s="91" cm="1">
        <f t="array" ref="O395">IFERROR(INDEX([1]!v_s10a_incident_by_feeder_FY26[ICPs], ROWS($N$9:N395)),"")</f>
        <v>1214</v>
      </c>
      <c r="P395" s="118" cm="1">
        <f t="array" ref="P395">IFERROR(INDEX([1]!v_s10a_incident_by_feeder_FY26[CML], ROWS($P$9:P395)),"")</f>
        <v>22308.883345319191</v>
      </c>
      <c r="Q395" s="88" t="str" cm="1">
        <f t="array" ref="Q395">IFERROR(INDEX([1]!v_s10a_incident_by_feeder_FY26[Planned or Unplanned], ROWS($Q$9:Q395)),"")</f>
        <v>Planned</v>
      </c>
      <c r="R395" s="88" t="str" cm="1">
        <f t="array" ref="R395">IFERROR(INDEX([1]!v_s10a_incident_by_feeder_FY26[Cause], ROWS($R$9:R395)),"")</f>
        <v>Planned Outage</v>
      </c>
      <c r="S395" s="88" t="str" cm="1">
        <f t="array" ref="S395">IFERROR(INDEX([1]!v_s10a_incident_by_feeder_FY26[Details], ROWS($S$9:S395)),"")</f>
        <v># Replace Multiple Crossarms, Between Switch 1787 and R1785, Karikari Peninsula</v>
      </c>
      <c r="T395" s="18"/>
    </row>
    <row r="396" spans="1:20" ht="15.75" x14ac:dyDescent="0.25">
      <c r="A396" s="10">
        <v>396</v>
      </c>
      <c r="B396" s="11"/>
      <c r="C396" s="116"/>
      <c r="D396" s="116"/>
      <c r="E396" s="85" t="str" cm="1">
        <f t="array" ref="E396">IFERROR(INDEX([1]!v_s10a_incident_by_feeder_FY26[Interruptions Identifier], ROWS($E$9:E396)),"")</f>
        <v>INCD-33836-F-RANGIAHUA</v>
      </c>
      <c r="F396" s="85" t="str" cm="1">
        <f t="array" ref="F396">IFERROR(INDEX([1]!v_s10a_incident_by_feeder_FY26[Circuit Location], ROWS($F$9:F396)),"")</f>
        <v>Kaikohe  CB0105 - Rangiahua</v>
      </c>
      <c r="G396" s="88" t="str" cm="1">
        <f t="array" ref="G396">IFERROR(INDEX(#REF!, ROWS($G$9:G396)),"")</f>
        <v/>
      </c>
      <c r="H396" s="88" t="str" cm="1">
        <f t="array" ref="H396">IFERROR(INDEX([1]!v_s10a_incident_by_feeder_FY26[feeder], ROWS($H$9:H396)),"")</f>
        <v>RANGIAHUA</v>
      </c>
      <c r="I396" s="89" cm="1">
        <f t="array" ref="I396">IFERROR(INDEX([1]!v_s10a_incident_by_feeder_FY26[Start_Date], ROWS($I$9:I396)),"")</f>
        <v>45882.408333333333</v>
      </c>
      <c r="J396" s="90" cm="1">
        <f t="array" ref="J396">IFERROR(INDEX([1]!v_s10a_incident_by_feeder_FY26[Start_Time], ROWS($J$9:J396)),"")</f>
        <v>45882.408333333333</v>
      </c>
      <c r="K396" s="89" cm="1">
        <f t="array" ref="K396">IFERROR(INDEX([1]!v_s10a_incident_by_feeder_FY26[End_Date], ROWS($K$9:K396)),"")</f>
        <v>45882.624305555553</v>
      </c>
      <c r="L396" s="90" cm="1">
        <f t="array" ref="L396">IFERROR(INDEX([1]!v_s10a_incident_by_feeder_FY26[End_Time], ROWS($L$9:L396)),"")</f>
        <v>45882.624305555553</v>
      </c>
      <c r="M396" s="97" cm="1">
        <f t="array" ref="M396">IFERROR(INDEX([1]!v_s10a_incident_by_feeder_FY26[SAIDI_Value], ROWS($M$9:M396)),"")</f>
        <v>0.32733215155945816</v>
      </c>
      <c r="N396" s="94" cm="1">
        <f t="array" ref="N396">IFERROR(INDEX([1]!v_s10a_incident_by_feeder_FY26[SAIFI_Value], ROWS($N$9:N396)),"")</f>
        <v>1.0525149567914911E-3</v>
      </c>
      <c r="O396" s="91" cm="1">
        <f t="array" ref="O396">IFERROR(INDEX([1]!v_s10a_incident_by_feeder_FY26[ICPs], ROWS($N$9:N396)),"")</f>
        <v>38</v>
      </c>
      <c r="P396" s="118" cm="1">
        <f t="array" ref="P396">IFERROR(INDEX([1]!v_s10a_incident_by_feeder_FY26[CML], ROWS($P$9:P396)),"")</f>
        <v>11817.999999902677</v>
      </c>
      <c r="Q396" s="88" t="str" cm="1">
        <f t="array" ref="Q396">IFERROR(INDEX([1]!v_s10a_incident_by_feeder_FY26[Planned or Unplanned], ROWS($Q$9:Q396)),"")</f>
        <v>Planned</v>
      </c>
      <c r="R396" s="88" t="str" cm="1">
        <f t="array" ref="R396">IFERROR(INDEX([1]!v_s10a_incident_by_feeder_FY26[Cause], ROWS($R$9:R396)),"")</f>
        <v>Planned Outage</v>
      </c>
      <c r="S396" s="88" t="str" cm="1">
        <f t="array" ref="S396">IFERROR(INDEX([1]!v_s10a_incident_by_feeder_FY26[Details], ROWS($S$9:S396)),"")</f>
        <v># Pole Replacement, near Pole 414921, Rahiri Rd, Kaikohe</v>
      </c>
      <c r="T396" s="18"/>
    </row>
    <row r="397" spans="1:20" ht="15.75" x14ac:dyDescent="0.25">
      <c r="A397" s="10">
        <v>397</v>
      </c>
      <c r="B397" s="11"/>
      <c r="C397" s="116"/>
      <c r="D397" s="116"/>
      <c r="E397" s="85" t="str" cm="1">
        <f t="array" ref="E397">IFERROR(INDEX([1]!v_s10a_incident_by_feeder_FY26[Interruptions Identifier], ROWS($E$9:E397)),"")</f>
        <v>INCD-33839-F-RANGIAHUA</v>
      </c>
      <c r="F397" s="85" t="str" cm="1">
        <f t="array" ref="F397">IFERROR(INDEX([1]!v_s10a_incident_by_feeder_FY26[Circuit Location], ROWS($F$9:F397)),"")</f>
        <v>Kaikohe  CB0105 - Rangiahua</v>
      </c>
      <c r="G397" s="88" t="str" cm="1">
        <f t="array" ref="G397">IFERROR(INDEX(#REF!, ROWS($G$9:G397)),"")</f>
        <v/>
      </c>
      <c r="H397" s="88" t="str" cm="1">
        <f t="array" ref="H397">IFERROR(INDEX([1]!v_s10a_incident_by_feeder_FY26[feeder], ROWS($H$9:H397)),"")</f>
        <v>RANGIAHUA</v>
      </c>
      <c r="I397" s="89" cm="1">
        <f t="array" ref="I397">IFERROR(INDEX([1]!v_s10a_incident_by_feeder_FY26[Start_Date], ROWS($I$9:I397)),"")</f>
        <v>45875.421412037038</v>
      </c>
      <c r="J397" s="90" cm="1">
        <f t="array" ref="J397">IFERROR(INDEX([1]!v_s10a_incident_by_feeder_FY26[Start_Time], ROWS($J$9:J397)),"")</f>
        <v>45875.421412037038</v>
      </c>
      <c r="K397" s="89" cm="1">
        <f t="array" ref="K397">IFERROR(INDEX([1]!v_s10a_incident_by_feeder_FY26[End_Date], ROWS($K$9:K397)),"")</f>
        <v>45875.564131944448</v>
      </c>
      <c r="L397" s="90" cm="1">
        <f t="array" ref="L397">IFERROR(INDEX([1]!v_s10a_incident_by_feeder_FY26[End_Time], ROWS($L$9:L397)),"")</f>
        <v>45875.564131944448</v>
      </c>
      <c r="M397" s="97" cm="1">
        <f t="array" ref="M397">IFERROR(INDEX([1]!v_s10a_incident_by_feeder_FY26[SAIDI_Value], ROWS($M$9:M397)),"")</f>
        <v>0.39846462073151157</v>
      </c>
      <c r="N397" s="94" cm="1">
        <f t="array" ref="N397">IFERROR(INDEX([1]!v_s10a_incident_by_feeder_FY26[SAIFI_Value], ROWS($N$9:N397)),"")</f>
        <v>1.9388433414580103E-3</v>
      </c>
      <c r="O397" s="91" cm="1">
        <f t="array" ref="O397">IFERROR(INDEX([1]!v_s10a_incident_by_feeder_FY26[ICPs], ROWS($N$9:N397)),"")</f>
        <v>70</v>
      </c>
      <c r="P397" s="118" cm="1">
        <f t="array" ref="P397">IFERROR(INDEX([1]!v_s10a_incident_by_feeder_FY26[CML], ROWS($P$9:P397)),"")</f>
        <v>14386.166666890495</v>
      </c>
      <c r="Q397" s="88" t="str" cm="1">
        <f t="array" ref="Q397">IFERROR(INDEX([1]!v_s10a_incident_by_feeder_FY26[Planned or Unplanned], ROWS($Q$9:Q397)),"")</f>
        <v>Planned</v>
      </c>
      <c r="R397" s="88" t="str" cm="1">
        <f t="array" ref="R397">IFERROR(INDEX([1]!v_s10a_incident_by_feeder_FY26[Cause], ROWS($R$9:R397)),"")</f>
        <v>Planned Outage</v>
      </c>
      <c r="S397" s="88" t="str" cm="1">
        <f t="array" ref="S397">IFERROR(INDEX([1]!v_s10a_incident_by_feeder_FY26[Details], ROWS($S$9:S397)),"")</f>
        <v># New Connection, Beyond Sectionaliser S1018, Waiare Rd, Kaikohe</v>
      </c>
      <c r="T397" s="18"/>
    </row>
    <row r="398" spans="1:20" ht="15.75" x14ac:dyDescent="0.25">
      <c r="A398" s="10">
        <v>398</v>
      </c>
      <c r="B398" s="11"/>
      <c r="C398" s="116"/>
      <c r="D398" s="116"/>
      <c r="E398" s="85" t="str" cm="1">
        <f t="array" ref="E398">IFERROR(INDEX([1]!v_s10a_incident_by_feeder_FY26[Interruptions Identifier], ROWS($E$9:E398)),"")</f>
        <v>INCD-33851-F-INLET ROAD</v>
      </c>
      <c r="F398" s="85" t="str" cm="1">
        <f t="array" ref="F398">IFERROR(INDEX([1]!v_s10a_incident_by_feeder_FY26[Circuit Location], ROWS($F$9:F398)),"")</f>
        <v>Kerikeri 181142 - Inlet Road</v>
      </c>
      <c r="G398" s="88" t="str" cm="1">
        <f t="array" ref="G398">IFERROR(INDEX(#REF!, ROWS($G$9:G398)),"")</f>
        <v/>
      </c>
      <c r="H398" s="88" t="str" cm="1">
        <f t="array" ref="H398">IFERROR(INDEX([1]!v_s10a_incident_by_feeder_FY26[feeder], ROWS($H$9:H398)),"")</f>
        <v>INLET ROAD</v>
      </c>
      <c r="I398" s="89" cm="1">
        <f t="array" ref="I398">IFERROR(INDEX([1]!v_s10a_incident_by_feeder_FY26[Start_Date], ROWS($I$9:I398)),"")</f>
        <v>45875.96875</v>
      </c>
      <c r="J398" s="90" cm="1">
        <f t="array" ref="J398">IFERROR(INDEX([1]!v_s10a_incident_by_feeder_FY26[Start_Time], ROWS($J$9:J398)),"")</f>
        <v>45875.96875</v>
      </c>
      <c r="K398" s="89" cm="1">
        <f t="array" ref="K398">IFERROR(INDEX([1]!v_s10a_incident_by_feeder_FY26[End_Date], ROWS($K$9:K398)),"")</f>
        <v>45876.42083333333</v>
      </c>
      <c r="L398" s="90" cm="1">
        <f t="array" ref="L398">IFERROR(INDEX([1]!v_s10a_incident_by_feeder_FY26[End_Time], ROWS($L$9:L398)),"")</f>
        <v>45876.42083333333</v>
      </c>
      <c r="M398" s="97" cm="1">
        <f t="array" ref="M398">IFERROR(INDEX([1]!v_s10a_incident_by_feeder_FY26[SAIDI_Value], ROWS($M$9:M398)),"")</f>
        <v>7.2124972301696275E-2</v>
      </c>
      <c r="N398" s="94" cm="1">
        <f t="array" ref="N398">IFERROR(INDEX([1]!v_s10a_incident_by_feeder_FY26[SAIFI_Value], ROWS($N$9:N398)),"")</f>
        <v>1.1079104808331487E-4</v>
      </c>
      <c r="O398" s="91" cm="1">
        <f t="array" ref="O398">IFERROR(INDEX([1]!v_s10a_incident_by_feeder_FY26[ICPs], ROWS($N$9:N398)),"")</f>
        <v>4</v>
      </c>
      <c r="P398" s="118" cm="1">
        <f t="array" ref="P398">IFERROR(INDEX([1]!v_s10a_incident_by_feeder_FY26[CML], ROWS($P$9:P398)),"")</f>
        <v>2603.9999999804422</v>
      </c>
      <c r="Q398" s="88" t="str" cm="1">
        <f t="array" ref="Q398">IFERROR(INDEX([1]!v_s10a_incident_by_feeder_FY26[Planned or Unplanned], ROWS($Q$9:Q398)),"")</f>
        <v>Unplanned</v>
      </c>
      <c r="R398" s="88" t="str" cm="1">
        <f t="array" ref="R398">IFERROR(INDEX([1]!v_s10a_incident_by_feeder_FY26[Cause], ROWS($R$9:R398)),"")</f>
        <v>Vegetation</v>
      </c>
      <c r="S398" s="88" t="str" cm="1">
        <f t="array" ref="S398">IFERROR(INDEX([1]!v_s10a_incident_by_feeder_FY26[Details], ROWS($S$9:S398)),"")</f>
        <v># Vegetation Blew Fuse, L852, Wharau Rd, Kerikeri Inlet</v>
      </c>
      <c r="T398" s="18"/>
    </row>
    <row r="399" spans="1:20" ht="15.75" x14ac:dyDescent="0.25">
      <c r="A399" s="10">
        <v>399</v>
      </c>
      <c r="B399" s="11"/>
      <c r="C399" s="116"/>
      <c r="D399" s="116"/>
      <c r="E399" s="85" t="str" cm="1">
        <f t="array" ref="E399">IFERROR(INDEX([1]!v_s10a_incident_by_feeder_FY26[Interruptions Identifier], ROWS($E$9:E399)),"")</f>
        <v>INCD-33854-F-TAIPALS</v>
      </c>
      <c r="F399" s="85" t="str" cm="1">
        <f t="array" ref="F399">IFERROR(INDEX([1]!v_s10a_incident_by_feeder_FY26[Circuit Location], ROWS($F$9:F399)),"")</f>
        <v>Taipa CB1205 - Tokerau</v>
      </c>
      <c r="G399" s="88" t="str" cm="1">
        <f t="array" ref="G399">IFERROR(INDEX(#REF!, ROWS($G$9:G399)),"")</f>
        <v/>
      </c>
      <c r="H399" s="88" t="str" cm="1">
        <f t="array" ref="H399">IFERROR(INDEX([1]!v_s10a_incident_by_feeder_FY26[feeder], ROWS($H$9:H399)),"")</f>
        <v>TAIPALS</v>
      </c>
      <c r="I399" s="89" cm="1">
        <f t="array" ref="I399">IFERROR(INDEX([1]!v_s10a_incident_by_feeder_FY26[Start_Date], ROWS($I$9:I399)),"")</f>
        <v>45887.625324074077</v>
      </c>
      <c r="J399" s="90" cm="1">
        <f t="array" ref="J399">IFERROR(INDEX([1]!v_s10a_incident_by_feeder_FY26[Start_Time], ROWS($J$9:J399)),"")</f>
        <v>45887.625324074077</v>
      </c>
      <c r="K399" s="89" cm="1">
        <f t="array" ref="K399">IFERROR(INDEX([1]!v_s10a_incident_by_feeder_FY26[End_Date], ROWS($K$9:K399)),"")</f>
        <v>45887.704270833332</v>
      </c>
      <c r="L399" s="90" cm="1">
        <f t="array" ref="L399">IFERROR(INDEX([1]!v_s10a_incident_by_feeder_FY26[End_Time], ROWS($L$9:L399)),"")</f>
        <v>45887.704270833332</v>
      </c>
      <c r="M399" s="97" cm="1">
        <f t="array" ref="M399">IFERROR(INDEX([1]!v_s10a_incident_by_feeder_FY26[SAIDI_Value], ROWS($M$9:M399)),"")</f>
        <v>0.29598474774938699</v>
      </c>
      <c r="N399" s="94" cm="1">
        <f t="array" ref="N399">IFERROR(INDEX([1]!v_s10a_incident_by_feeder_FY26[SAIFI_Value], ROWS($N$9:N399)),"")</f>
        <v>2.6035896299578996E-3</v>
      </c>
      <c r="O399" s="91" cm="1">
        <f t="array" ref="O399">IFERROR(INDEX([1]!v_s10a_incident_by_feeder_FY26[ICPs], ROWS($N$9:N399)),"")</f>
        <v>94</v>
      </c>
      <c r="P399" s="118" cm="1">
        <f t="array" ref="P399">IFERROR(INDEX([1]!v_s10a_incident_by_feeder_FY26[CML], ROWS($P$9:P399)),"")</f>
        <v>10686.233332743868</v>
      </c>
      <c r="Q399" s="88" t="str" cm="1">
        <f t="array" ref="Q399">IFERROR(INDEX([1]!v_s10a_incident_by_feeder_FY26[Planned or Unplanned], ROWS($Q$9:Q399)),"")</f>
        <v>Planned</v>
      </c>
      <c r="R399" s="88" t="str" cm="1">
        <f t="array" ref="R399">IFERROR(INDEX([1]!v_s10a_incident_by_feeder_FY26[Cause], ROWS($R$9:R399)),"")</f>
        <v>Planned Outage</v>
      </c>
      <c r="S399" s="88" t="str" cm="1">
        <f t="array" ref="S399">IFERROR(INDEX([1]!v_s10a_incident_by_feeder_FY26[Details], ROWS($S$9:S399)),"")</f>
        <v># Replace Crossarm on Pole 35426, SH10, Taipa</v>
      </c>
      <c r="T399" s="18"/>
    </row>
    <row r="400" spans="1:20" ht="15.75" x14ac:dyDescent="0.25">
      <c r="A400" s="10">
        <v>400</v>
      </c>
      <c r="B400" s="11"/>
      <c r="C400" s="116"/>
      <c r="D400" s="116"/>
      <c r="E400" s="85" t="str" cm="1">
        <f t="array" ref="E400">IFERROR(INDEX([1]!v_s10a_incident_by_feeder_FY26[Interruptions Identifier], ROWS($E$9:E400)),"")</f>
        <v>INCD-33857-F-OPONONI</v>
      </c>
      <c r="F400" s="85" t="str" cm="1">
        <f t="array" ref="F400">IFERROR(INDEX([1]!v_s10a_incident_by_feeder_FY26[Circuit Location], ROWS($F$9:F400)),"")</f>
        <v>Omanaia 051762 - Opononi</v>
      </c>
      <c r="G400" s="88" t="str" cm="1">
        <f t="array" ref="G400">IFERROR(INDEX(#REF!, ROWS($G$9:G400)),"")</f>
        <v/>
      </c>
      <c r="H400" s="88" t="str" cm="1">
        <f t="array" ref="H400">IFERROR(INDEX([1]!v_s10a_incident_by_feeder_FY26[feeder], ROWS($H$9:H400)),"")</f>
        <v>OPONONI</v>
      </c>
      <c r="I400" s="89" cm="1">
        <f t="array" ref="I400">IFERROR(INDEX([1]!v_s10a_incident_by_feeder_FY26[Start_Date], ROWS($I$9:I400)),"")</f>
        <v>45881.418055555558</v>
      </c>
      <c r="J400" s="90" cm="1">
        <f t="array" ref="J400">IFERROR(INDEX([1]!v_s10a_incident_by_feeder_FY26[Start_Time], ROWS($J$9:J400)),"")</f>
        <v>45881.418055555558</v>
      </c>
      <c r="K400" s="89" cm="1">
        <f t="array" ref="K400">IFERROR(INDEX([1]!v_s10a_incident_by_feeder_FY26[End_Date], ROWS($K$9:K400)),"")</f>
        <v>45881.535416666666</v>
      </c>
      <c r="L400" s="90" cm="1">
        <f t="array" ref="L400">IFERROR(INDEX([1]!v_s10a_incident_by_feeder_FY26[End_Time], ROWS($L$9:L400)),"")</f>
        <v>45881.535416666666</v>
      </c>
      <c r="M400" s="97" cm="1">
        <f t="array" ref="M400">IFERROR(INDEX([1]!v_s10a_incident_by_feeder_FY26[SAIDI_Value], ROWS($M$9:M400)),"")</f>
        <v>0.14510857522332327</v>
      </c>
      <c r="N400" s="94" cm="1">
        <f t="array" ref="N400">IFERROR(INDEX([1]!v_s10a_incident_by_feeder_FY26[SAIFI_Value], ROWS($N$9:N400)),"")</f>
        <v>8.586306226456902E-4</v>
      </c>
      <c r="O400" s="91" cm="1">
        <f t="array" ref="O400">IFERROR(INDEX([1]!v_s10a_incident_by_feeder_FY26[ICPs], ROWS($N$9:N400)),"")</f>
        <v>31</v>
      </c>
      <c r="P400" s="118" cm="1">
        <f t="array" ref="P400">IFERROR(INDEX([1]!v_s10a_incident_by_feeder_FY26[CML], ROWS($P$9:P400)),"")</f>
        <v>5238.9999998628628</v>
      </c>
      <c r="Q400" s="88" t="str" cm="1">
        <f t="array" ref="Q400">IFERROR(INDEX([1]!v_s10a_incident_by_feeder_FY26[Planned or Unplanned], ROWS($Q$9:Q400)),"")</f>
        <v>Planned</v>
      </c>
      <c r="R400" s="88" t="str" cm="1">
        <f t="array" ref="R400">IFERROR(INDEX([1]!v_s10a_incident_by_feeder_FY26[Cause], ROWS($R$9:R400)),"")</f>
        <v>Planned Outage</v>
      </c>
      <c r="S400" s="88" t="str" cm="1">
        <f t="array" ref="S400">IFERROR(INDEX([1]!v_s10a_incident_by_feeder_FY26[Details], ROWS($S$9:S400)),"")</f>
        <v># Replace Cross Arm, Pole 313733, Wharekawa Rd, Omanaia</v>
      </c>
      <c r="T400" s="18"/>
    </row>
    <row r="401" spans="1:20" ht="15.75" x14ac:dyDescent="0.25">
      <c r="A401" s="10">
        <v>401</v>
      </c>
      <c r="B401" s="11"/>
      <c r="C401" s="116"/>
      <c r="D401" s="116"/>
      <c r="E401" s="85" t="str" cm="1">
        <f t="array" ref="E401">IFERROR(INDEX([1]!v_s10a_incident_by_feeder_FY26[Interruptions Identifier], ROWS($E$9:E401)),"")</f>
        <v>INCD-33863-F-TOTARA NORTH</v>
      </c>
      <c r="F401" s="85" t="str" cm="1">
        <f t="array" ref="F401">IFERROR(INDEX([1]!v_s10a_incident_by_feeder_FY26[Circuit Location], ROWS($F$9:F401)),"")</f>
        <v>Kaeo 191782 - Totara North</v>
      </c>
      <c r="G401" s="88" t="str" cm="1">
        <f t="array" ref="G401">IFERROR(INDEX(#REF!, ROWS($G$9:G401)),"")</f>
        <v/>
      </c>
      <c r="H401" s="88" t="str" cm="1">
        <f t="array" ref="H401">IFERROR(INDEX([1]!v_s10a_incident_by_feeder_FY26[feeder], ROWS($H$9:H401)),"")</f>
        <v>TOTARA NORTH</v>
      </c>
      <c r="I401" s="89" cm="1">
        <f t="array" ref="I401">IFERROR(INDEX([1]!v_s10a_incident_by_feeder_FY26[Start_Date], ROWS($I$9:I401)),"")</f>
        <v>45896.37777777778</v>
      </c>
      <c r="J401" s="90" cm="1">
        <f t="array" ref="J401">IFERROR(INDEX([1]!v_s10a_incident_by_feeder_FY26[Start_Time], ROWS($J$9:J401)),"")</f>
        <v>45896.37777777778</v>
      </c>
      <c r="K401" s="89" cm="1">
        <f t="array" ref="K401">IFERROR(INDEX([1]!v_s10a_incident_by_feeder_FY26[End_Date], ROWS($K$9:K401)),"")</f>
        <v>45896.497916666667</v>
      </c>
      <c r="L401" s="90" cm="1">
        <f t="array" ref="L401">IFERROR(INDEX([1]!v_s10a_incident_by_feeder_FY26[End_Time], ROWS($L$9:L401)),"")</f>
        <v>45896.497916666667</v>
      </c>
      <c r="M401" s="97" cm="1">
        <f t="array" ref="M401">IFERROR(INDEX([1]!v_s10a_incident_by_feeder_FY26[SAIDI_Value], ROWS($M$9:M401)),"")</f>
        <v>1.6757146018893262E-2</v>
      </c>
      <c r="N401" s="94" cm="1">
        <f t="array" ref="N401">IFERROR(INDEX([1]!v_s10a_incident_by_feeder_FY26[SAIFI_Value], ROWS($N$9:N401)),"")</f>
        <v>1.6895634832705517E-3</v>
      </c>
      <c r="O401" s="91" cm="1">
        <f t="array" ref="O401">IFERROR(INDEX([1]!v_s10a_incident_by_feeder_FY26[ICPs], ROWS($N$9:N401)),"")</f>
        <v>61</v>
      </c>
      <c r="P401" s="118" cm="1">
        <f t="array" ref="P401">IFERROR(INDEX([1]!v_s10a_incident_by_feeder_FY26[CML], ROWS($P$9:P401)),"")</f>
        <v>604.99999986612238</v>
      </c>
      <c r="Q401" s="88" t="str" cm="1">
        <f t="array" ref="Q401">IFERROR(INDEX([1]!v_s10a_incident_by_feeder_FY26[Planned or Unplanned], ROWS($Q$9:Q401)),"")</f>
        <v>Planned</v>
      </c>
      <c r="R401" s="88" t="str" cm="1">
        <f t="array" ref="R401">IFERROR(INDEX([1]!v_s10a_incident_by_feeder_FY26[Cause], ROWS($R$9:R401)),"")</f>
        <v>Planned Outage</v>
      </c>
      <c r="S401" s="88" t="str" cm="1">
        <f t="array" ref="S401">IFERROR(INDEX([1]!v_s10a_incident_by_feeder_FY26[Details], ROWS($S$9:S401)),"")</f>
        <v># Installing Group Fuses, Multiple Sites, Okura Bay Road, Kaeo</v>
      </c>
      <c r="T401" s="18"/>
    </row>
    <row r="402" spans="1:20" ht="15.75" x14ac:dyDescent="0.25">
      <c r="A402" s="10">
        <v>402</v>
      </c>
      <c r="B402" s="11"/>
      <c r="C402" s="116"/>
      <c r="D402" s="116"/>
      <c r="E402" s="85" t="str" cm="1">
        <f t="array" ref="E402">IFERROR(INDEX([1]!v_s10a_incident_by_feeder_FY26[Interruptions Identifier], ROWS($E$9:E402)),"")</f>
        <v>INCD-33869-F-MATAURI BAY</v>
      </c>
      <c r="F402" s="85" t="str" cm="1">
        <f t="array" ref="F402">IFERROR(INDEX([1]!v_s10a_incident_by_feeder_FY26[Circuit Location], ROWS($F$9:F402)),"")</f>
        <v>Kaeo 191732 - Matauri Bay</v>
      </c>
      <c r="G402" s="88" t="str" cm="1">
        <f t="array" ref="G402">IFERROR(INDEX(#REF!, ROWS($G$9:G402)),"")</f>
        <v/>
      </c>
      <c r="H402" s="88" t="str" cm="1">
        <f t="array" ref="H402">IFERROR(INDEX([1]!v_s10a_incident_by_feeder_FY26[feeder], ROWS($H$9:H402)),"")</f>
        <v>MATAURI BAY</v>
      </c>
      <c r="I402" s="89" cm="1">
        <f t="array" ref="I402">IFERROR(INDEX([1]!v_s10a_incident_by_feeder_FY26[Start_Date], ROWS($I$9:I402)),"")</f>
        <v>45898.423611111109</v>
      </c>
      <c r="J402" s="90" cm="1">
        <f t="array" ref="J402">IFERROR(INDEX([1]!v_s10a_incident_by_feeder_FY26[Start_Time], ROWS($J$9:J402)),"")</f>
        <v>45898.423611111109</v>
      </c>
      <c r="K402" s="89" cm="1">
        <f t="array" ref="K402">IFERROR(INDEX([1]!v_s10a_incident_by_feeder_FY26[End_Date], ROWS($K$9:K402)),"")</f>
        <v>45898.661111111112</v>
      </c>
      <c r="L402" s="90" cm="1">
        <f t="array" ref="L402">IFERROR(INDEX([1]!v_s10a_incident_by_feeder_FY26[End_Time], ROWS($L$9:L402)),"")</f>
        <v>45898.661111111112</v>
      </c>
      <c r="M402" s="97" cm="1">
        <f t="array" ref="M402">IFERROR(INDEX([1]!v_s10a_incident_by_feeder_FY26[SAIDI_Value], ROWS($M$9:M402)),"")</f>
        <v>6.8413472187752533E-3</v>
      </c>
      <c r="N402" s="94" cm="1">
        <f t="array" ref="N402">IFERROR(INDEX([1]!v_s10a_incident_by_feeder_FY26[SAIFI_Value], ROWS($N$9:N402)),"")</f>
        <v>5.2625747839574525E-4</v>
      </c>
      <c r="O402" s="91" cm="1">
        <f t="array" ref="O402">IFERROR(INDEX([1]!v_s10a_incident_by_feeder_FY26[ICPs], ROWS($N$9:N402)),"")</f>
        <v>18.999999999999986</v>
      </c>
      <c r="P402" s="118" cm="1">
        <f t="array" ref="P402">IFERROR(INDEX([1]!v_s10a_incident_by_feeder_FY26[CML], ROWS($P$9:P402)),"")</f>
        <v>246.99999998666175</v>
      </c>
      <c r="Q402" s="88" t="str" cm="1">
        <f t="array" ref="Q402">IFERROR(INDEX([1]!v_s10a_incident_by_feeder_FY26[Planned or Unplanned], ROWS($Q$9:Q402)),"")</f>
        <v>Planned</v>
      </c>
      <c r="R402" s="88" t="str" cm="1">
        <f t="array" ref="R402">IFERROR(INDEX([1]!v_s10a_incident_by_feeder_FY26[Cause], ROWS($R$9:R402)),"")</f>
        <v>Planned Outage</v>
      </c>
      <c r="S402" s="88" t="str" cm="1">
        <f t="array" ref="S402">IFERROR(INDEX([1]!v_s10a_incident_by_feeder_FY26[Details], ROWS($S$9:S402)),"")</f>
        <v># Installing Group Fusing, Multiple Sites, SH10, Kaeo</v>
      </c>
      <c r="T402" s="18"/>
    </row>
    <row r="403" spans="1:20" ht="15.75" x14ac:dyDescent="0.25">
      <c r="A403" s="10">
        <v>403</v>
      </c>
      <c r="B403" s="11"/>
      <c r="C403" s="116"/>
      <c r="D403" s="116"/>
      <c r="E403" s="85" t="str" cm="1">
        <f t="array" ref="E403">IFERROR(INDEX([1]!v_s10a_incident_by_feeder_FY26[Interruptions Identifier], ROWS($E$9:E403)),"")</f>
        <v>INCD-33869-F-OROTERE</v>
      </c>
      <c r="F403" s="85" t="str" cm="1">
        <f t="array" ref="F403">IFERROR(INDEX([1]!v_s10a_incident_by_feeder_FY26[Circuit Location], ROWS($F$9:F403)),"")</f>
        <v>Kaeo 191772 - Orotere</v>
      </c>
      <c r="G403" s="88" t="str" cm="1">
        <f t="array" ref="G403">IFERROR(INDEX(#REF!, ROWS($G$9:G403)),"")</f>
        <v/>
      </c>
      <c r="H403" s="88" t="str" cm="1">
        <f t="array" ref="H403">IFERROR(INDEX([1]!v_s10a_incident_by_feeder_FY26[feeder], ROWS($H$9:H403)),"")</f>
        <v>OROTERE</v>
      </c>
      <c r="I403" s="89" cm="1">
        <f t="array" ref="I403">IFERROR(INDEX([1]!v_s10a_incident_by_feeder_FY26[Start_Date], ROWS($I$9:I403)),"")</f>
        <v>45898.423611111109</v>
      </c>
      <c r="J403" s="90" cm="1">
        <f t="array" ref="J403">IFERROR(INDEX([1]!v_s10a_incident_by_feeder_FY26[Start_Time], ROWS($J$9:J403)),"")</f>
        <v>45898.423611111109</v>
      </c>
      <c r="K403" s="89" cm="1">
        <f t="array" ref="K403">IFERROR(INDEX([1]!v_s10a_incident_by_feeder_FY26[End_Date], ROWS($K$9:K403)),"")</f>
        <v>45898.661111111112</v>
      </c>
      <c r="L403" s="90" cm="1">
        <f t="array" ref="L403">IFERROR(INDEX([1]!v_s10a_incident_by_feeder_FY26[End_Time], ROWS($L$9:L403)),"")</f>
        <v>45898.661111111112</v>
      </c>
      <c r="M403" s="97" cm="1">
        <f t="array" ref="M403">IFERROR(INDEX([1]!v_s10a_incident_by_feeder_FY26[SAIDI_Value], ROWS($M$9:M403)),"")</f>
        <v>2.3543097716433072E-3</v>
      </c>
      <c r="N403" s="94" cm="1">
        <f t="array" ref="N403">IFERROR(INDEX([1]!v_s10a_incident_by_feeder_FY26[SAIFI_Value], ROWS($N$9:N403)),"")</f>
        <v>2.4927985818745815E-4</v>
      </c>
      <c r="O403" s="91" cm="1">
        <f t="array" ref="O403">IFERROR(INDEX([1]!v_s10a_incident_by_feeder_FY26[ICPs], ROWS($N$9:N403)),"")</f>
        <v>8.9999999999999876</v>
      </c>
      <c r="P403" s="118" cm="1">
        <f t="array" ref="P403">IFERROR(INDEX([1]!v_s10a_incident_by_feeder_FY26[CML], ROWS($P$9:P403)),"")</f>
        <v>84.999999995409965</v>
      </c>
      <c r="Q403" s="88" t="str" cm="1">
        <f t="array" ref="Q403">IFERROR(INDEX([1]!v_s10a_incident_by_feeder_FY26[Planned or Unplanned], ROWS($Q$9:Q403)),"")</f>
        <v>Planned</v>
      </c>
      <c r="R403" s="88" t="str" cm="1">
        <f t="array" ref="R403">IFERROR(INDEX([1]!v_s10a_incident_by_feeder_FY26[Cause], ROWS($R$9:R403)),"")</f>
        <v>Planned Outage</v>
      </c>
      <c r="S403" s="88" t="str" cm="1">
        <f t="array" ref="S403">IFERROR(INDEX([1]!v_s10a_incident_by_feeder_FY26[Details], ROWS($S$9:S403)),"")</f>
        <v># Installing Group Fusing, Multiple Sites, SH10, Kaeo</v>
      </c>
      <c r="T403" s="18"/>
    </row>
    <row r="404" spans="1:20" ht="15.75" x14ac:dyDescent="0.25">
      <c r="A404" s="10">
        <v>404</v>
      </c>
      <c r="B404" s="11"/>
      <c r="C404" s="116"/>
      <c r="D404" s="116"/>
      <c r="E404" s="85" t="str" cm="1">
        <f t="array" ref="E404">IFERROR(INDEX([1]!v_s10a_incident_by_feeder_FY26[Interruptions Identifier], ROWS($E$9:E404)),"")</f>
        <v>INCD-33878-F-OPONONI</v>
      </c>
      <c r="F404" s="85" t="str" cm="1">
        <f t="array" ref="F404">IFERROR(INDEX([1]!v_s10a_incident_by_feeder_FY26[Circuit Location], ROWS($F$9:F404)),"")</f>
        <v>Omanaia 051762 - Opononi</v>
      </c>
      <c r="G404" s="88" t="str" cm="1">
        <f t="array" ref="G404">IFERROR(INDEX(#REF!, ROWS($G$9:G404)),"")</f>
        <v/>
      </c>
      <c r="H404" s="88" t="str" cm="1">
        <f t="array" ref="H404">IFERROR(INDEX([1]!v_s10a_incident_by_feeder_FY26[feeder], ROWS($H$9:H404)),"")</f>
        <v>OPONONI</v>
      </c>
      <c r="I404" s="89" cm="1">
        <f t="array" ref="I404">IFERROR(INDEX([1]!v_s10a_incident_by_feeder_FY26[Start_Date], ROWS($I$9:I404)),"")</f>
        <v>45877.723611111112</v>
      </c>
      <c r="J404" s="90" cm="1">
        <f t="array" ref="J404">IFERROR(INDEX([1]!v_s10a_incident_by_feeder_FY26[Start_Time], ROWS($J$9:J404)),"")</f>
        <v>45877.723611111112</v>
      </c>
      <c r="K404" s="89" cm="1">
        <f t="array" ref="K404">IFERROR(INDEX([1]!v_s10a_incident_by_feeder_FY26[End_Date], ROWS($K$9:K404)),"")</f>
        <v>45877.873611111114</v>
      </c>
      <c r="L404" s="90" cm="1">
        <f t="array" ref="L404">IFERROR(INDEX([1]!v_s10a_incident_by_feeder_FY26[End_Time], ROWS($L$9:L404)),"")</f>
        <v>45877.873611111114</v>
      </c>
      <c r="M404" s="97" cm="1">
        <f t="array" ref="M404">IFERROR(INDEX([1]!v_s10a_incident_by_feeder_FY26[SAIDI_Value], ROWS($M$9:M404)),"")</f>
        <v>2.2601373808377141E-2</v>
      </c>
      <c r="N404" s="94" cm="1">
        <f t="array" ref="N404">IFERROR(INDEX([1]!v_s10a_incident_by_feeder_FY26[SAIFI_Value], ROWS($N$9:N404)),"")</f>
        <v>2.2158209616662973E-4</v>
      </c>
      <c r="O404" s="91" cm="1">
        <f t="array" ref="O404">IFERROR(INDEX([1]!v_s10a_incident_by_feeder_FY26[ICPs], ROWS($N$9:N404)),"")</f>
        <v>4</v>
      </c>
      <c r="P404" s="118" cm="1">
        <f t="array" ref="P404">IFERROR(INDEX([1]!v_s10a_incident_by_feeder_FY26[CML], ROWS($P$9:P404)),"")</f>
        <v>815.99999997764826</v>
      </c>
      <c r="Q404" s="88" t="str" cm="1">
        <f t="array" ref="Q404">IFERROR(INDEX([1]!v_s10a_incident_by_feeder_FY26[Planned or Unplanned], ROWS($Q$9:Q404)),"")</f>
        <v>Unplanned</v>
      </c>
      <c r="R404" s="88" t="str" cm="1">
        <f t="array" ref="R404">IFERROR(INDEX([1]!v_s10a_incident_by_feeder_FY26[Cause], ROWS($R$9:R404)),"")</f>
        <v>Vegetation</v>
      </c>
      <c r="S404" s="88" t="str" cm="1">
        <f t="array" ref="S404">IFERROR(INDEX([1]!v_s10a_incident_by_feeder_FY26[Details], ROWS($S$9:S404)),"")</f>
        <v># Tree on Line at Pole 450195, Wharekawa Rd, Oue</v>
      </c>
      <c r="T404" s="18"/>
    </row>
    <row r="405" spans="1:20" ht="15.75" x14ac:dyDescent="0.25">
      <c r="A405" s="10">
        <v>405</v>
      </c>
      <c r="B405" s="11"/>
      <c r="C405" s="116"/>
      <c r="D405" s="116"/>
      <c r="E405" s="85" t="str" cm="1">
        <f t="array" ref="E405">IFERROR(INDEX([1]!v_s10a_incident_by_feeder_FY26[Interruptions Identifier], ROWS($E$9:E405)),"")</f>
        <v>INCD-33881-F-RANGIAHUA</v>
      </c>
      <c r="F405" s="85" t="str" cm="1">
        <f t="array" ref="F405">IFERROR(INDEX([1]!v_s10a_incident_by_feeder_FY26[Circuit Location], ROWS($F$9:F405)),"")</f>
        <v>Kaikohe  CB0105 - Rangiahua</v>
      </c>
      <c r="G405" s="88" t="str" cm="1">
        <f t="array" ref="G405">IFERROR(INDEX(#REF!, ROWS($G$9:G405)),"")</f>
        <v/>
      </c>
      <c r="H405" s="88" t="str" cm="1">
        <f t="array" ref="H405">IFERROR(INDEX([1]!v_s10a_incident_by_feeder_FY26[feeder], ROWS($H$9:H405)),"")</f>
        <v>RANGIAHUA</v>
      </c>
      <c r="I405" s="89" cm="1">
        <f t="array" ref="I405">IFERROR(INDEX([1]!v_s10a_incident_by_feeder_FY26[Start_Date], ROWS($I$9:I405)),"")</f>
        <v>45877.799305555556</v>
      </c>
      <c r="J405" s="90" cm="1">
        <f t="array" ref="J405">IFERROR(INDEX([1]!v_s10a_incident_by_feeder_FY26[Start_Time], ROWS($J$9:J405)),"")</f>
        <v>45877.799305555556</v>
      </c>
      <c r="K405" s="89" cm="1">
        <f t="array" ref="K405">IFERROR(INDEX([1]!v_s10a_incident_by_feeder_FY26[End_Date], ROWS($K$9:K405)),"")</f>
        <v>45878.552777777775</v>
      </c>
      <c r="L405" s="90" cm="1">
        <f t="array" ref="L405">IFERROR(INDEX([1]!v_s10a_incident_by_feeder_FY26[End_Time], ROWS($L$9:L405)),"")</f>
        <v>45878.552777777775</v>
      </c>
      <c r="M405" s="97" cm="1">
        <f t="array" ref="M405">IFERROR(INDEX([1]!v_s10a_incident_by_feeder_FY26[SAIDI_Value], ROWS($M$9:M405)),"")</f>
        <v>0.21036450254729125</v>
      </c>
      <c r="N405" s="94" cm="1">
        <f t="array" ref="N405">IFERROR(INDEX([1]!v_s10a_incident_by_feeder_FY26[SAIFI_Value], ROWS($N$9:N405)),"")</f>
        <v>1.9388433414580102E-4</v>
      </c>
      <c r="O405" s="91" cm="1">
        <f t="array" ref="O405">IFERROR(INDEX([1]!v_s10a_incident_by_feeder_FY26[ICPs], ROWS($N$9:N405)),"")</f>
        <v>7</v>
      </c>
      <c r="P405" s="118" cm="1">
        <f t="array" ref="P405">IFERROR(INDEX([1]!v_s10a_incident_by_feeder_FY26[CML], ROWS($P$9:P405)),"")</f>
        <v>7594.9999999674037</v>
      </c>
      <c r="Q405" s="88" t="str" cm="1">
        <f t="array" ref="Q405">IFERROR(INDEX([1]!v_s10a_incident_by_feeder_FY26[Planned or Unplanned], ROWS($Q$9:Q405)),"")</f>
        <v>Unplanned</v>
      </c>
      <c r="R405" s="88" t="str" cm="1">
        <f t="array" ref="R405">IFERROR(INDEX([1]!v_s10a_incident_by_feeder_FY26[Cause], ROWS($R$9:R405)),"")</f>
        <v>Defective Equipment</v>
      </c>
      <c r="S405" s="88" t="str" cm="1">
        <f t="array" ref="S405">IFERROR(INDEX([1]!v_s10a_incident_by_feeder_FY26[Details], ROWS($S$9:S405)),"")</f>
        <v># Broken Jumper at Pole 412746, Kohukohu Rd, Kaikohe</v>
      </c>
      <c r="T405" s="18"/>
    </row>
    <row r="406" spans="1:20" ht="15.75" x14ac:dyDescent="0.25">
      <c r="A406" s="10">
        <v>406</v>
      </c>
      <c r="B406" s="11"/>
      <c r="C406" s="116"/>
      <c r="D406" s="116"/>
      <c r="E406" s="85" t="str" cm="1">
        <f t="array" ref="E406">IFERROR(INDEX([1]!v_s10a_incident_by_feeder_FY26[Interruptions Identifier], ROWS($E$9:E406)),"")</f>
        <v>INCD-33884-F-RANGIAHUA</v>
      </c>
      <c r="F406" s="85" t="str" cm="1">
        <f t="array" ref="F406">IFERROR(INDEX([1]!v_s10a_incident_by_feeder_FY26[Circuit Location], ROWS($F$9:F406)),"")</f>
        <v>Kaikohe  CB0105 - Rangiahua</v>
      </c>
      <c r="G406" s="88" t="str" cm="1">
        <f t="array" ref="G406">IFERROR(INDEX(#REF!, ROWS($G$9:G406)),"")</f>
        <v/>
      </c>
      <c r="H406" s="88" t="str" cm="1">
        <f t="array" ref="H406">IFERROR(INDEX([1]!v_s10a_incident_by_feeder_FY26[feeder], ROWS($H$9:H406)),"")</f>
        <v>RANGIAHUA</v>
      </c>
      <c r="I406" s="89" cm="1">
        <f t="array" ref="I406">IFERROR(INDEX([1]!v_s10a_incident_by_feeder_FY26[Start_Date], ROWS($I$9:I406)),"")</f>
        <v>45901.445833333331</v>
      </c>
      <c r="J406" s="90" cm="1">
        <f t="array" ref="J406">IFERROR(INDEX([1]!v_s10a_incident_by_feeder_FY26[Start_Time], ROWS($J$9:J406)),"")</f>
        <v>45901.445833333331</v>
      </c>
      <c r="K406" s="89" cm="1">
        <f t="array" ref="K406">IFERROR(INDEX([1]!v_s10a_incident_by_feeder_FY26[End_Date], ROWS($K$9:K406)),"")</f>
        <v>45901.590277777781</v>
      </c>
      <c r="L406" s="90" cm="1">
        <f t="array" ref="L406">IFERROR(INDEX([1]!v_s10a_incident_by_feeder_FY26[End_Time], ROWS($L$9:L406)),"")</f>
        <v>45901.590277777781</v>
      </c>
      <c r="M406" s="97" cm="1">
        <f t="array" ref="M406">IFERROR(INDEX([1]!v_s10a_incident_by_feeder_FY26[SAIDI_Value], ROWS($M$9:M406)),"")</f>
        <v>0.33990693553178553</v>
      </c>
      <c r="N406" s="94" cm="1">
        <f t="array" ref="N406">IFERROR(INDEX([1]!v_s10a_incident_by_feeder_FY26[SAIFI_Value], ROWS($N$9:N406)),"")</f>
        <v>1.6341679592288944E-3</v>
      </c>
      <c r="O406" s="91" cm="1">
        <f t="array" ref="O406">IFERROR(INDEX([1]!v_s10a_incident_by_feeder_FY26[ICPs], ROWS($N$9:N406)),"")</f>
        <v>59</v>
      </c>
      <c r="P406" s="118" cm="1">
        <f t="array" ref="P406">IFERROR(INDEX([1]!v_s10a_incident_by_feeder_FY26[CML], ROWS($P$9:P406)),"")</f>
        <v>12272.000000439584</v>
      </c>
      <c r="Q406" s="88" t="str" cm="1">
        <f t="array" ref="Q406">IFERROR(INDEX([1]!v_s10a_incident_by_feeder_FY26[Planned or Unplanned], ROWS($Q$9:Q406)),"")</f>
        <v>Planned</v>
      </c>
      <c r="R406" s="88" t="str" cm="1">
        <f t="array" ref="R406">IFERROR(INDEX([1]!v_s10a_incident_by_feeder_FY26[Cause], ROWS($R$9:R406)),"")</f>
        <v>Planned Outage</v>
      </c>
      <c r="S406" s="88" t="str" cm="1">
        <f t="array" ref="S406">IFERROR(INDEX([1]!v_s10a_incident_by_feeder_FY26[Details], ROWS($S$9:S406)),"")</f>
        <v># Replace Pole, Crossarm, Pole 412940, Iwitaua Rd, Kaikohe</v>
      </c>
      <c r="T406" s="18"/>
    </row>
    <row r="407" spans="1:20" ht="15.75" x14ac:dyDescent="0.25">
      <c r="A407" s="10">
        <v>407</v>
      </c>
      <c r="B407" s="11"/>
      <c r="C407" s="116"/>
      <c r="D407" s="116"/>
      <c r="E407" s="85" t="str" cm="1">
        <f t="array" ref="E407">IFERROR(INDEX([1]!v_s10a_incident_by_feeder_FY26[Interruptions Identifier], ROWS($E$9:E407)),"")</f>
        <v>INCD-33893-F-AWANUI</v>
      </c>
      <c r="F407" s="85" t="str" cm="1">
        <f t="array" ref="F407">IFERROR(INDEX([1]!v_s10a_incident_by_feeder_FY26[Circuit Location], ROWS($F$9:F407)),"")</f>
        <v>NPL CB1406 - Awanui</v>
      </c>
      <c r="G407" s="88" t="str" cm="1">
        <f t="array" ref="G407">IFERROR(INDEX(#REF!, ROWS($G$9:G407)),"")</f>
        <v/>
      </c>
      <c r="H407" s="88" t="str" cm="1">
        <f t="array" ref="H407">IFERROR(INDEX([1]!v_s10a_incident_by_feeder_FY26[feeder], ROWS($H$9:H407)),"")</f>
        <v>AWANUI</v>
      </c>
      <c r="I407" s="89" cm="1">
        <f t="array" ref="I407">IFERROR(INDEX([1]!v_s10a_incident_by_feeder_FY26[Start_Date], ROWS($I$9:I407)),"")</f>
        <v>45902.404861111114</v>
      </c>
      <c r="J407" s="90" cm="1">
        <f t="array" ref="J407">IFERROR(INDEX([1]!v_s10a_incident_by_feeder_FY26[Start_Time], ROWS($J$9:J407)),"")</f>
        <v>45902.404861111114</v>
      </c>
      <c r="K407" s="89" cm="1">
        <f t="array" ref="K407">IFERROR(INDEX([1]!v_s10a_incident_by_feeder_FY26[End_Date], ROWS($K$9:K407)),"")</f>
        <v>45902.59375</v>
      </c>
      <c r="L407" s="90" cm="1">
        <f t="array" ref="L407">IFERROR(INDEX([1]!v_s10a_incident_by_feeder_FY26[End_Time], ROWS($L$9:L407)),"")</f>
        <v>45902.59375</v>
      </c>
      <c r="M407" s="97" cm="1">
        <f t="array" ref="M407">IFERROR(INDEX([1]!v_s10a_incident_by_feeder_FY26[SAIDI_Value], ROWS($M$9:M407)),"")</f>
        <v>0.2636826944344523</v>
      </c>
      <c r="N407" s="94" cm="1">
        <f t="array" ref="N407">IFERROR(INDEX([1]!v_s10a_incident_by_feeder_FY26[SAIFI_Value], ROWS($N$9:N407)),"")</f>
        <v>9.6942167072900515E-4</v>
      </c>
      <c r="O407" s="91" cm="1">
        <f t="array" ref="O407">IFERROR(INDEX([1]!v_s10a_incident_by_feeder_FY26[ICPs], ROWS($N$9:N407)),"")</f>
        <v>35</v>
      </c>
      <c r="P407" s="118" cm="1">
        <f t="array" ref="P407">IFERROR(INDEX([1]!v_s10a_incident_by_feeder_FY26[CML], ROWS($P$9:P407)),"")</f>
        <v>9519.9999998614658</v>
      </c>
      <c r="Q407" s="88" t="str" cm="1">
        <f t="array" ref="Q407">IFERROR(INDEX([1]!v_s10a_incident_by_feeder_FY26[Planned or Unplanned], ROWS($Q$9:Q407)),"")</f>
        <v>Planned</v>
      </c>
      <c r="R407" s="88" t="str" cm="1">
        <f t="array" ref="R407">IFERROR(INDEX([1]!v_s10a_incident_by_feeder_FY26[Cause], ROWS($R$9:R407)),"")</f>
        <v>Planned Outage</v>
      </c>
      <c r="S407" s="88" t="str" cm="1">
        <f t="array" ref="S407">IFERROR(INDEX([1]!v_s10a_incident_by_feeder_FY26[Details], ROWS($S$9:S407)),"")</f>
        <v># Vegetation Control, near S001, Far North Rd, Waipapakauri</v>
      </c>
      <c r="T407" s="18"/>
    </row>
    <row r="408" spans="1:20" ht="15.75" x14ac:dyDescent="0.25">
      <c r="A408" s="10">
        <v>408</v>
      </c>
      <c r="B408" s="11"/>
      <c r="C408" s="116"/>
      <c r="D408" s="116"/>
      <c r="E408" s="85" t="str" cm="1">
        <f t="array" ref="E408">IFERROR(INDEX([1]!v_s10a_incident_by_feeder_FY26[Interruptions Identifier], ROWS($E$9:E408)),"")</f>
        <v>INCD-33902-F-OPONONI</v>
      </c>
      <c r="F408" s="85" t="str" cm="1">
        <f t="array" ref="F408">IFERROR(INDEX([1]!v_s10a_incident_by_feeder_FY26[Circuit Location], ROWS($F$9:F408)),"")</f>
        <v>Omanaia 051762 - Opononi</v>
      </c>
      <c r="G408" s="88" t="str" cm="1">
        <f t="array" ref="G408">IFERROR(INDEX(#REF!, ROWS($G$9:G408)),"")</f>
        <v/>
      </c>
      <c r="H408" s="88" t="str" cm="1">
        <f t="array" ref="H408">IFERROR(INDEX([1]!v_s10a_incident_by_feeder_FY26[feeder], ROWS($H$9:H408)),"")</f>
        <v>OPONONI</v>
      </c>
      <c r="I408" s="89" cm="1">
        <f t="array" ref="I408">IFERROR(INDEX([1]!v_s10a_incident_by_feeder_FY26[Start_Date], ROWS($I$9:I408)),"")</f>
        <v>45878.595833333333</v>
      </c>
      <c r="J408" s="90" cm="1">
        <f t="array" ref="J408">IFERROR(INDEX([1]!v_s10a_incident_by_feeder_FY26[Start_Time], ROWS($J$9:J408)),"")</f>
        <v>45878.595833333333</v>
      </c>
      <c r="K408" s="89" cm="1">
        <f t="array" ref="K408">IFERROR(INDEX([1]!v_s10a_incident_by_feeder_FY26[End_Date], ROWS($K$9:K408)),"")</f>
        <v>45878.709027777775</v>
      </c>
      <c r="L408" s="90" cm="1">
        <f t="array" ref="L408">IFERROR(INDEX([1]!v_s10a_incident_by_feeder_FY26[End_Time], ROWS($L$9:L408)),"")</f>
        <v>45878.709027777775</v>
      </c>
      <c r="M408" s="97" cm="1">
        <f t="array" ref="M408">IFERROR(INDEX([1]!v_s10a_incident_by_feeder_FY26[SAIDI_Value], ROWS($M$9:M408)),"")</f>
        <v>1.8058940837244981E-2</v>
      </c>
      <c r="N408" s="94" cm="1">
        <f t="array" ref="N408">IFERROR(INDEX([1]!v_s10a_incident_by_feeder_FY26[SAIFI_Value], ROWS($N$9:N408)),"")</f>
        <v>1.1079104808331487E-4</v>
      </c>
      <c r="O408" s="91" cm="1">
        <f t="array" ref="O408">IFERROR(INDEX([1]!v_s10a_incident_by_feeder_FY26[ICPs], ROWS($N$9:N408)),"")</f>
        <v>4</v>
      </c>
      <c r="P408" s="118" cm="1">
        <f t="array" ref="P408">IFERROR(INDEX([1]!v_s10a_incident_by_feeder_FY26[CML], ROWS($P$9:P408)),"")</f>
        <v>651.99999998789281</v>
      </c>
      <c r="Q408" s="88" t="str" cm="1">
        <f t="array" ref="Q408">IFERROR(INDEX([1]!v_s10a_incident_by_feeder_FY26[Planned or Unplanned], ROWS($Q$9:Q408)),"")</f>
        <v>Unplanned</v>
      </c>
      <c r="R408" s="88" t="str" cm="1">
        <f t="array" ref="R408">IFERROR(INDEX([1]!v_s10a_incident_by_feeder_FY26[Cause], ROWS($R$9:R408)),"")</f>
        <v>Unknown</v>
      </c>
      <c r="S408" s="88" t="str" cm="1">
        <f t="array" ref="S408">IFERROR(INDEX([1]!v_s10a_incident_by_feeder_FY26[Details], ROWS($S$9:S408)),"")</f>
        <v># Recloser R_T01306 Tripped , Wharekawa Rd, Omanaia</v>
      </c>
      <c r="T408" s="18"/>
    </row>
    <row r="409" spans="1:20" ht="15.75" x14ac:dyDescent="0.25">
      <c r="A409" s="10">
        <v>409</v>
      </c>
      <c r="B409" s="11"/>
      <c r="C409" s="116"/>
      <c r="D409" s="116"/>
      <c r="E409" s="85" t="str" cm="1">
        <f t="array" ref="E409">IFERROR(INDEX([1]!v_s10a_incident_by_feeder_FY26[Interruptions Identifier], ROWS($E$9:E409)),"")</f>
        <v>INCD-33905-F-PURERUA</v>
      </c>
      <c r="F409" s="85" t="str" cm="1">
        <f t="array" ref="F409">IFERROR(INDEX([1]!v_s10a_incident_by_feeder_FY26[Circuit Location], ROWS($F$9:F409)),"")</f>
        <v>Waipapa 041632 - Purerua</v>
      </c>
      <c r="G409" s="88" t="str" cm="1">
        <f t="array" ref="G409">IFERROR(INDEX(#REF!, ROWS($G$9:G409)),"")</f>
        <v/>
      </c>
      <c r="H409" s="88" t="str" cm="1">
        <f t="array" ref="H409">IFERROR(INDEX([1]!v_s10a_incident_by_feeder_FY26[feeder], ROWS($H$9:H409)),"")</f>
        <v>PURERUA</v>
      </c>
      <c r="I409" s="89" cm="1">
        <f t="array" ref="I409">IFERROR(INDEX([1]!v_s10a_incident_by_feeder_FY26[Start_Date], ROWS($I$9:I409)),"")</f>
        <v>45879.34584490741</v>
      </c>
      <c r="J409" s="90" cm="1">
        <f t="array" ref="J409">IFERROR(INDEX([1]!v_s10a_incident_by_feeder_FY26[Start_Time], ROWS($J$9:J409)),"")</f>
        <v>45879.34584490741</v>
      </c>
      <c r="K409" s="89" cm="1">
        <f t="array" ref="K409">IFERROR(INDEX([1]!v_s10a_incident_by_feeder_FY26[End_Date], ROWS($K$9:K409)),"")</f>
        <v>45879.406944444447</v>
      </c>
      <c r="L409" s="90" cm="1">
        <f t="array" ref="L409">IFERROR(INDEX([1]!v_s10a_incident_by_feeder_FY26[End_Time], ROWS($L$9:L409)),"")</f>
        <v>45879.406944444447</v>
      </c>
      <c r="M409" s="97" cm="1">
        <f t="array" ref="M409">IFERROR(INDEX([1]!v_s10a_incident_by_feeder_FY26[SAIDI_Value], ROWS($M$9:M409)),"")</f>
        <v>0.60734867785568647</v>
      </c>
      <c r="N409" s="94" cm="1">
        <f t="array" ref="N409">IFERROR(INDEX([1]!v_s10a_incident_by_feeder_FY26[SAIFI_Value], ROWS($N$9:N409)),"")</f>
        <v>8.0323509860403281E-3</v>
      </c>
      <c r="O409" s="91" cm="1">
        <f t="array" ref="O409">IFERROR(INDEX([1]!v_s10a_incident_by_feeder_FY26[ICPs], ROWS($N$9:N409)),"")</f>
        <v>290</v>
      </c>
      <c r="P409" s="118" cm="1">
        <f t="array" ref="P409">IFERROR(INDEX([1]!v_s10a_incident_by_feeder_FY26[CML], ROWS($P$9:P409)),"")</f>
        <v>21927.716665301705</v>
      </c>
      <c r="Q409" s="88" t="str" cm="1">
        <f t="array" ref="Q409">IFERROR(INDEX([1]!v_s10a_incident_by_feeder_FY26[Planned or Unplanned], ROWS($Q$9:Q409)),"")</f>
        <v>Unplanned</v>
      </c>
      <c r="R409" s="88" t="str" cm="1">
        <f t="array" ref="R409">IFERROR(INDEX([1]!v_s10a_incident_by_feeder_FY26[Cause], ROWS($R$9:R409)),"")</f>
        <v>Vegetation</v>
      </c>
      <c r="S409" s="88" t="str" cm="1">
        <f t="array" ref="S409">IFERROR(INDEX([1]!v_s10a_incident_by_feeder_FY26[Details], ROWS($S$9:S409)),"")</f>
        <v># Branch on Line, at Pole 417936, Purerua Rd, Waipapa</v>
      </c>
      <c r="T409" s="18"/>
    </row>
    <row r="410" spans="1:20" ht="15.75" x14ac:dyDescent="0.25">
      <c r="A410" s="10">
        <v>410</v>
      </c>
      <c r="B410" s="11"/>
      <c r="C410" s="116"/>
      <c r="D410" s="116"/>
      <c r="E410" s="85" t="str" cm="1">
        <f t="array" ref="E410">IFERROR(INDEX([1]!v_s10a_incident_by_feeder_FY26[Interruptions Identifier], ROWS($E$9:E410)),"")</f>
        <v>INCD-33908-F-PUKENUI SOUTH</v>
      </c>
      <c r="F410" s="85" t="str" cm="1">
        <f t="array" ref="F410">IFERROR(INDEX([1]!v_s10a_incident_by_feeder_FY26[Circuit Location], ROWS($F$9:F410)),"")</f>
        <v>Pukenui 131132 - Pukenui South</v>
      </c>
      <c r="G410" s="88" t="str" cm="1">
        <f t="array" ref="G410">IFERROR(INDEX(#REF!, ROWS($G$9:G410)),"")</f>
        <v/>
      </c>
      <c r="H410" s="88" t="str" cm="1">
        <f t="array" ref="H410">IFERROR(INDEX([1]!v_s10a_incident_by_feeder_FY26[feeder], ROWS($H$9:H410)),"")</f>
        <v>PUKENUI SOUTH</v>
      </c>
      <c r="I410" s="89" cm="1">
        <f t="array" ref="I410">IFERROR(INDEX([1]!v_s10a_incident_by_feeder_FY26[Start_Date], ROWS($I$9:I410)),"")</f>
        <v>45909.361111111109</v>
      </c>
      <c r="J410" s="90" cm="1">
        <f t="array" ref="J410">IFERROR(INDEX([1]!v_s10a_incident_by_feeder_FY26[Start_Time], ROWS($J$9:J410)),"")</f>
        <v>45909.361111111109</v>
      </c>
      <c r="K410" s="89" cm="1">
        <f t="array" ref="K410">IFERROR(INDEX([1]!v_s10a_incident_by_feeder_FY26[End_Date], ROWS($K$9:K410)),"")</f>
        <v>45909.461805555555</v>
      </c>
      <c r="L410" s="90" cm="1">
        <f t="array" ref="L410">IFERROR(INDEX([1]!v_s10a_incident_by_feeder_FY26[End_Time], ROWS($L$9:L410)),"")</f>
        <v>45909.461805555555</v>
      </c>
      <c r="M410" s="97" cm="1">
        <f t="array" ref="M410">IFERROR(INDEX([1]!v_s10a_incident_by_feeder_FY26[SAIDI_Value], ROWS($M$9:M410)),"")</f>
        <v>0.44579547972881733</v>
      </c>
      <c r="N410" s="94" cm="1">
        <f t="array" ref="N410">IFERROR(INDEX([1]!v_s10a_incident_by_feeder_FY26[SAIFI_Value], ROWS($N$9:N410)),"")</f>
        <v>3.0744515843119874E-3</v>
      </c>
      <c r="O410" s="91" cm="1">
        <f t="array" ref="O410">IFERROR(INDEX([1]!v_s10a_incident_by_feeder_FY26[ICPs], ROWS($N$9:N410)),"")</f>
        <v>111</v>
      </c>
      <c r="P410" s="118" cm="1">
        <f t="array" ref="P410">IFERROR(INDEX([1]!v_s10a_incident_by_feeder_FY26[CML], ROWS($P$9:P410)),"")</f>
        <v>16095.000000129221</v>
      </c>
      <c r="Q410" s="88" t="str" cm="1">
        <f t="array" ref="Q410">IFERROR(INDEX([1]!v_s10a_incident_by_feeder_FY26[Planned or Unplanned], ROWS($Q$9:Q410)),"")</f>
        <v>Planned</v>
      </c>
      <c r="R410" s="88" t="str" cm="1">
        <f t="array" ref="R410">IFERROR(INDEX([1]!v_s10a_incident_by_feeder_FY26[Cause], ROWS($R$9:R410)),"")</f>
        <v>Planned Outage</v>
      </c>
      <c r="S410" s="88" t="str" cm="1">
        <f t="array" ref="S410">IFERROR(INDEX([1]!v_s10a_incident_by_feeder_FY26[Details], ROWS($S$9:S410)),"")</f>
        <v># Vegetation Control, Pole 430963, Kaimaumau Rd, Pukenui</v>
      </c>
      <c r="T410" s="18"/>
    </row>
    <row r="411" spans="1:20" ht="15.75" x14ac:dyDescent="0.25">
      <c r="A411" s="10">
        <v>411</v>
      </c>
      <c r="B411" s="11"/>
      <c r="C411" s="116"/>
      <c r="D411" s="116"/>
      <c r="E411" s="85" t="str" cm="1">
        <f t="array" ref="E411">IFERROR(INDEX([1]!v_s10a_incident_by_feeder_FY26[Interruptions Identifier], ROWS($E$9:E411)),"")</f>
        <v>INCD-33911-F-PUKENUI SOUTH</v>
      </c>
      <c r="F411" s="85" t="str" cm="1">
        <f t="array" ref="F411">IFERROR(INDEX([1]!v_s10a_incident_by_feeder_FY26[Circuit Location], ROWS($F$9:F411)),"")</f>
        <v>Pukenui 131132 - Pukenui South</v>
      </c>
      <c r="G411" s="88" t="str" cm="1">
        <f t="array" ref="G411">IFERROR(INDEX(#REF!, ROWS($G$9:G411)),"")</f>
        <v/>
      </c>
      <c r="H411" s="88" t="str" cm="1">
        <f t="array" ref="H411">IFERROR(INDEX([1]!v_s10a_incident_by_feeder_FY26[feeder], ROWS($H$9:H411)),"")</f>
        <v>PUKENUI SOUTH</v>
      </c>
      <c r="I411" s="89" cm="1">
        <f t="array" ref="I411">IFERROR(INDEX([1]!v_s10a_incident_by_feeder_FY26[Start_Date], ROWS($I$9:I411)),"")</f>
        <v>45909.395833333336</v>
      </c>
      <c r="J411" s="90" cm="1">
        <f t="array" ref="J411">IFERROR(INDEX([1]!v_s10a_incident_by_feeder_FY26[Start_Time], ROWS($J$9:J411)),"")</f>
        <v>45909.395833333336</v>
      </c>
      <c r="K411" s="89" cm="1">
        <f t="array" ref="K411">IFERROR(INDEX([1]!v_s10a_incident_by_feeder_FY26[End_Date], ROWS($K$9:K411)),"")</f>
        <v>45909.565972222219</v>
      </c>
      <c r="L411" s="90" cm="1">
        <f t="array" ref="L411">IFERROR(INDEX([1]!v_s10a_incident_by_feeder_FY26[End_Time], ROWS($L$9:L411)),"")</f>
        <v>45909.565972222219</v>
      </c>
      <c r="M411" s="97" cm="1">
        <f t="array" ref="M411">IFERROR(INDEX([1]!v_s10a_incident_by_feeder_FY26[SAIDI_Value], ROWS($M$9:M411)),"")</f>
        <v>4.7501661864141273E-2</v>
      </c>
      <c r="N411" s="94" cm="1">
        <f t="array" ref="N411">IFERROR(INDEX([1]!v_s10a_incident_by_feeder_FY26[SAIFI_Value], ROWS($N$9:N411)),"")</f>
        <v>1.9388433414580102E-4</v>
      </c>
      <c r="O411" s="91" cm="1">
        <f t="array" ref="O411">IFERROR(INDEX([1]!v_s10a_incident_by_feeder_FY26[ICPs], ROWS($N$9:N411)),"")</f>
        <v>7</v>
      </c>
      <c r="P411" s="118" cm="1">
        <f t="array" ref="P411">IFERROR(INDEX([1]!v_s10a_incident_by_feeder_FY26[CML], ROWS($P$9:P411)),"")</f>
        <v>1714.9999999429565</v>
      </c>
      <c r="Q411" s="88" t="str" cm="1">
        <f t="array" ref="Q411">IFERROR(INDEX([1]!v_s10a_incident_by_feeder_FY26[Planned or Unplanned], ROWS($Q$9:Q411)),"")</f>
        <v>Planned</v>
      </c>
      <c r="R411" s="88" t="str" cm="1">
        <f t="array" ref="R411">IFERROR(INDEX([1]!v_s10a_incident_by_feeder_FY26[Cause], ROWS($R$9:R411)),"")</f>
        <v>Planned Outage</v>
      </c>
      <c r="S411" s="88" t="str" cm="1">
        <f t="array" ref="S411">IFERROR(INDEX([1]!v_s10a_incident_by_feeder_FY26[Details], ROWS($S$9:S411)),"")</f>
        <v># Maintain Poles 432430, 432431, 432425, 432426, Turk Valley Rd, Pukenui</v>
      </c>
      <c r="T411" s="18"/>
    </row>
    <row r="412" spans="1:20" ht="15.75" x14ac:dyDescent="0.25">
      <c r="A412" s="10">
        <v>412</v>
      </c>
      <c r="B412" s="11"/>
      <c r="C412" s="116"/>
      <c r="D412" s="116"/>
      <c r="E412" s="85" t="str" cm="1">
        <f t="array" ref="E412">IFERROR(INDEX([1]!v_s10a_incident_by_feeder_FY26[Interruptions Identifier], ROWS($E$9:E412)),"")</f>
        <v>INCD-33929-F-OROTERE</v>
      </c>
      <c r="F412" s="85" t="str" cm="1">
        <f t="array" ref="F412">IFERROR(INDEX([1]!v_s10a_incident_by_feeder_FY26[Circuit Location], ROWS($F$9:F412)),"")</f>
        <v>Kaeo 191772 - Orotere</v>
      </c>
      <c r="G412" s="88" t="str" cm="1">
        <f t="array" ref="G412">IFERROR(INDEX(#REF!, ROWS($G$9:G412)),"")</f>
        <v/>
      </c>
      <c r="H412" s="88" t="str" cm="1">
        <f t="array" ref="H412">IFERROR(INDEX([1]!v_s10a_incident_by_feeder_FY26[feeder], ROWS($H$9:H412)),"")</f>
        <v>OROTERE</v>
      </c>
      <c r="I412" s="89" cm="1">
        <f t="array" ref="I412">IFERROR(INDEX([1]!v_s10a_incident_by_feeder_FY26[Start_Date], ROWS($I$9:I412)),"")</f>
        <v>45902.388194444444</v>
      </c>
      <c r="J412" s="90" cm="1">
        <f t="array" ref="J412">IFERROR(INDEX([1]!v_s10a_incident_by_feeder_FY26[Start_Time], ROWS($J$9:J412)),"")</f>
        <v>45902.388194444444</v>
      </c>
      <c r="K412" s="89" cm="1">
        <f t="array" ref="K412">IFERROR(INDEX([1]!v_s10a_incident_by_feeder_FY26[End_Date], ROWS($K$9:K412)),"")</f>
        <v>45902.677777777775</v>
      </c>
      <c r="L412" s="90" cm="1">
        <f t="array" ref="L412">IFERROR(INDEX([1]!v_s10a_incident_by_feeder_FY26[End_Time], ROWS($L$9:L412)),"")</f>
        <v>45902.677777777775</v>
      </c>
      <c r="M412" s="97" cm="1">
        <f t="array" ref="M412">IFERROR(INDEX([1]!v_s10a_incident_by_feeder_FY26[SAIDI_Value], ROWS($M$9:M412)),"")</f>
        <v>0.18479946820173102</v>
      </c>
      <c r="N412" s="94" cm="1">
        <f t="array" ref="N412">IFERROR(INDEX([1]!v_s10a_incident_by_feeder_FY26[SAIFI_Value], ROWS($N$9:N412)),"")</f>
        <v>4.4316419233325947E-4</v>
      </c>
      <c r="O412" s="91" cm="1">
        <f t="array" ref="O412">IFERROR(INDEX([1]!v_s10a_incident_by_feeder_FY26[ICPs], ROWS($N$9:N412)),"")</f>
        <v>16</v>
      </c>
      <c r="P412" s="118" cm="1">
        <f t="array" ref="P412">IFERROR(INDEX([1]!v_s10a_incident_by_feeder_FY26[CML], ROWS($P$9:P412)),"")</f>
        <v>6671.9999999552965</v>
      </c>
      <c r="Q412" s="88" t="str" cm="1">
        <f t="array" ref="Q412">IFERROR(INDEX([1]!v_s10a_incident_by_feeder_FY26[Planned or Unplanned], ROWS($Q$9:Q412)),"")</f>
        <v>Planned</v>
      </c>
      <c r="R412" s="88" t="str" cm="1">
        <f t="array" ref="R412">IFERROR(INDEX([1]!v_s10a_incident_by_feeder_FY26[Cause], ROWS($R$9:R412)),"")</f>
        <v>Planned Outage</v>
      </c>
      <c r="S412" s="88" t="str" cm="1">
        <f t="array" ref="S412">IFERROR(INDEX([1]!v_s10a_incident_by_feeder_FY26[Details], ROWS($S$9:S412)),"")</f>
        <v># Pole Replacement, near Sectionaliser S164, SH10, Kaeo</v>
      </c>
      <c r="T412" s="18"/>
    </row>
    <row r="413" spans="1:20" ht="15.75" x14ac:dyDescent="0.25">
      <c r="A413" s="10">
        <v>413</v>
      </c>
      <c r="B413" s="11"/>
      <c r="C413" s="116"/>
      <c r="D413" s="116"/>
      <c r="E413" s="85" t="str" cm="1">
        <f t="array" ref="E413">IFERROR(INDEX([1]!v_s10a_incident_by_feeder_FY26[Interruptions Identifier], ROWS($E$9:E413)),"")</f>
        <v>INCD-33950-F-TAIPALS</v>
      </c>
      <c r="F413" s="85" t="str" cm="1">
        <f t="array" ref="F413">IFERROR(INDEX([1]!v_s10a_incident_by_feeder_FY26[Circuit Location], ROWS($F$9:F413)),"")</f>
        <v>Taipa CB1205 - Tokerau</v>
      </c>
      <c r="G413" s="88" t="str" cm="1">
        <f t="array" ref="G413">IFERROR(INDEX(#REF!, ROWS($G$9:G413)),"")</f>
        <v/>
      </c>
      <c r="H413" s="88" t="str" cm="1">
        <f t="array" ref="H413">IFERROR(INDEX([1]!v_s10a_incident_by_feeder_FY26[feeder], ROWS($H$9:H413)),"")</f>
        <v>TAIPALS</v>
      </c>
      <c r="I413" s="89" cm="1">
        <f t="array" ref="I413">IFERROR(INDEX([1]!v_s10a_incident_by_feeder_FY26[Start_Date], ROWS($I$9:I413)),"")</f>
        <v>45897.396041666667</v>
      </c>
      <c r="J413" s="90" cm="1">
        <f t="array" ref="J413">IFERROR(INDEX([1]!v_s10a_incident_by_feeder_FY26[Start_Time], ROWS($J$9:J413)),"")</f>
        <v>45897.396041666667</v>
      </c>
      <c r="K413" s="89" cm="1">
        <f t="array" ref="K413">IFERROR(INDEX([1]!v_s10a_incident_by_feeder_FY26[End_Date], ROWS($K$9:K413)),"")</f>
        <v>45897.504849537036</v>
      </c>
      <c r="L413" s="90" cm="1">
        <f t="array" ref="L413">IFERROR(INDEX([1]!v_s10a_incident_by_feeder_FY26[End_Time], ROWS($L$9:L413)),"")</f>
        <v>45897.504849537036</v>
      </c>
      <c r="M413" s="97" cm="1">
        <f t="array" ref="M413">IFERROR(INDEX([1]!v_s10a_incident_by_feeder_FY26[SAIDI_Value], ROWS($M$9:M413)),"")</f>
        <v>2.0093170654847805</v>
      </c>
      <c r="N413" s="94" cm="1">
        <f t="array" ref="N413">IFERROR(INDEX([1]!v_s10a_incident_by_feeder_FY26[SAIFI_Value], ROWS($N$9:N413)),"")</f>
        <v>1.2824063815643697E-2</v>
      </c>
      <c r="O413" s="91" cm="1">
        <f t="array" ref="O413">IFERROR(INDEX([1]!v_s10a_incident_by_feeder_FY26[ICPs], ROWS($N$9:N413)),"")</f>
        <v>463</v>
      </c>
      <c r="P413" s="118" cm="1">
        <f t="array" ref="P413">IFERROR(INDEX([1]!v_s10a_incident_by_feeder_FY26[CML], ROWS($P$9:P413)),"")</f>
        <v>72544.383332262514</v>
      </c>
      <c r="Q413" s="88" t="str" cm="1">
        <f t="array" ref="Q413">IFERROR(INDEX([1]!v_s10a_incident_by_feeder_FY26[Planned or Unplanned], ROWS($Q$9:Q413)),"")</f>
        <v>Planned</v>
      </c>
      <c r="R413" s="88" t="str" cm="1">
        <f t="array" ref="R413">IFERROR(INDEX([1]!v_s10a_incident_by_feeder_FY26[Cause], ROWS($R$9:R413)),"")</f>
        <v>Planned Outage</v>
      </c>
      <c r="S413" s="88" t="str" cm="1">
        <f t="array" ref="S413">IFERROR(INDEX([1]!v_s10a_incident_by_feeder_FY26[Details], ROWS($S$9:S413)),"")</f>
        <v># Replace Pole 418257, Install Generator Links, Inland Rd, Karikari</v>
      </c>
      <c r="T413" s="18"/>
    </row>
    <row r="414" spans="1:20" ht="15.75" x14ac:dyDescent="0.25">
      <c r="A414" s="10">
        <v>414</v>
      </c>
      <c r="B414" s="11"/>
      <c r="C414" s="116"/>
      <c r="D414" s="116"/>
      <c r="E414" s="85" t="str" cm="1">
        <f t="array" ref="E414">IFERROR(INDEX([1]!v_s10a_incident_by_feeder_FY26[Interruptions Identifier], ROWS($E$9:E414)),"")</f>
        <v>INCD-33953-F-RUSSELL EXPRESS</v>
      </c>
      <c r="F414" s="85" t="str" cm="1">
        <f t="array" ref="F414">IFERROR(INDEX([1]!v_s10a_incident_by_feeder_FY26[Circuit Location], ROWS($F$9:F414)),"")</f>
        <v>Kawakawa CB0209 - Russel Express</v>
      </c>
      <c r="G414" s="88" t="str" cm="1">
        <f t="array" ref="G414">IFERROR(INDEX(#REF!, ROWS($G$9:G414)),"")</f>
        <v/>
      </c>
      <c r="H414" s="88" t="str" cm="1">
        <f t="array" ref="H414">IFERROR(INDEX([1]!v_s10a_incident_by_feeder_FY26[feeder], ROWS($H$9:H414)),"")</f>
        <v>RUSSELL EXPRESS</v>
      </c>
      <c r="I414" s="89" cm="1">
        <f t="array" ref="I414">IFERROR(INDEX([1]!v_s10a_incident_by_feeder_FY26[Start_Date], ROWS($I$9:I414)),"")</f>
        <v>45885.604861111111</v>
      </c>
      <c r="J414" s="90" cm="1">
        <f t="array" ref="J414">IFERROR(INDEX([1]!v_s10a_incident_by_feeder_FY26[Start_Time], ROWS($J$9:J414)),"")</f>
        <v>45885.604861111111</v>
      </c>
      <c r="K414" s="89" cm="1">
        <f t="array" ref="K414">IFERROR(INDEX([1]!v_s10a_incident_by_feeder_FY26[End_Date], ROWS($K$9:K414)),"")</f>
        <v>45885.886111111111</v>
      </c>
      <c r="L414" s="90" cm="1">
        <f t="array" ref="L414">IFERROR(INDEX([1]!v_s10a_incident_by_feeder_FY26[End_Time], ROWS($L$9:L414)),"")</f>
        <v>45885.886111111111</v>
      </c>
      <c r="M414" s="97" cm="1">
        <f t="array" ref="M414">IFERROR(INDEX([1]!v_s10a_incident_by_feeder_FY26[SAIDI_Value], ROWS($M$9:M414)),"")</f>
        <v>0.45933968535326869</v>
      </c>
      <c r="N414" s="94" cm="1">
        <f t="array" ref="N414">IFERROR(INDEX([1]!v_s10a_incident_by_feeder_FY26[SAIFI_Value], ROWS($N$9:N414)),"")</f>
        <v>1.1910037668956348E-3</v>
      </c>
      <c r="O414" s="91" cm="1">
        <f t="array" ref="O414">IFERROR(INDEX([1]!v_s10a_incident_by_feeder_FY26[ICPs], ROWS($N$9:N414)),"")</f>
        <v>43</v>
      </c>
      <c r="P414" s="118" cm="1">
        <f t="array" ref="P414">IFERROR(INDEX([1]!v_s10a_incident_by_feeder_FY26[CML], ROWS($P$9:P414)),"")</f>
        <v>16583.999999994412</v>
      </c>
      <c r="Q414" s="88" t="str" cm="1">
        <f t="array" ref="Q414">IFERROR(INDEX([1]!v_s10a_incident_by_feeder_FY26[Planned or Unplanned], ROWS($Q$9:Q414)),"")</f>
        <v>Unplanned</v>
      </c>
      <c r="R414" s="88" t="str" cm="1">
        <f t="array" ref="R414">IFERROR(INDEX([1]!v_s10a_incident_by_feeder_FY26[Cause], ROWS($R$9:R414)),"")</f>
        <v>Defective Equipment</v>
      </c>
      <c r="S414" s="88" t="str" cm="1">
        <f t="array" ref="S414">IFERROR(INDEX([1]!v_s10a_incident_by_feeder_FY26[Details], ROWS($S$9:S414)),"")</f>
        <v># Conductor Down Between Poles 345582 - 906964, Waihaha Rd, Kawakawa</v>
      </c>
      <c r="T414" s="18"/>
    </row>
    <row r="415" spans="1:20" ht="15.75" x14ac:dyDescent="0.25">
      <c r="A415" s="10">
        <v>415</v>
      </c>
      <c r="B415" s="11"/>
      <c r="C415" s="116"/>
      <c r="D415" s="116"/>
      <c r="E415" s="85" t="str" cm="1">
        <f t="array" ref="E415">IFERROR(INDEX([1]!v_s10a_incident_by_feeder_FY26[Interruptions Identifier], ROWS($E$9:E415)),"")</f>
        <v>INCD-33956-F-RAWENE</v>
      </c>
      <c r="F415" s="85" t="str" cm="1">
        <f t="array" ref="F415">IFERROR(INDEX([1]!v_s10a_incident_by_feeder_FY26[Circuit Location], ROWS($F$9:F415)),"")</f>
        <v>Omanaia 051742 - Rawene</v>
      </c>
      <c r="G415" s="88" t="str" cm="1">
        <f t="array" ref="G415">IFERROR(INDEX(#REF!, ROWS($G$9:G415)),"")</f>
        <v/>
      </c>
      <c r="H415" s="88" t="str" cm="1">
        <f t="array" ref="H415">IFERROR(INDEX([1]!v_s10a_incident_by_feeder_FY26[feeder], ROWS($H$9:H415)),"")</f>
        <v>RAWENE</v>
      </c>
      <c r="I415" s="89" cm="1">
        <f t="array" ref="I415">IFERROR(INDEX([1]!v_s10a_incident_by_feeder_FY26[Start_Date], ROWS($I$9:I415)),"")</f>
        <v>45886.506249999999</v>
      </c>
      <c r="J415" s="90" cm="1">
        <f t="array" ref="J415">IFERROR(INDEX([1]!v_s10a_incident_by_feeder_FY26[Start_Time], ROWS($J$9:J415)),"")</f>
        <v>45886.506249999999</v>
      </c>
      <c r="K415" s="89" cm="1">
        <f t="array" ref="K415">IFERROR(INDEX([1]!v_s10a_incident_by_feeder_FY26[End_Date], ROWS($K$9:K415)),"")</f>
        <v>45886.646527777775</v>
      </c>
      <c r="L415" s="90" cm="1">
        <f t="array" ref="L415">IFERROR(INDEX([1]!v_s10a_incident_by_feeder_FY26[End_Time], ROWS($L$9:L415)),"")</f>
        <v>45886.646527777775</v>
      </c>
      <c r="M415" s="97" cm="1">
        <f t="array" ref="M415">IFERROR(INDEX([1]!v_s10a_incident_by_feeder_FY26[SAIDI_Value], ROWS($M$9:M415)),"")</f>
        <v>2.2379791712649033E-2</v>
      </c>
      <c r="N415" s="94" cm="1">
        <f t="array" ref="N415">IFERROR(INDEX([1]!v_s10a_incident_by_feeder_FY26[SAIFI_Value], ROWS($N$9:N415)),"")</f>
        <v>1.1079104808331487E-4</v>
      </c>
      <c r="O415" s="91" cm="1">
        <f t="array" ref="O415">IFERROR(INDEX([1]!v_s10a_incident_by_feeder_FY26[ICPs], ROWS($N$9:N415)),"")</f>
        <v>4</v>
      </c>
      <c r="P415" s="118" cm="1">
        <f t="array" ref="P415">IFERROR(INDEX([1]!v_s10a_incident_by_feeder_FY26[CML], ROWS($P$9:P415)),"")</f>
        <v>807.99999999348074</v>
      </c>
      <c r="Q415" s="88" t="str" cm="1">
        <f t="array" ref="Q415">IFERROR(INDEX([1]!v_s10a_incident_by_feeder_FY26[Planned or Unplanned], ROWS($Q$9:Q415)),"")</f>
        <v>Unplanned</v>
      </c>
      <c r="R415" s="88" t="str" cm="1">
        <f t="array" ref="R415">IFERROR(INDEX([1]!v_s10a_incident_by_feeder_FY26[Cause], ROWS($R$9:R415)),"")</f>
        <v>Third Party</v>
      </c>
      <c r="S415" s="88" t="str" cm="1">
        <f t="array" ref="S415">IFERROR(INDEX([1]!v_s10a_incident_by_feeder_FY26[Details], ROWS($S$9:S415)),"")</f>
        <v># Car vs Pole, at Pole 450492, SH12, Rawene</v>
      </c>
      <c r="T415" s="18"/>
    </row>
    <row r="416" spans="1:20" ht="15.75" x14ac:dyDescent="0.25">
      <c r="A416" s="10">
        <v>416</v>
      </c>
      <c r="B416" s="11"/>
      <c r="C416" s="116"/>
      <c r="D416" s="116"/>
      <c r="E416" s="85" t="str" cm="1">
        <f t="array" ref="E416">IFERROR(INDEX([1]!v_s10a_incident_by_feeder_FY26[Interruptions Identifier], ROWS($E$9:E416)),"")</f>
        <v>INCD-33959-F-OMAUNU ROAD</v>
      </c>
      <c r="F416" s="85" t="str" cm="1">
        <f t="array" ref="F416">IFERROR(INDEX([1]!v_s10a_incident_by_feeder_FY26[Circuit Location], ROWS($F$9:F416)),"")</f>
        <v>Kaeo 191712 - Omaunu Rd</v>
      </c>
      <c r="G416" s="88" t="str" cm="1">
        <f t="array" ref="G416">IFERROR(INDEX(#REF!, ROWS($G$9:G416)),"")</f>
        <v/>
      </c>
      <c r="H416" s="88" t="str" cm="1">
        <f t="array" ref="H416">IFERROR(INDEX([1]!v_s10a_incident_by_feeder_FY26[feeder], ROWS($H$9:H416)),"")</f>
        <v>OMAUNU ROAD</v>
      </c>
      <c r="I416" s="89" cm="1">
        <f t="array" ref="I416">IFERROR(INDEX([1]!v_s10a_incident_by_feeder_FY26[Start_Date], ROWS($I$9:I416)),"")</f>
        <v>45902.500694444447</v>
      </c>
      <c r="J416" s="90" cm="1">
        <f t="array" ref="J416">IFERROR(INDEX([1]!v_s10a_incident_by_feeder_FY26[Start_Time], ROWS($J$9:J416)),"")</f>
        <v>45902.500694444447</v>
      </c>
      <c r="K416" s="89" cm="1">
        <f t="array" ref="K416">IFERROR(INDEX([1]!v_s10a_incident_by_feeder_FY26[End_Date], ROWS($K$9:K416)),"")</f>
        <v>45902.522916666669</v>
      </c>
      <c r="L416" s="90" cm="1">
        <f t="array" ref="L416">IFERROR(INDEX([1]!v_s10a_incident_by_feeder_FY26[End_Time], ROWS($L$9:L416)),"")</f>
        <v>45902.522916666669</v>
      </c>
      <c r="M416" s="97" cm="1">
        <f t="array" ref="M416">IFERROR(INDEX([1]!v_s10a_incident_by_feeder_FY26[SAIDI_Value], ROWS($M$9:M416)),"")</f>
        <v>1.7726567693072423E-3</v>
      </c>
      <c r="N416" s="94" cm="1">
        <f t="array" ref="N416">IFERROR(INDEX([1]!v_s10a_incident_by_feeder_FY26[SAIFI_Value], ROWS($N$9:N416)),"")</f>
        <v>5.5395524041657433E-5</v>
      </c>
      <c r="O416" s="91" cm="1">
        <f t="array" ref="O416">IFERROR(INDEX([1]!v_s10a_incident_by_feeder_FY26[ICPs], ROWS($N$9:N416)),"")</f>
        <v>2</v>
      </c>
      <c r="P416" s="118" cm="1">
        <f t="array" ref="P416">IFERROR(INDEX([1]!v_s10a_incident_by_feeder_FY26[CML], ROWS($P$9:P416)),"")</f>
        <v>63.999999999068677</v>
      </c>
      <c r="Q416" s="88" t="str" cm="1">
        <f t="array" ref="Q416">IFERROR(INDEX([1]!v_s10a_incident_by_feeder_FY26[Planned or Unplanned], ROWS($Q$9:Q416)),"")</f>
        <v>Planned</v>
      </c>
      <c r="R416" s="88" t="str" cm="1">
        <f t="array" ref="R416">IFERROR(INDEX([1]!v_s10a_incident_by_feeder_FY26[Cause], ROWS($R$9:R416)),"")</f>
        <v>Planned Outage</v>
      </c>
      <c r="S416" s="88" t="str" cm="1">
        <f t="array" ref="S416">IFERROR(INDEX([1]!v_s10a_incident_by_feeder_FY26[Details], ROWS($S$9:S416)),"")</f>
        <v># Group Fusing, Transformer T03765, Waiare Rd, Kaeo</v>
      </c>
      <c r="T416" s="18"/>
    </row>
    <row r="417" spans="1:20" ht="15.75" x14ac:dyDescent="0.25">
      <c r="A417" s="10">
        <v>417</v>
      </c>
      <c r="B417" s="11"/>
      <c r="C417" s="116"/>
      <c r="D417" s="116"/>
      <c r="E417" s="85" t="str" cm="1">
        <f t="array" ref="E417">IFERROR(INDEX([1]!v_s10a_incident_by_feeder_FY26[Interruptions Identifier], ROWS($E$9:E417)),"")</f>
        <v>INCD-33977-F-TAIPALS</v>
      </c>
      <c r="F417" s="85" t="str" cm="1">
        <f t="array" ref="F417">IFERROR(INDEX([1]!v_s10a_incident_by_feeder_FY26[Circuit Location], ROWS($F$9:F417)),"")</f>
        <v>Taipa CB1205 - Tokerau</v>
      </c>
      <c r="G417" s="88" t="str" cm="1">
        <f t="array" ref="G417">IFERROR(INDEX(#REF!, ROWS($G$9:G417)),"")</f>
        <v/>
      </c>
      <c r="H417" s="88" t="str" cm="1">
        <f t="array" ref="H417">IFERROR(INDEX([1]!v_s10a_incident_by_feeder_FY26[feeder], ROWS($H$9:H417)),"")</f>
        <v>TAIPALS</v>
      </c>
      <c r="I417" s="89" cm="1">
        <f t="array" ref="I417">IFERROR(INDEX([1]!v_s10a_incident_by_feeder_FY26[Start_Date], ROWS($I$9:I417)),"")</f>
        <v>45888.525439814817</v>
      </c>
      <c r="J417" s="90" cm="1">
        <f t="array" ref="J417">IFERROR(INDEX([1]!v_s10a_incident_by_feeder_FY26[Start_Time], ROWS($J$9:J417)),"")</f>
        <v>45888.525439814817</v>
      </c>
      <c r="K417" s="89" cm="1">
        <f t="array" ref="K417">IFERROR(INDEX([1]!v_s10a_incident_by_feeder_FY26[End_Date], ROWS($K$9:K417)),"")</f>
        <v>45889.614583333336</v>
      </c>
      <c r="L417" s="90" cm="1">
        <f t="array" ref="L417">IFERROR(INDEX([1]!v_s10a_incident_by_feeder_FY26[End_Time], ROWS($L$9:L417)),"")</f>
        <v>45889.614583333336</v>
      </c>
      <c r="M417" s="97" cm="1">
        <f t="array" ref="M417">IFERROR(INDEX([1]!v_s10a_incident_by_feeder_FY26[SAIDI_Value], ROWS($M$9:M417)),"")</f>
        <v>2.7383854051006239E-3</v>
      </c>
      <c r="N417" s="94" cm="1">
        <f t="array" ref="N417">IFERROR(INDEX([1]!v_s10a_incident_by_feeder_FY26[SAIFI_Value], ROWS($N$9:N417)),"")</f>
        <v>2.769776202080833E-5</v>
      </c>
      <c r="O417" s="91" cm="1">
        <f t="array" ref="O417">IFERROR(INDEX([1]!v_s10a_incident_by_feeder_FY26[ICPs], ROWS($N$9:N417)),"")</f>
        <v>0.98958333333260495</v>
      </c>
      <c r="P417" s="118" cm="1">
        <f t="array" ref="P417">IFERROR(INDEX([1]!v_s10a_incident_by_feeder_FY26[CML], ROWS($P$9:P417)),"")</f>
        <v>98.86666666575293</v>
      </c>
      <c r="Q417" s="88" t="str" cm="1">
        <f t="array" ref="Q417">IFERROR(INDEX([1]!v_s10a_incident_by_feeder_FY26[Planned or Unplanned], ROWS($Q$9:Q417)),"")</f>
        <v>Unplanned</v>
      </c>
      <c r="R417" s="88" t="str" cm="1">
        <f t="array" ref="R417">IFERROR(INDEX([1]!v_s10a_incident_by_feeder_FY26[Cause], ROWS($R$9:R417)),"")</f>
        <v>Defective Equipment</v>
      </c>
      <c r="S417" s="88" t="str" cm="1">
        <f t="array" ref="S417">IFERROR(INDEX([1]!v_s10a_incident_by_feeder_FY26[Details], ROWS($S$9:S417)),"")</f>
        <v># Line Down at Pole 434683, Beyond Fuse F2263, Omanaia</v>
      </c>
      <c r="T417" s="18"/>
    </row>
    <row r="418" spans="1:20" ht="15.75" x14ac:dyDescent="0.25">
      <c r="A418" s="10">
        <v>418</v>
      </c>
      <c r="B418" s="11"/>
      <c r="C418" s="116"/>
      <c r="D418" s="116"/>
      <c r="E418" s="85" t="str" cm="1">
        <f t="array" ref="E418">IFERROR(INDEX([1]!v_s10a_incident_by_feeder_FY26[Interruptions Identifier], ROWS($E$9:E418)),"")</f>
        <v>INCD-33977-F-OPONONI</v>
      </c>
      <c r="F418" s="85" t="str" cm="1">
        <f t="array" ref="F418">IFERROR(INDEX([1]!v_s10a_incident_by_feeder_FY26[Circuit Location], ROWS($F$9:F418)),"")</f>
        <v>Omanaia 051762 - Opononi</v>
      </c>
      <c r="G418" s="88" t="str" cm="1">
        <f t="array" ref="G418">IFERROR(INDEX(#REF!, ROWS($G$9:G418)),"")</f>
        <v/>
      </c>
      <c r="H418" s="88" t="str" cm="1">
        <f t="array" ref="H418">IFERROR(INDEX([1]!v_s10a_incident_by_feeder_FY26[feeder], ROWS($H$9:H418)),"")</f>
        <v>OPONONI</v>
      </c>
      <c r="I418" s="89" cm="1">
        <f t="array" ref="I418">IFERROR(INDEX([1]!v_s10a_incident_by_feeder_FY26[Start_Date], ROWS($I$9:I418)),"")</f>
        <v>45888.525439814817</v>
      </c>
      <c r="J418" s="90" cm="1">
        <f t="array" ref="J418">IFERROR(INDEX([1]!v_s10a_incident_by_feeder_FY26[Start_Time], ROWS($J$9:J418)),"")</f>
        <v>45888.525439814817</v>
      </c>
      <c r="K418" s="89" cm="1">
        <f t="array" ref="K418">IFERROR(INDEX([1]!v_s10a_incident_by_feeder_FY26[End_Date], ROWS($K$9:K418)),"")</f>
        <v>45889.614583333336</v>
      </c>
      <c r="L418" s="90" cm="1">
        <f t="array" ref="L418">IFERROR(INDEX([1]!v_s10a_incident_by_feeder_FY26[End_Time], ROWS($L$9:L418)),"")</f>
        <v>45889.614583333336</v>
      </c>
      <c r="M418" s="97" cm="1">
        <f t="array" ref="M418">IFERROR(INDEX([1]!v_s10a_incident_by_feeder_FY26[SAIDI_Value], ROWS($M$9:M418)),"")</f>
        <v>3.3702738385126771</v>
      </c>
      <c r="N418" s="94" cm="1">
        <f t="array" ref="N418">IFERROR(INDEX([1]!v_s10a_incident_by_feeder_FY26[SAIFI_Value], ROWS($N$9:N418)),"")</f>
        <v>2.922113893197429E-2</v>
      </c>
      <c r="O418" s="91" cm="1">
        <f t="array" ref="O418">IFERROR(INDEX([1]!v_s10a_incident_by_feeder_FY26[ICPs], ROWS($N$9:N418)),"")</f>
        <v>1044.0104166666665</v>
      </c>
      <c r="P418" s="118" cm="1">
        <f t="array" ref="P418">IFERROR(INDEX([1]!v_s10a_incident_by_feeder_FY26[CML], ROWS($P$9:P418)),"")</f>
        <v>121680.3666656617</v>
      </c>
      <c r="Q418" s="88" t="str" cm="1">
        <f t="array" ref="Q418">IFERROR(INDEX([1]!v_s10a_incident_by_feeder_FY26[Planned or Unplanned], ROWS($Q$9:Q418)),"")</f>
        <v>Unplanned</v>
      </c>
      <c r="R418" s="88" t="str" cm="1">
        <f t="array" ref="R418">IFERROR(INDEX([1]!v_s10a_incident_by_feeder_FY26[Cause], ROWS($R$9:R418)),"")</f>
        <v>Defective Equipment</v>
      </c>
      <c r="S418" s="88" t="str" cm="1">
        <f t="array" ref="S418">IFERROR(INDEX([1]!v_s10a_incident_by_feeder_FY26[Details], ROWS($S$9:S418)),"")</f>
        <v># Line Down at Pole 434683, Beyond Fuse F2263, Omanaia</v>
      </c>
      <c r="T418" s="18"/>
    </row>
    <row r="419" spans="1:20" ht="15.75" x14ac:dyDescent="0.25">
      <c r="A419" s="10">
        <v>419</v>
      </c>
      <c r="B419" s="11"/>
      <c r="C419" s="116"/>
      <c r="D419" s="116"/>
      <c r="E419" s="85" t="str" cm="1">
        <f t="array" ref="E419">IFERROR(INDEX([1]!v_s10a_incident_by_feeder_FY26[Interruptions Identifier], ROWS($E$9:E419)),"")</f>
        <v>INCD-33980-F-AWANUI</v>
      </c>
      <c r="F419" s="85" t="str" cm="1">
        <f t="array" ref="F419">IFERROR(INDEX([1]!v_s10a_incident_by_feeder_FY26[Circuit Location], ROWS($F$9:F419)),"")</f>
        <v>NPL CB1406 - Awanui</v>
      </c>
      <c r="G419" s="88" t="str" cm="1">
        <f t="array" ref="G419">IFERROR(INDEX(#REF!, ROWS($G$9:G419)),"")</f>
        <v/>
      </c>
      <c r="H419" s="88" t="str" cm="1">
        <f t="array" ref="H419">IFERROR(INDEX([1]!v_s10a_incident_by_feeder_FY26[feeder], ROWS($H$9:H419)),"")</f>
        <v>AWANUI</v>
      </c>
      <c r="I419" s="89" cm="1">
        <f t="array" ref="I419">IFERROR(INDEX([1]!v_s10a_incident_by_feeder_FY26[Start_Date], ROWS($I$9:I419)),"")</f>
        <v>45888.754861111112</v>
      </c>
      <c r="J419" s="90" cm="1">
        <f t="array" ref="J419">IFERROR(INDEX([1]!v_s10a_incident_by_feeder_FY26[Start_Time], ROWS($J$9:J419)),"")</f>
        <v>45888.754861111112</v>
      </c>
      <c r="K419" s="89" cm="1">
        <f t="array" ref="K419">IFERROR(INDEX([1]!v_s10a_incident_by_feeder_FY26[End_Date], ROWS($K$9:K419)),"")</f>
        <v>45888.886111111111</v>
      </c>
      <c r="L419" s="90" cm="1">
        <f t="array" ref="L419">IFERROR(INDEX([1]!v_s10a_incident_by_feeder_FY26[End_Time], ROWS($L$9:L419)),"")</f>
        <v>45888.886111111111</v>
      </c>
      <c r="M419" s="97" cm="1">
        <f t="array" ref="M419">IFERROR(INDEX([1]!v_s10a_incident_by_feeder_FY26[SAIDI_Value], ROWS($M$9:M419)),"")</f>
        <v>9.9462663415693167E-2</v>
      </c>
      <c r="N419" s="94" cm="1">
        <f t="array" ref="N419">IFERROR(INDEX([1]!v_s10a_incident_by_feeder_FY26[SAIFI_Value], ROWS($N$9:N419)),"")</f>
        <v>5.2625747839574557E-4</v>
      </c>
      <c r="O419" s="91" cm="1">
        <f t="array" ref="O419">IFERROR(INDEX([1]!v_s10a_incident_by_feeder_FY26[ICPs], ROWS($N$9:N419)),"")</f>
        <v>19</v>
      </c>
      <c r="P419" s="118" cm="1">
        <f t="array" ref="P419">IFERROR(INDEX([1]!v_s10a_incident_by_feeder_FY26[CML], ROWS($P$9:P419)),"")</f>
        <v>3590.999999960186</v>
      </c>
      <c r="Q419" s="88" t="str" cm="1">
        <f t="array" ref="Q419">IFERROR(INDEX([1]!v_s10a_incident_by_feeder_FY26[Planned or Unplanned], ROWS($Q$9:Q419)),"")</f>
        <v>Unplanned</v>
      </c>
      <c r="R419" s="88" t="str" cm="1">
        <f t="array" ref="R419">IFERROR(INDEX([1]!v_s10a_incident_by_feeder_FY26[Cause], ROWS($R$9:R419)),"")</f>
        <v>Vegetation</v>
      </c>
      <c r="S419" s="88" t="str" cm="1">
        <f t="array" ref="S419">IFERROR(INDEX([1]!v_s10a_incident_by_feeder_FY26[Details], ROWS($S$9:S419)),"")</f>
        <v># Branch on Line, Between Poles 428040 and 428039, Far North Rd, Pukenui</v>
      </c>
      <c r="T419" s="18"/>
    </row>
    <row r="420" spans="1:20" ht="15.75" x14ac:dyDescent="0.25">
      <c r="A420" s="10">
        <v>420</v>
      </c>
      <c r="B420" s="11"/>
      <c r="C420" s="116"/>
      <c r="D420" s="116"/>
      <c r="E420" s="85" t="str" cm="1">
        <f t="array" ref="E420">IFERROR(INDEX([1]!v_s10a_incident_by_feeder_FY26[Interruptions Identifier], ROWS($E$9:E420)),"")</f>
        <v>INCD-33986-F-HOREKE</v>
      </c>
      <c r="F420" s="85" t="str" cm="1">
        <f t="array" ref="F420">IFERROR(INDEX([1]!v_s10a_incident_by_feeder_FY26[Circuit Location], ROWS($F$9:F420)),"")</f>
        <v>Kaikohe  CB0111 - Horeke</v>
      </c>
      <c r="G420" s="88" t="str" cm="1">
        <f t="array" ref="G420">IFERROR(INDEX(#REF!, ROWS($G$9:G420)),"")</f>
        <v/>
      </c>
      <c r="H420" s="88" t="str" cm="1">
        <f t="array" ref="H420">IFERROR(INDEX([1]!v_s10a_incident_by_feeder_FY26[feeder], ROWS($H$9:H420)),"")</f>
        <v>HOREKE</v>
      </c>
      <c r="I420" s="89" cm="1">
        <f t="array" ref="I420">IFERROR(INDEX([1]!v_s10a_incident_by_feeder_FY26[Start_Date], ROWS($I$9:I420)),"")</f>
        <v>45903.419444444444</v>
      </c>
      <c r="J420" s="90" cm="1">
        <f t="array" ref="J420">IFERROR(INDEX([1]!v_s10a_incident_by_feeder_FY26[Start_Time], ROWS($J$9:J420)),"")</f>
        <v>45903.419444444444</v>
      </c>
      <c r="K420" s="89" cm="1">
        <f t="array" ref="K420">IFERROR(INDEX([1]!v_s10a_incident_by_feeder_FY26[End_Date], ROWS($K$9:K420)),"")</f>
        <v>45903.617361111108</v>
      </c>
      <c r="L420" s="90" cm="1">
        <f t="array" ref="L420">IFERROR(INDEX([1]!v_s10a_incident_by_feeder_FY26[End_Time], ROWS($L$9:L420)),"")</f>
        <v>45903.617361111108</v>
      </c>
      <c r="M420" s="97" cm="1">
        <f t="array" ref="M420">IFERROR(INDEX([1]!v_s10a_incident_by_feeder_FY26[SAIDI_Value], ROWS($M$9:M420)),"")</f>
        <v>4.7363173055036706E-2</v>
      </c>
      <c r="N420" s="94" cm="1">
        <f t="array" ref="N420">IFERROR(INDEX([1]!v_s10a_incident_by_feeder_FY26[SAIFI_Value], ROWS($N$9:N420)),"")</f>
        <v>1.6618657212497231E-4</v>
      </c>
      <c r="O420" s="91" cm="1">
        <f t="array" ref="O420">IFERROR(INDEX([1]!v_s10a_incident_by_feeder_FY26[ICPs], ROWS($N$9:N420)),"")</f>
        <v>6</v>
      </c>
      <c r="P420" s="118" cm="1">
        <f t="array" ref="P420">IFERROR(INDEX([1]!v_s10a_incident_by_feeder_FY26[CML], ROWS($P$9:P420)),"")</f>
        <v>1709.9999999790452</v>
      </c>
      <c r="Q420" s="88" t="str" cm="1">
        <f t="array" ref="Q420">IFERROR(INDEX([1]!v_s10a_incident_by_feeder_FY26[Planned or Unplanned], ROWS($Q$9:Q420)),"")</f>
        <v>Planned</v>
      </c>
      <c r="R420" s="88" t="str" cm="1">
        <f t="array" ref="R420">IFERROR(INDEX([1]!v_s10a_incident_by_feeder_FY26[Cause], ROWS($R$9:R420)),"")</f>
        <v>Planned Outage</v>
      </c>
      <c r="S420" s="88" t="str" cm="1">
        <f t="array" ref="S420">IFERROR(INDEX([1]!v_s10a_incident_by_feeder_FY26[Details], ROWS($S$9:S420)),"")</f>
        <v># Replace Pole 419853, Fuse F2071, Horeke Rd, Kaikohe</v>
      </c>
      <c r="T420" s="18"/>
    </row>
    <row r="421" spans="1:20" ht="15.75" x14ac:dyDescent="0.25">
      <c r="A421" s="10">
        <v>421</v>
      </c>
      <c r="B421" s="11"/>
      <c r="C421" s="116"/>
      <c r="D421" s="116"/>
      <c r="E421" s="85" t="str" cm="1">
        <f t="array" ref="E421">IFERROR(INDEX([1]!v_s10a_incident_by_feeder_FY26[Interruptions Identifier], ROWS($E$9:E421)),"")</f>
        <v>INCD-33998-F-TI BAY</v>
      </c>
      <c r="F421" s="85" t="str" cm="1">
        <f t="array" ref="F421">IFERROR(INDEX([1]!v_s10a_incident_by_feeder_FY26[Circuit Location], ROWS($F$9:F421)),"")</f>
        <v>Haruru CB0606 - Ti Bay</v>
      </c>
      <c r="G421" s="88" t="str" cm="1">
        <f t="array" ref="G421">IFERROR(INDEX(#REF!, ROWS($G$9:G421)),"")</f>
        <v/>
      </c>
      <c r="H421" s="88" t="str" cm="1">
        <f t="array" ref="H421">IFERROR(INDEX([1]!v_s10a_incident_by_feeder_FY26[feeder], ROWS($H$9:H421)),"")</f>
        <v>TI BAY</v>
      </c>
      <c r="I421" s="89" cm="1">
        <f t="array" ref="I421">IFERROR(INDEX([1]!v_s10a_incident_by_feeder_FY26[Start_Date], ROWS($I$9:I421)),"")</f>
        <v>45905.375405092593</v>
      </c>
      <c r="J421" s="90" cm="1">
        <f t="array" ref="J421">IFERROR(INDEX([1]!v_s10a_incident_by_feeder_FY26[Start_Time], ROWS($J$9:J421)),"")</f>
        <v>45905.375405092593</v>
      </c>
      <c r="K421" s="89" cm="1">
        <f t="array" ref="K421">IFERROR(INDEX([1]!v_s10a_incident_by_feeder_FY26[End_Date], ROWS($K$9:K421)),"")</f>
        <v>45905.563611111109</v>
      </c>
      <c r="L421" s="90" cm="1">
        <f t="array" ref="L421">IFERROR(INDEX([1]!v_s10a_incident_by_feeder_FY26[End_Time], ROWS($L$9:L421)),"")</f>
        <v>45905.563611111109</v>
      </c>
      <c r="M421" s="97" cm="1">
        <f t="array" ref="M421">IFERROR(INDEX([1]!v_s10a_incident_by_feeder_FY26[SAIDI_Value], ROWS($M$9:M421)),"")</f>
        <v>2.4096041989511892</v>
      </c>
      <c r="N421" s="94" cm="1">
        <f t="array" ref="N421">IFERROR(INDEX([1]!v_s10a_incident_by_feeder_FY26[SAIFI_Value], ROWS($N$9:N421)),"")</f>
        <v>8.8909816086860174E-3</v>
      </c>
      <c r="O421" s="91" cm="1">
        <f t="array" ref="O421">IFERROR(INDEX([1]!v_s10a_incident_by_feeder_FY26[ICPs], ROWS($N$9:N421)),"")</f>
        <v>321</v>
      </c>
      <c r="P421" s="118" cm="1">
        <f t="array" ref="P421">IFERROR(INDEX([1]!v_s10a_incident_by_feeder_FY26[CML], ROWS($P$9:P421)),"")</f>
        <v>86996.349998933729</v>
      </c>
      <c r="Q421" s="88" t="str" cm="1">
        <f t="array" ref="Q421">IFERROR(INDEX([1]!v_s10a_incident_by_feeder_FY26[Planned or Unplanned], ROWS($Q$9:Q421)),"")</f>
        <v>Planned</v>
      </c>
      <c r="R421" s="88" t="str" cm="1">
        <f t="array" ref="R421">IFERROR(INDEX([1]!v_s10a_incident_by_feeder_FY26[Cause], ROWS($R$9:R421)),"")</f>
        <v>Planned Outage</v>
      </c>
      <c r="S421" s="88" t="str" cm="1">
        <f t="array" ref="S421">IFERROR(INDEX([1]!v_s10a_incident_by_feeder_FY26[Details], ROWS($S$9:S421)),"")</f>
        <v># Install New Poles, near 735, Puketona Rd, Haruru</v>
      </c>
      <c r="T421" s="18"/>
    </row>
    <row r="422" spans="1:20" ht="15.75" x14ac:dyDescent="0.25">
      <c r="A422" s="10">
        <v>422</v>
      </c>
      <c r="B422" s="11"/>
      <c r="C422" s="116"/>
      <c r="D422" s="116"/>
      <c r="E422" s="85" t="str" cm="1">
        <f t="array" ref="E422">IFERROR(INDEX([1]!v_s10a_incident_by_feeder_FY26[Interruptions Identifier], ROWS($E$9:E422)),"")</f>
        <v>INCD-34010-F-HEREKINO</v>
      </c>
      <c r="F422" s="85" t="str" cm="1">
        <f t="array" ref="F422">IFERROR(INDEX([1]!v_s10a_incident_by_feeder_FY26[Circuit Location], ROWS($F$9:F422)),"")</f>
        <v>Okahu CB1109 - Herekino</v>
      </c>
      <c r="G422" s="88" t="str" cm="1">
        <f t="array" ref="G422">IFERROR(INDEX(#REF!, ROWS($G$9:G422)),"")</f>
        <v/>
      </c>
      <c r="H422" s="88" t="str" cm="1">
        <f t="array" ref="H422">IFERROR(INDEX([1]!v_s10a_incident_by_feeder_FY26[feeder], ROWS($H$9:H422)),"")</f>
        <v>HEREKINO</v>
      </c>
      <c r="I422" s="89" cm="1">
        <f t="array" ref="I422">IFERROR(INDEX([1]!v_s10a_incident_by_feeder_FY26[Start_Date], ROWS($I$9:I422)),"")</f>
        <v>45910.40347222222</v>
      </c>
      <c r="J422" s="90" cm="1">
        <f t="array" ref="J422">IFERROR(INDEX([1]!v_s10a_incident_by_feeder_FY26[Start_Time], ROWS($J$9:J422)),"")</f>
        <v>45910.40347222222</v>
      </c>
      <c r="K422" s="89" cm="1">
        <f t="array" ref="K422">IFERROR(INDEX([1]!v_s10a_incident_by_feeder_FY26[End_Date], ROWS($K$9:K422)),"")</f>
        <v>45910.552083333336</v>
      </c>
      <c r="L422" s="90" cm="1">
        <f t="array" ref="L422">IFERROR(INDEX([1]!v_s10a_incident_by_feeder_FY26[End_Time], ROWS($L$9:L422)),"")</f>
        <v>45910.552083333336</v>
      </c>
      <c r="M422" s="97" cm="1">
        <f t="array" ref="M422">IFERROR(INDEX([1]!v_s10a_incident_by_feeder_FY26[SAIDI_Value], ROWS($M$9:M422)),"")</f>
        <v>8.298249501675023E-2</v>
      </c>
      <c r="N422" s="94" cm="1">
        <f t="array" ref="N422">IFERROR(INDEX([1]!v_s10a_incident_by_feeder_FY26[SAIFI_Value], ROWS($N$9:N422)),"")</f>
        <v>3.8776866829160205E-4</v>
      </c>
      <c r="O422" s="91" cm="1">
        <f t="array" ref="O422">IFERROR(INDEX([1]!v_s10a_incident_by_feeder_FY26[ICPs], ROWS($N$9:N422)),"")</f>
        <v>14</v>
      </c>
      <c r="P422" s="118" cm="1">
        <f t="array" ref="P422">IFERROR(INDEX([1]!v_s10a_incident_by_feeder_FY26[CML], ROWS($P$9:P422)),"")</f>
        <v>2996.0000000847504</v>
      </c>
      <c r="Q422" s="88" t="str" cm="1">
        <f t="array" ref="Q422">IFERROR(INDEX([1]!v_s10a_incident_by_feeder_FY26[Planned or Unplanned], ROWS($Q$9:Q422)),"")</f>
        <v>Planned</v>
      </c>
      <c r="R422" s="88" t="str" cm="1">
        <f t="array" ref="R422">IFERROR(INDEX([1]!v_s10a_incident_by_feeder_FY26[Cause], ROWS($R$9:R422)),"")</f>
        <v>Planned Outage</v>
      </c>
      <c r="S422" s="88" t="str" cm="1">
        <f t="array" ref="S422">IFERROR(INDEX([1]!v_s10a_incident_by_feeder_FY26[Details], ROWS($S$9:S422)),"")</f>
        <v># New Pole near Pole 30470, Rangikohu Rd, Kaitaia</v>
      </c>
      <c r="T422" s="18"/>
    </row>
    <row r="423" spans="1:20" ht="15.75" x14ac:dyDescent="0.25">
      <c r="A423" s="10">
        <v>423</v>
      </c>
      <c r="B423" s="11"/>
      <c r="C423" s="116"/>
      <c r="D423" s="116"/>
      <c r="E423" s="85" t="str" cm="1">
        <f t="array" ref="E423">IFERROR(INDEX([1]!v_s10a_incident_by_feeder_FY26[Interruptions Identifier], ROWS($E$9:E423)),"")</f>
        <v>INCD-34019-F-TAIPALS</v>
      </c>
      <c r="F423" s="85" t="str" cm="1">
        <f t="array" ref="F423">IFERROR(INDEX([1]!v_s10a_incident_by_feeder_FY26[Circuit Location], ROWS($F$9:F423)),"")</f>
        <v>Taipa CB1205 - Tokerau</v>
      </c>
      <c r="G423" s="88" t="str" cm="1">
        <f t="array" ref="G423">IFERROR(INDEX(#REF!, ROWS($G$9:G423)),"")</f>
        <v/>
      </c>
      <c r="H423" s="88" t="str" cm="1">
        <f t="array" ref="H423">IFERROR(INDEX([1]!v_s10a_incident_by_feeder_FY26[feeder], ROWS($H$9:H423)),"")</f>
        <v>TAIPALS</v>
      </c>
      <c r="I423" s="89" cm="1">
        <f t="array" ref="I423">IFERROR(INDEX([1]!v_s10a_incident_by_feeder_FY26[Start_Date], ROWS($I$9:I423)),"")</f>
        <v>45903.394768518519</v>
      </c>
      <c r="J423" s="90" cm="1">
        <f t="array" ref="J423">IFERROR(INDEX([1]!v_s10a_incident_by_feeder_FY26[Start_Time], ROWS($J$9:J423)),"")</f>
        <v>45903.394768518519</v>
      </c>
      <c r="K423" s="89" cm="1">
        <f t="array" ref="K423">IFERROR(INDEX([1]!v_s10a_incident_by_feeder_FY26[End_Date], ROWS($K$9:K423)),"")</f>
        <v>45903.602083333331</v>
      </c>
      <c r="L423" s="90" cm="1">
        <f t="array" ref="L423">IFERROR(INDEX([1]!v_s10a_incident_by_feeder_FY26[End_Time], ROWS($L$9:L423)),"")</f>
        <v>45903.602083333331</v>
      </c>
      <c r="M423" s="97" cm="1">
        <f t="array" ref="M423">IFERROR(INDEX([1]!v_s10a_incident_by_feeder_FY26[SAIDI_Value], ROWS($M$9:M423)),"")</f>
        <v>2.6351890833435876</v>
      </c>
      <c r="N423" s="94" cm="1">
        <f t="array" ref="N423">IFERROR(INDEX([1]!v_s10a_incident_by_feeder_FY26[SAIFI_Value], ROWS($N$9:N423)),"")</f>
        <v>3.2046310658098827E-2</v>
      </c>
      <c r="O423" s="91" cm="1">
        <f t="array" ref="O423">IFERROR(INDEX([1]!v_s10a_incident_by_feeder_FY26[ICPs], ROWS($N$9:N423)),"")</f>
        <v>1157</v>
      </c>
      <c r="P423" s="118" cm="1">
        <f t="array" ref="P423">IFERROR(INDEX([1]!v_s10a_incident_by_feeder_FY26[CML], ROWS($P$9:P423)),"")</f>
        <v>95140.866665036883</v>
      </c>
      <c r="Q423" s="88" t="str" cm="1">
        <f t="array" ref="Q423">IFERROR(INDEX([1]!v_s10a_incident_by_feeder_FY26[Planned or Unplanned], ROWS($Q$9:Q423)),"")</f>
        <v>Planned</v>
      </c>
      <c r="R423" s="88" t="str" cm="1">
        <f t="array" ref="R423">IFERROR(INDEX([1]!v_s10a_incident_by_feeder_FY26[Cause], ROWS($R$9:R423)),"")</f>
        <v>Planned Outage</v>
      </c>
      <c r="S423" s="88" t="str" cm="1">
        <f t="array" ref="S423">IFERROR(INDEX([1]!v_s10a_incident_by_feeder_FY26[Details], ROWS($S$9:S423)),"")</f>
        <v># Replace Poles, near 418073, Inland Rd, Taipa</v>
      </c>
      <c r="T423" s="18"/>
    </row>
    <row r="424" spans="1:20" ht="15.75" x14ac:dyDescent="0.25">
      <c r="A424" s="10">
        <v>424</v>
      </c>
      <c r="B424" s="11"/>
      <c r="C424" s="116"/>
      <c r="D424" s="116"/>
      <c r="E424" s="85" t="str" cm="1">
        <f t="array" ref="E424">IFERROR(INDEX([1]!v_s10a_incident_by_feeder_FY26[Interruptions Identifier], ROWS($E$9:E424)),"")</f>
        <v>INCD-34022-F-OPONONI</v>
      </c>
      <c r="F424" s="85" t="str" cm="1">
        <f t="array" ref="F424">IFERROR(INDEX([1]!v_s10a_incident_by_feeder_FY26[Circuit Location], ROWS($F$9:F424)),"")</f>
        <v>Omanaia 051762 - Opononi</v>
      </c>
      <c r="G424" s="88" t="str" cm="1">
        <f t="array" ref="G424">IFERROR(INDEX(#REF!, ROWS($G$9:G424)),"")</f>
        <v/>
      </c>
      <c r="H424" s="88" t="str" cm="1">
        <f t="array" ref="H424">IFERROR(INDEX([1]!v_s10a_incident_by_feeder_FY26[feeder], ROWS($H$9:H424)),"")</f>
        <v>OPONONI</v>
      </c>
      <c r="I424" s="89" cm="1">
        <f t="array" ref="I424">IFERROR(INDEX([1]!v_s10a_incident_by_feeder_FY26[Start_Date], ROWS($I$9:I424)),"")</f>
        <v>45910.418749999997</v>
      </c>
      <c r="J424" s="90" cm="1">
        <f t="array" ref="J424">IFERROR(INDEX([1]!v_s10a_incident_by_feeder_FY26[Start_Time], ROWS($J$9:J424)),"")</f>
        <v>45910.418749999997</v>
      </c>
      <c r="K424" s="89" cm="1">
        <f t="array" ref="K424">IFERROR(INDEX([1]!v_s10a_incident_by_feeder_FY26[End_Date], ROWS($K$9:K424)),"")</f>
        <v>45910.652083333334</v>
      </c>
      <c r="L424" s="90" cm="1">
        <f t="array" ref="L424">IFERROR(INDEX([1]!v_s10a_incident_by_feeder_FY26[End_Time], ROWS($L$9:L424)),"")</f>
        <v>45910.652083333334</v>
      </c>
      <c r="M424" s="97" cm="1">
        <f t="array" ref="M424">IFERROR(INDEX([1]!v_s10a_incident_by_feeder_FY26[SAIDI_Value], ROWS($M$9:M424)),"")</f>
        <v>1.3176379348691352</v>
      </c>
      <c r="N424" s="94" cm="1">
        <f t="array" ref="N424">IFERROR(INDEX([1]!v_s10a_incident_by_feeder_FY26[SAIFI_Value], ROWS($N$9:N424)),"")</f>
        <v>1.0192776423664968E-2</v>
      </c>
      <c r="O424" s="91" cm="1">
        <f t="array" ref="O424">IFERROR(INDEX([1]!v_s10a_incident_by_feeder_FY26[ICPs], ROWS($N$9:N424)),"")</f>
        <v>184</v>
      </c>
      <c r="P424" s="118" cm="1">
        <f t="array" ref="P424">IFERROR(INDEX([1]!v_s10a_incident_by_feeder_FY26[CML], ROWS($P$9:P424)),"")</f>
        <v>47572.000000515254</v>
      </c>
      <c r="Q424" s="88" t="str" cm="1">
        <f t="array" ref="Q424">IFERROR(INDEX([1]!v_s10a_incident_by_feeder_FY26[Planned or Unplanned], ROWS($Q$9:Q424)),"")</f>
        <v>Planned</v>
      </c>
      <c r="R424" s="88" t="str" cm="1">
        <f t="array" ref="R424">IFERROR(INDEX([1]!v_s10a_incident_by_feeder_FY26[Cause], ROWS($R$9:R424)),"")</f>
        <v>Planned Outage</v>
      </c>
      <c r="S424" s="88" t="str" cm="1">
        <f t="array" ref="S424">IFERROR(INDEX([1]!v_s10a_incident_by_feeder_FY26[Details], ROWS($S$9:S424)),"")</f>
        <v># Replace Poles 405821 &amp; 405826, Transformer T04176, Omanaia</v>
      </c>
      <c r="T424" s="18"/>
    </row>
    <row r="425" spans="1:20" ht="15.75" x14ac:dyDescent="0.25">
      <c r="A425" s="10">
        <v>425</v>
      </c>
      <c r="B425" s="11"/>
      <c r="C425" s="116"/>
      <c r="D425" s="116"/>
      <c r="E425" s="85" t="str" cm="1">
        <f t="array" ref="E425">IFERROR(INDEX([1]!v_s10a_incident_by_feeder_FY26[Interruptions Identifier], ROWS($E$9:E425)),"")</f>
        <v>INCD-34028-F-OHAEAWAI</v>
      </c>
      <c r="F425" s="85" t="str" cm="1">
        <f t="array" ref="F425">IFERROR(INDEX([1]!v_s10a_incident_by_feeder_FY26[Circuit Location], ROWS($F$9:F425)),"")</f>
        <v>Kaikohe  CB0110 - Ohaeawai</v>
      </c>
      <c r="G425" s="88" t="str" cm="1">
        <f t="array" ref="G425">IFERROR(INDEX(#REF!, ROWS($G$9:G425)),"")</f>
        <v/>
      </c>
      <c r="H425" s="88" t="str" cm="1">
        <f t="array" ref="H425">IFERROR(INDEX([1]!v_s10a_incident_by_feeder_FY26[feeder], ROWS($H$9:H425)),"")</f>
        <v>OHAEAWAI</v>
      </c>
      <c r="I425" s="89" cm="1">
        <f t="array" ref="I425">IFERROR(INDEX([1]!v_s10a_incident_by_feeder_FY26[Start_Date], ROWS($I$9:I425)),"")</f>
        <v>45911.37777777778</v>
      </c>
      <c r="J425" s="90" cm="1">
        <f t="array" ref="J425">IFERROR(INDEX([1]!v_s10a_incident_by_feeder_FY26[Start_Time], ROWS($J$9:J425)),"")</f>
        <v>45911.37777777778</v>
      </c>
      <c r="K425" s="89" cm="1">
        <f t="array" ref="K425">IFERROR(INDEX([1]!v_s10a_incident_by_feeder_FY26[End_Date], ROWS($K$9:K425)),"")</f>
        <v>45911.510416666664</v>
      </c>
      <c r="L425" s="90" cm="1">
        <f t="array" ref="L425">IFERROR(INDEX([1]!v_s10a_incident_by_feeder_FY26[End_Time], ROWS($L$9:L425)),"")</f>
        <v>45911.510416666664</v>
      </c>
      <c r="M425" s="97" cm="1">
        <f t="array" ref="M425">IFERROR(INDEX([1]!v_s10a_incident_by_feeder_FY26[SAIDI_Value], ROWS($M$9:M425)),"")</f>
        <v>9.9074894748168982E-2</v>
      </c>
      <c r="N425" s="94" cm="1">
        <f t="array" ref="N425">IFERROR(INDEX([1]!v_s10a_incident_by_feeder_FY26[SAIFI_Value], ROWS($N$9:N425)),"")</f>
        <v>5.2625747839574557E-4</v>
      </c>
      <c r="O425" s="91" cm="1">
        <f t="array" ref="O425">IFERROR(INDEX([1]!v_s10a_incident_by_feeder_FY26[ICPs], ROWS($N$9:N425)),"")</f>
        <v>19</v>
      </c>
      <c r="P425" s="118" cm="1">
        <f t="array" ref="P425">IFERROR(INDEX([1]!v_s10a_incident_by_feeder_FY26[CML], ROWS($P$9:P425)),"")</f>
        <v>3576.9999999878928</v>
      </c>
      <c r="Q425" s="88" t="str" cm="1">
        <f t="array" ref="Q425">IFERROR(INDEX([1]!v_s10a_incident_by_feeder_FY26[Planned or Unplanned], ROWS($Q$9:Q425)),"")</f>
        <v>Planned</v>
      </c>
      <c r="R425" s="88" t="str" cm="1">
        <f t="array" ref="R425">IFERROR(INDEX([1]!v_s10a_incident_by_feeder_FY26[Cause], ROWS($R$9:R425)),"")</f>
        <v>Planned Outage</v>
      </c>
      <c r="S425" s="88" t="str" cm="1">
        <f t="array" ref="S425">IFERROR(INDEX([1]!v_s10a_incident_by_feeder_FY26[Details], ROWS($S$9:S425)),"")</f>
        <v># Replace Pole 431195, SH1, Kaikohe</v>
      </c>
      <c r="T425" s="18"/>
    </row>
    <row r="426" spans="1:20" ht="15.75" x14ac:dyDescent="0.25">
      <c r="A426" s="10">
        <v>426</v>
      </c>
      <c r="B426" s="11"/>
      <c r="C426" s="116"/>
      <c r="D426" s="116"/>
      <c r="E426" s="85" t="str" cm="1">
        <f t="array" ref="E426">IFERROR(INDEX([1]!v_s10a_incident_by_feeder_FY26[Interruptions Identifier], ROWS($E$9:E426)),"")</f>
        <v>INCD-34034-F-AWARUA</v>
      </c>
      <c r="F426" s="85" t="str" cm="1">
        <f t="array" ref="F426">IFERROR(INDEX([1]!v_s10a_incident_by_feeder_FY26[Circuit Location], ROWS($F$9:F426)),"")</f>
        <v>Kaikohe CB0108 - Awanui</v>
      </c>
      <c r="G426" s="88" t="str" cm="1">
        <f t="array" ref="G426">IFERROR(INDEX(#REF!, ROWS($G$9:G426)),"")</f>
        <v/>
      </c>
      <c r="H426" s="88" t="str" cm="1">
        <f t="array" ref="H426">IFERROR(INDEX([1]!v_s10a_incident_by_feeder_FY26[feeder], ROWS($H$9:H426)),"")</f>
        <v>AWARUA</v>
      </c>
      <c r="I426" s="89" cm="1">
        <f t="array" ref="I426">IFERROR(INDEX([1]!v_s10a_incident_by_feeder_FY26[Start_Date], ROWS($I$9:I426)),"")</f>
        <v>45915.475694444445</v>
      </c>
      <c r="J426" s="90" cm="1">
        <f t="array" ref="J426">IFERROR(INDEX([1]!v_s10a_incident_by_feeder_FY26[Start_Time], ROWS($J$9:J426)),"")</f>
        <v>45915.475694444445</v>
      </c>
      <c r="K426" s="89" cm="1">
        <f t="array" ref="K426">IFERROR(INDEX([1]!v_s10a_incident_by_feeder_FY26[End_Date], ROWS($K$9:K426)),"")</f>
        <v>45915.597916666666</v>
      </c>
      <c r="L426" s="90" cm="1">
        <f t="array" ref="L426">IFERROR(INDEX([1]!v_s10a_incident_by_feeder_FY26[End_Time], ROWS($L$9:L426)),"")</f>
        <v>45915.597916666666</v>
      </c>
      <c r="M426" s="97" cm="1">
        <f t="array" ref="M426">IFERROR(INDEX([1]!v_s10a_incident_by_feeder_FY26[SAIDI_Value], ROWS($M$9:M426)),"")</f>
        <v>0.77509417237959166</v>
      </c>
      <c r="N426" s="94" cm="1">
        <f t="array" ref="N426">IFERROR(INDEX([1]!v_s10a_incident_by_feeder_FY26[SAIFI_Value], ROWS($N$9:N426)),"")</f>
        <v>4.4039441613117659E-3</v>
      </c>
      <c r="O426" s="91" cm="1">
        <f t="array" ref="O426">IFERROR(INDEX([1]!v_s10a_incident_by_feeder_FY26[ICPs], ROWS($N$9:N426)),"")</f>
        <v>159</v>
      </c>
      <c r="P426" s="118" cm="1">
        <f t="array" ref="P426">IFERROR(INDEX([1]!v_s10a_incident_by_feeder_FY26[CML], ROWS($P$9:P426)),"")</f>
        <v>27983.999999592779</v>
      </c>
      <c r="Q426" s="88" t="str" cm="1">
        <f t="array" ref="Q426">IFERROR(INDEX([1]!v_s10a_incident_by_feeder_FY26[Planned or Unplanned], ROWS($Q$9:Q426)),"")</f>
        <v>Planned</v>
      </c>
      <c r="R426" s="88" t="str" cm="1">
        <f t="array" ref="R426">IFERROR(INDEX([1]!v_s10a_incident_by_feeder_FY26[Cause], ROWS($R$9:R426)),"")</f>
        <v>Planned Outage</v>
      </c>
      <c r="S426" s="88" t="str" cm="1">
        <f t="array" ref="S426">IFERROR(INDEX([1]!v_s10a_incident_by_feeder_FY26[Details], ROWS($S$9:S426)),"")</f>
        <v># Upgrade Transformer T02325, Quarry Rd, Kaikohe</v>
      </c>
      <c r="T426" s="18"/>
    </row>
    <row r="427" spans="1:20" ht="15.75" x14ac:dyDescent="0.25">
      <c r="A427" s="10">
        <v>427</v>
      </c>
      <c r="B427" s="11"/>
      <c r="C427" s="116"/>
      <c r="D427" s="116"/>
      <c r="E427" s="85" t="str" cm="1">
        <f t="array" ref="E427">IFERROR(INDEX([1]!v_s10a_incident_by_feeder_FY26[Interruptions Identifier], ROWS($E$9:E427)),"")</f>
        <v>INCD-34037-F-POKAPU</v>
      </c>
      <c r="F427" s="85" t="str" cm="1">
        <f t="array" ref="F427">IFERROR(INDEX([1]!v_s10a_incident_by_feeder_FY26[Circuit Location], ROWS($F$9:F427)),"")</f>
        <v>Moerewa 031312 - Pokapu</v>
      </c>
      <c r="G427" s="88" t="str" cm="1">
        <f t="array" ref="G427">IFERROR(INDEX(#REF!, ROWS($G$9:G427)),"")</f>
        <v/>
      </c>
      <c r="H427" s="88" t="str" cm="1">
        <f t="array" ref="H427">IFERROR(INDEX([1]!v_s10a_incident_by_feeder_FY26[feeder], ROWS($H$9:H427)),"")</f>
        <v>POKAPU</v>
      </c>
      <c r="I427" s="89" cm="1">
        <f t="array" ref="I427">IFERROR(INDEX([1]!v_s10a_incident_by_feeder_FY26[Start_Date], ROWS($I$9:I427)),"")</f>
        <v>45905.423611111109</v>
      </c>
      <c r="J427" s="90" cm="1">
        <f t="array" ref="J427">IFERROR(INDEX([1]!v_s10a_incident_by_feeder_FY26[Start_Time], ROWS($J$9:J427)),"")</f>
        <v>45905.423611111109</v>
      </c>
      <c r="K427" s="89" cm="1">
        <f t="array" ref="K427">IFERROR(INDEX([1]!v_s10a_incident_by_feeder_FY26[End_Date], ROWS($K$9:K427)),"")</f>
        <v>45905.585416666669</v>
      </c>
      <c r="L427" s="90" cm="1">
        <f t="array" ref="L427">IFERROR(INDEX([1]!v_s10a_incident_by_feeder_FY26[End_Time], ROWS($L$9:L427)),"")</f>
        <v>45905.585416666669</v>
      </c>
      <c r="M427" s="97" cm="1">
        <f t="array" ref="M427">IFERROR(INDEX([1]!v_s10a_incident_by_feeder_FY26[SAIDI_Value], ROWS($M$9:M427)),"")</f>
        <v>6.7444050522330143E-2</v>
      </c>
      <c r="N427" s="94" cm="1">
        <f t="array" ref="N427">IFERROR(INDEX([1]!v_s10a_incident_by_feeder_FY26[SAIFI_Value], ROWS($N$9:N427)),"")</f>
        <v>3.0467538222911589E-4</v>
      </c>
      <c r="O427" s="91" cm="1">
        <f t="array" ref="O427">IFERROR(INDEX([1]!v_s10a_incident_by_feeder_FY26[ICPs], ROWS($N$9:N427)),"")</f>
        <v>11</v>
      </c>
      <c r="P427" s="118" cm="1">
        <f t="array" ref="P427">IFERROR(INDEX([1]!v_s10a_incident_by_feeder_FY26[CML], ROWS($P$9:P427)),"")</f>
        <v>2435.0000000582077</v>
      </c>
      <c r="Q427" s="88" t="str" cm="1">
        <f t="array" ref="Q427">IFERROR(INDEX([1]!v_s10a_incident_by_feeder_FY26[Planned or Unplanned], ROWS($Q$9:Q427)),"")</f>
        <v>Planned</v>
      </c>
      <c r="R427" s="88" t="str" cm="1">
        <f t="array" ref="R427">IFERROR(INDEX([1]!v_s10a_incident_by_feeder_FY26[Cause], ROWS($R$9:R427)),"")</f>
        <v>Planned Outage</v>
      </c>
      <c r="S427" s="88" t="str" cm="1">
        <f t="array" ref="S427">IFERROR(INDEX([1]!v_s10a_incident_by_feeder_FY26[Details], ROWS($S$9:S427)),"")</f>
        <v># Re-Sag Lines, near Transformer T01014, Ngawhitu Rd, Moerewa</v>
      </c>
      <c r="T427" s="18"/>
    </row>
    <row r="428" spans="1:20" ht="15.75" x14ac:dyDescent="0.25">
      <c r="A428" s="10">
        <v>428</v>
      </c>
      <c r="B428" s="11"/>
      <c r="C428" s="116"/>
      <c r="D428" s="116"/>
      <c r="E428" s="85" t="str" cm="1">
        <f t="array" ref="E428">IFERROR(INDEX([1]!v_s10a_incident_by_feeder_FY26[Interruptions Identifier], ROWS($E$9:E428)),"")</f>
        <v>INCD-34040-F-OPONONI</v>
      </c>
      <c r="F428" s="85" t="str" cm="1">
        <f t="array" ref="F428">IFERROR(INDEX([1]!v_s10a_incident_by_feeder_FY26[Circuit Location], ROWS($F$9:F428)),"")</f>
        <v>Omanaia 051762 - Opononi</v>
      </c>
      <c r="G428" s="88" t="str" cm="1">
        <f t="array" ref="G428">IFERROR(INDEX(#REF!, ROWS($G$9:G428)),"")</f>
        <v/>
      </c>
      <c r="H428" s="88" t="str" cm="1">
        <f t="array" ref="H428">IFERROR(INDEX([1]!v_s10a_incident_by_feeder_FY26[feeder], ROWS($H$9:H428)),"")</f>
        <v>OPONONI</v>
      </c>
      <c r="I428" s="89" cm="1">
        <f t="array" ref="I428">IFERROR(INDEX([1]!v_s10a_incident_by_feeder_FY26[Start_Date], ROWS($I$9:I428)),"")</f>
        <v>45909.408333333333</v>
      </c>
      <c r="J428" s="90" cm="1">
        <f t="array" ref="J428">IFERROR(INDEX([1]!v_s10a_incident_by_feeder_FY26[Start_Time], ROWS($J$9:J428)),"")</f>
        <v>45909.408333333333</v>
      </c>
      <c r="K428" s="89" cm="1">
        <f t="array" ref="K428">IFERROR(INDEX([1]!v_s10a_incident_by_feeder_FY26[End_Date], ROWS($K$9:K428)),"")</f>
        <v>45909.727777777778</v>
      </c>
      <c r="L428" s="90" cm="1">
        <f t="array" ref="L428">IFERROR(INDEX([1]!v_s10a_incident_by_feeder_FY26[End_Time], ROWS($L$9:L428)),"")</f>
        <v>45909.727777777778</v>
      </c>
      <c r="M428" s="97" cm="1">
        <f t="array" ref="M428">IFERROR(INDEX([1]!v_s10a_incident_by_feeder_FY26[SAIDI_Value], ROWS($M$9:M428)),"")</f>
        <v>0.26146687347978304</v>
      </c>
      <c r="N428" s="94" cm="1">
        <f t="array" ref="N428">IFERROR(INDEX([1]!v_s10a_incident_by_feeder_FY26[SAIFI_Value], ROWS($N$9:N428)),"")</f>
        <v>7.2014181254154662E-4</v>
      </c>
      <c r="O428" s="91" cm="1">
        <f t="array" ref="O428">IFERROR(INDEX([1]!v_s10a_incident_by_feeder_FY26[ICPs], ROWS($N$9:N428)),"")</f>
        <v>26</v>
      </c>
      <c r="P428" s="118" cm="1">
        <f t="array" ref="P428">IFERROR(INDEX([1]!v_s10a_incident_by_feeder_FY26[CML], ROWS($P$9:P428)),"")</f>
        <v>9440.000000114087</v>
      </c>
      <c r="Q428" s="88" t="str" cm="1">
        <f t="array" ref="Q428">IFERROR(INDEX([1]!v_s10a_incident_by_feeder_FY26[Planned or Unplanned], ROWS($Q$9:Q428)),"")</f>
        <v>Planned</v>
      </c>
      <c r="R428" s="88" t="str" cm="1">
        <f t="array" ref="R428">IFERROR(INDEX([1]!v_s10a_incident_by_feeder_FY26[Cause], ROWS($R$9:R428)),"")</f>
        <v>Planned Outage</v>
      </c>
      <c r="S428" s="88" t="str" cm="1">
        <f t="array" ref="S428">IFERROR(INDEX([1]!v_s10a_incident_by_feeder_FY26[Details], ROWS($S$9:S428)),"")</f>
        <v># Replace Poles 438726 to 438723, Signal Station Rd, Omanaia</v>
      </c>
      <c r="T428" s="18"/>
    </row>
    <row r="429" spans="1:20" ht="15.75" x14ac:dyDescent="0.25">
      <c r="A429" s="10">
        <v>429</v>
      </c>
      <c r="B429" s="11"/>
      <c r="C429" s="116"/>
      <c r="D429" s="116"/>
      <c r="E429" s="85" t="str" cm="1">
        <f t="array" ref="E429">IFERROR(INDEX([1]!v_s10a_incident_by_feeder_FY26[Interruptions Identifier], ROWS($E$9:E429)),"")</f>
        <v>INCD-34049-F-TAIPALS</v>
      </c>
      <c r="F429" s="85" t="str" cm="1">
        <f t="array" ref="F429">IFERROR(INDEX([1]!v_s10a_incident_by_feeder_FY26[Circuit Location], ROWS($F$9:F429)),"")</f>
        <v>Taipa CB1205 - Tokerau</v>
      </c>
      <c r="G429" s="88" t="str" cm="1">
        <f t="array" ref="G429">IFERROR(INDEX(#REF!, ROWS($G$9:G429)),"")</f>
        <v/>
      </c>
      <c r="H429" s="88" t="str" cm="1">
        <f t="array" ref="H429">IFERROR(INDEX([1]!v_s10a_incident_by_feeder_FY26[feeder], ROWS($H$9:H429)),"")</f>
        <v>TAIPALS</v>
      </c>
      <c r="I429" s="89" cm="1">
        <f t="array" ref="I429">IFERROR(INDEX([1]!v_s10a_incident_by_feeder_FY26[Start_Date], ROWS($I$9:I429)),"")</f>
        <v>45893.258831018517</v>
      </c>
      <c r="J429" s="90" cm="1">
        <f t="array" ref="J429">IFERROR(INDEX([1]!v_s10a_incident_by_feeder_FY26[Start_Time], ROWS($J$9:J429)),"")</f>
        <v>45893.258831018517</v>
      </c>
      <c r="K429" s="89" cm="1">
        <f t="array" ref="K429">IFERROR(INDEX([1]!v_s10a_incident_by_feeder_FY26[End_Date], ROWS($K$9:K429)),"")</f>
        <v>45893.475694444445</v>
      </c>
      <c r="L429" s="90" cm="1">
        <f t="array" ref="L429">IFERROR(INDEX([1]!v_s10a_incident_by_feeder_FY26[End_Time], ROWS($L$9:L429)),"")</f>
        <v>45893.475694444445</v>
      </c>
      <c r="M429" s="97" cm="1">
        <f t="array" ref="M429">IFERROR(INDEX([1]!v_s10a_incident_by_feeder_FY26[SAIDI_Value], ROWS($M$9:M429)),"")</f>
        <v>3.1635460521575696E-3</v>
      </c>
      <c r="N429" s="94" cm="1">
        <f t="array" ref="N429">IFERROR(INDEX([1]!v_s10a_incident_by_feeder_FY26[SAIFI_Value], ROWS($N$9:N429)),"")</f>
        <v>2.6554834176224685E-5</v>
      </c>
      <c r="O429" s="91" cm="1">
        <f t="array" ref="O429">IFERROR(INDEX([1]!v_s10a_incident_by_feeder_FY26[ICPs], ROWS($N$9:N429)),"")</f>
        <v>0.95873573309841598</v>
      </c>
      <c r="P429" s="118" cm="1">
        <f t="array" ref="P429">IFERROR(INDEX([1]!v_s10a_incident_by_feeder_FY26[CML], ROWS($P$9:P429)),"")</f>
        <v>114.2166666670969</v>
      </c>
      <c r="Q429" s="88" t="str" cm="1">
        <f t="array" ref="Q429">IFERROR(INDEX([1]!v_s10a_incident_by_feeder_FY26[Planned or Unplanned], ROWS($Q$9:Q429)),"")</f>
        <v>Unplanned</v>
      </c>
      <c r="R429" s="88" t="str" cm="1">
        <f t="array" ref="R429">IFERROR(INDEX([1]!v_s10a_incident_by_feeder_FY26[Cause], ROWS($R$9:R429)),"")</f>
        <v>Defective Equipment</v>
      </c>
      <c r="S429" s="88" t="str" cm="1">
        <f t="array" ref="S429">IFERROR(INDEX([1]!v_s10a_incident_by_feeder_FY26[Details], ROWS($S$9:S429)),"")</f>
        <v># Line Down at Pole 434683, Koutu Loop Rd, Omanaia</v>
      </c>
      <c r="T429" s="18"/>
    </row>
    <row r="430" spans="1:20" ht="15.75" x14ac:dyDescent="0.25">
      <c r="A430" s="10">
        <v>430</v>
      </c>
      <c r="B430" s="11"/>
      <c r="C430" s="116"/>
      <c r="D430" s="116"/>
      <c r="E430" s="85" t="str" cm="1">
        <f t="array" ref="E430">IFERROR(INDEX([1]!v_s10a_incident_by_feeder_FY26[Interruptions Identifier], ROWS($E$9:E430)),"")</f>
        <v>INCD-34049-F-OPONONI</v>
      </c>
      <c r="F430" s="85" t="str" cm="1">
        <f t="array" ref="F430">IFERROR(INDEX([1]!v_s10a_incident_by_feeder_FY26[Circuit Location], ROWS($F$9:F430)),"")</f>
        <v>Omanaia 051762 - Opononi</v>
      </c>
      <c r="G430" s="88" t="str" cm="1">
        <f t="array" ref="G430">IFERROR(INDEX(#REF!, ROWS($G$9:G430)),"")</f>
        <v/>
      </c>
      <c r="H430" s="88" t="str" cm="1">
        <f t="array" ref="H430">IFERROR(INDEX([1]!v_s10a_incident_by_feeder_FY26[feeder], ROWS($H$9:H430)),"")</f>
        <v>OPONONI</v>
      </c>
      <c r="I430" s="89" cm="1">
        <f t="array" ref="I430">IFERROR(INDEX([1]!v_s10a_incident_by_feeder_FY26[Start_Date], ROWS($I$9:I430)),"")</f>
        <v>45893.258831018517</v>
      </c>
      <c r="J430" s="90" cm="1">
        <f t="array" ref="J430">IFERROR(INDEX([1]!v_s10a_incident_by_feeder_FY26[Start_Time], ROWS($J$9:J430)),"")</f>
        <v>45893.258831018517</v>
      </c>
      <c r="K430" s="89" cm="1">
        <f t="array" ref="K430">IFERROR(INDEX([1]!v_s10a_incident_by_feeder_FY26[End_Date], ROWS($K$9:K430)),"")</f>
        <v>45893.475694444445</v>
      </c>
      <c r="L430" s="90" cm="1">
        <f t="array" ref="L430">IFERROR(INDEX([1]!v_s10a_incident_by_feeder_FY26[End_Time], ROWS($L$9:L430)),"")</f>
        <v>45893.475694444445</v>
      </c>
      <c r="M430" s="97" cm="1">
        <f t="array" ref="M430">IFERROR(INDEX([1]!v_s10a_incident_by_feeder_FY26[SAIDI_Value], ROWS($M$9:M430)),"")</f>
        <v>3.2021535010107809</v>
      </c>
      <c r="N430" s="94" cm="1">
        <f t="array" ref="N430">IFERROR(INDEX([1]!v_s10a_incident_by_feeder_FY26[SAIFI_Value], ROWS($N$9:N430)),"")</f>
        <v>3.0219401292568705E-2</v>
      </c>
      <c r="O430" s="91" cm="1">
        <f t="array" ref="O430">IFERROR(INDEX([1]!v_s10a_incident_by_feeder_FY26[ICPs], ROWS($N$9:N430)),"")</f>
        <v>1091.0412642669005</v>
      </c>
      <c r="P430" s="118" cm="1">
        <f t="array" ref="P430">IFERROR(INDEX([1]!v_s10a_incident_by_feeder_FY26[CML], ROWS($P$9:P430)),"")</f>
        <v>115610.55000049323</v>
      </c>
      <c r="Q430" s="88" t="str" cm="1">
        <f t="array" ref="Q430">IFERROR(INDEX([1]!v_s10a_incident_by_feeder_FY26[Planned or Unplanned], ROWS($Q$9:Q430)),"")</f>
        <v>Unplanned</v>
      </c>
      <c r="R430" s="88" t="str" cm="1">
        <f t="array" ref="R430">IFERROR(INDEX([1]!v_s10a_incident_by_feeder_FY26[Cause], ROWS($R$9:R430)),"")</f>
        <v>Defective Equipment</v>
      </c>
      <c r="S430" s="88" t="str" cm="1">
        <f t="array" ref="S430">IFERROR(INDEX([1]!v_s10a_incident_by_feeder_FY26[Details], ROWS($S$9:S430)),"")</f>
        <v># Line Down at Pole 434683, Koutu Loop Rd, Omanaia</v>
      </c>
      <c r="T430" s="18"/>
    </row>
    <row r="431" spans="1:20" ht="15.75" x14ac:dyDescent="0.25">
      <c r="A431" s="10">
        <v>431</v>
      </c>
      <c r="B431" s="11"/>
      <c r="C431" s="116"/>
      <c r="D431" s="116"/>
      <c r="E431" s="85" t="str" cm="1">
        <f t="array" ref="E431">IFERROR(INDEX([1]!v_s10a_incident_by_feeder_FY26[Interruptions Identifier], ROWS($E$9:E431)),"")</f>
        <v>INCD-34061-F-INLET ROAD</v>
      </c>
      <c r="F431" s="85" t="str" cm="1">
        <f t="array" ref="F431">IFERROR(INDEX([1]!v_s10a_incident_by_feeder_FY26[Circuit Location], ROWS($F$9:F431)),"")</f>
        <v>Kerikeri 181142 - Inlet Road</v>
      </c>
      <c r="G431" s="88" t="str" cm="1">
        <f t="array" ref="G431">IFERROR(INDEX(#REF!, ROWS($G$9:G431)),"")</f>
        <v/>
      </c>
      <c r="H431" s="88" t="str" cm="1">
        <f t="array" ref="H431">IFERROR(INDEX([1]!v_s10a_incident_by_feeder_FY26[feeder], ROWS($H$9:H431)),"")</f>
        <v>INLET ROAD</v>
      </c>
      <c r="I431" s="89" cm="1">
        <f t="array" ref="I431">IFERROR(INDEX([1]!v_s10a_incident_by_feeder_FY26[Start_Date], ROWS($I$9:I431)),"")</f>
        <v>45894.359027777777</v>
      </c>
      <c r="J431" s="90" cm="1">
        <f t="array" ref="J431">IFERROR(INDEX([1]!v_s10a_incident_by_feeder_FY26[Start_Time], ROWS($J$9:J431)),"")</f>
        <v>45894.359027777777</v>
      </c>
      <c r="K431" s="89" cm="1">
        <f t="array" ref="K431">IFERROR(INDEX([1]!v_s10a_incident_by_feeder_FY26[End_Date], ROWS($K$9:K431)),"")</f>
        <v>45894.5</v>
      </c>
      <c r="L431" s="90" cm="1">
        <f t="array" ref="L431">IFERROR(INDEX([1]!v_s10a_incident_by_feeder_FY26[End_Time], ROWS($L$9:L431)),"")</f>
        <v>45894.5</v>
      </c>
      <c r="M431" s="97" cm="1">
        <f t="array" ref="M431">IFERROR(INDEX([1]!v_s10a_incident_by_feeder_FY26[SAIDI_Value], ROWS($M$9:M431)),"")</f>
        <v>3.9358519831913602E-2</v>
      </c>
      <c r="N431" s="94" cm="1">
        <f t="array" ref="N431">IFERROR(INDEX([1]!v_s10a_incident_by_feeder_FY26[SAIFI_Value], ROWS($N$9:N431)),"")</f>
        <v>1.9388433414580102E-4</v>
      </c>
      <c r="O431" s="91" cm="1">
        <f t="array" ref="O431">IFERROR(INDEX([1]!v_s10a_incident_by_feeder_FY26[ICPs], ROWS($N$9:N431)),"")</f>
        <v>7</v>
      </c>
      <c r="P431" s="118" cm="1">
        <f t="array" ref="P431">IFERROR(INDEX([1]!v_s10a_incident_by_feeder_FY26[CML], ROWS($P$9:P431)),"")</f>
        <v>1421.0000000114087</v>
      </c>
      <c r="Q431" s="88" t="str" cm="1">
        <f t="array" ref="Q431">IFERROR(INDEX([1]!v_s10a_incident_by_feeder_FY26[Planned or Unplanned], ROWS($Q$9:Q431)),"")</f>
        <v>Unplanned</v>
      </c>
      <c r="R431" s="88" t="str" cm="1">
        <f t="array" ref="R431">IFERROR(INDEX([1]!v_s10a_incident_by_feeder_FY26[Cause], ROWS($R$9:R431)),"")</f>
        <v>Defective Equipment</v>
      </c>
      <c r="S431" s="88" t="str" cm="1">
        <f t="array" ref="S431">IFERROR(INDEX([1]!v_s10a_incident_by_feeder_FY26[Details], ROWS($S$9:S431)),"")</f>
        <v># Replace Crossarm, at Pole 400860, Kerikeri Inlet Rd, Kerikeri</v>
      </c>
      <c r="T431" s="18"/>
    </row>
    <row r="432" spans="1:20" ht="15.75" x14ac:dyDescent="0.25">
      <c r="A432" s="10">
        <v>432</v>
      </c>
      <c r="B432" s="11"/>
      <c r="C432" s="116"/>
      <c r="D432" s="116"/>
      <c r="E432" s="85" t="str" cm="1">
        <f t="array" ref="E432">IFERROR(INDEX([1]!v_s10a_incident_by_feeder_FY26[Interruptions Identifier], ROWS($E$9:E432)),"")</f>
        <v>INCD-34067-F-ORURU</v>
      </c>
      <c r="F432" s="85" t="str" cm="1">
        <f t="array" ref="F432">IFERROR(INDEX([1]!v_s10a_incident_by_feeder_FY26[Circuit Location], ROWS($F$9:F432)),"")</f>
        <v>Taipa CB1206 - Oruru</v>
      </c>
      <c r="G432" s="88" t="str" cm="1">
        <f t="array" ref="G432">IFERROR(INDEX(#REF!, ROWS($G$9:G432)),"")</f>
        <v/>
      </c>
      <c r="H432" s="88" t="str" cm="1">
        <f t="array" ref="H432">IFERROR(INDEX([1]!v_s10a_incident_by_feeder_FY26[feeder], ROWS($H$9:H432)),"")</f>
        <v>ORURU</v>
      </c>
      <c r="I432" s="89" cm="1">
        <f t="array" ref="I432">IFERROR(INDEX([1]!v_s10a_incident_by_feeder_FY26[Start_Date], ROWS($I$9:I432)),"")</f>
        <v>45912.397245370368</v>
      </c>
      <c r="J432" s="90" cm="1">
        <f t="array" ref="J432">IFERROR(INDEX([1]!v_s10a_incident_by_feeder_FY26[Start_Time], ROWS($J$9:J432)),"")</f>
        <v>45912.397245370368</v>
      </c>
      <c r="K432" s="89" cm="1">
        <f t="array" ref="K432">IFERROR(INDEX([1]!v_s10a_incident_by_feeder_FY26[End_Date], ROWS($K$9:K432)),"")</f>
        <v>45912.551388888889</v>
      </c>
      <c r="L432" s="90" cm="1">
        <f t="array" ref="L432">IFERROR(INDEX([1]!v_s10a_incident_by_feeder_FY26[End_Time], ROWS($L$9:L432)),"")</f>
        <v>45912.551388888889</v>
      </c>
      <c r="M432" s="97" cm="1">
        <f t="array" ref="M432">IFERROR(INDEX([1]!v_s10a_incident_by_feeder_FY26[SAIDI_Value], ROWS($M$9:M432)),"")</f>
        <v>1.0896322660636402</v>
      </c>
      <c r="N432" s="94" cm="1">
        <f t="array" ref="N432">IFERROR(INDEX([1]!v_s10a_incident_by_feeder_FY26[SAIFI_Value], ROWS($N$9:N432)),"")</f>
        <v>7.5891867937070683E-3</v>
      </c>
      <c r="O432" s="91" cm="1">
        <f t="array" ref="O432">IFERROR(INDEX([1]!v_s10a_incident_by_feeder_FY26[ICPs], ROWS($N$9:N432)),"")</f>
        <v>274</v>
      </c>
      <c r="P432" s="118" cm="1">
        <f t="array" ref="P432">IFERROR(INDEX([1]!v_s10a_incident_by_feeder_FY26[CML], ROWS($P$9:P432)),"")</f>
        <v>39340.083333961666</v>
      </c>
      <c r="Q432" s="88" t="str" cm="1">
        <f t="array" ref="Q432">IFERROR(INDEX([1]!v_s10a_incident_by_feeder_FY26[Planned or Unplanned], ROWS($Q$9:Q432)),"")</f>
        <v>Planned</v>
      </c>
      <c r="R432" s="88" t="str" cm="1">
        <f t="array" ref="R432">IFERROR(INDEX([1]!v_s10a_incident_by_feeder_FY26[Cause], ROWS($R$9:R432)),"")</f>
        <v>Planned Outage</v>
      </c>
      <c r="S432" s="88" t="str" cm="1">
        <f t="array" ref="S432">IFERROR(INDEX([1]!v_s10a_incident_by_feeder_FY26[Details], ROWS($S$9:S432)),"")</f>
        <v># Network Additions, Near Pole 424493, Fosters Rd, Taipa</v>
      </c>
      <c r="T432" s="18"/>
    </row>
    <row r="433" spans="1:20" ht="15.75" x14ac:dyDescent="0.25">
      <c r="A433" s="10">
        <v>433</v>
      </c>
      <c r="B433" s="11"/>
      <c r="C433" s="116"/>
      <c r="D433" s="116"/>
      <c r="E433" s="85" t="str" cm="1">
        <f t="array" ref="E433">IFERROR(INDEX([1]!v_s10a_incident_by_feeder_FY26[Interruptions Identifier], ROWS($E$9:E433)),"")</f>
        <v>INCD-34079-F-BROADWOOD</v>
      </c>
      <c r="F433" s="85" t="str" cm="1">
        <f t="array" ref="F433">IFERROR(INDEX([1]!v_s10a_incident_by_feeder_FY26[Circuit Location], ROWS($F$9:F433)),"")</f>
        <v>Kaitaia Transmission 151922 - Broadwood</v>
      </c>
      <c r="G433" s="88" t="str" cm="1">
        <f t="array" ref="G433">IFERROR(INDEX(#REF!, ROWS($G$9:G433)),"")</f>
        <v/>
      </c>
      <c r="H433" s="88" t="str" cm="1">
        <f t="array" ref="H433">IFERROR(INDEX([1]!v_s10a_incident_by_feeder_FY26[feeder], ROWS($H$9:H433)),"")</f>
        <v>BROADWOOD</v>
      </c>
      <c r="I433" s="89" cm="1">
        <f t="array" ref="I433">IFERROR(INDEX([1]!v_s10a_incident_by_feeder_FY26[Start_Date], ROWS($I$9:I433)),"")</f>
        <v>45916.401388888888</v>
      </c>
      <c r="J433" s="90" cm="1">
        <f t="array" ref="J433">IFERROR(INDEX([1]!v_s10a_incident_by_feeder_FY26[Start_Time], ROWS($J$9:J433)),"")</f>
        <v>45916.401388888888</v>
      </c>
      <c r="K433" s="89" cm="1">
        <f t="array" ref="K433">IFERROR(INDEX([1]!v_s10a_incident_by_feeder_FY26[End_Date], ROWS($K$9:K433)),"")</f>
        <v>45916.538888888892</v>
      </c>
      <c r="L433" s="90" cm="1">
        <f t="array" ref="L433">IFERROR(INDEX([1]!v_s10a_incident_by_feeder_FY26[End_Time], ROWS($L$9:L433)),"")</f>
        <v>45916.538888888892</v>
      </c>
      <c r="M433" s="97" cm="1">
        <f t="array" ref="M433">IFERROR(INDEX([1]!v_s10a_incident_by_feeder_FY26[SAIDI_Value], ROWS($M$9:M433)),"")</f>
        <v>1.0968313760596413E-2</v>
      </c>
      <c r="N433" s="94" cm="1">
        <f t="array" ref="N433">IFERROR(INDEX([1]!v_s10a_incident_by_feeder_FY26[SAIFI_Value], ROWS($N$9:N433)),"")</f>
        <v>5.5395524041657433E-5</v>
      </c>
      <c r="O433" s="91" cm="1">
        <f t="array" ref="O433">IFERROR(INDEX([1]!v_s10a_incident_by_feeder_FY26[ICPs], ROWS($N$9:N433)),"")</f>
        <v>2</v>
      </c>
      <c r="P433" s="118" cm="1">
        <f t="array" ref="P433">IFERROR(INDEX([1]!v_s10a_incident_by_feeder_FY26[CML], ROWS($P$9:P433)),"")</f>
        <v>396.00000001257285</v>
      </c>
      <c r="Q433" s="88" t="str" cm="1">
        <f t="array" ref="Q433">IFERROR(INDEX([1]!v_s10a_incident_by_feeder_FY26[Planned or Unplanned], ROWS($Q$9:Q433)),"")</f>
        <v>Planned</v>
      </c>
      <c r="R433" s="88" t="str" cm="1">
        <f t="array" ref="R433">IFERROR(INDEX([1]!v_s10a_incident_by_feeder_FY26[Cause], ROWS($R$9:R433)),"")</f>
        <v>Planned Outage</v>
      </c>
      <c r="S433" s="88" t="str" cm="1">
        <f t="array" ref="S433">IFERROR(INDEX([1]!v_s10a_incident_by_feeder_FY26[Details], ROWS($S$9:S433)),"")</f>
        <v># Replace Poles, near Link L074, West Coast Rd, Okau Rd</v>
      </c>
      <c r="T433" s="18"/>
    </row>
    <row r="434" spans="1:20" ht="15.75" x14ac:dyDescent="0.25">
      <c r="A434" s="10">
        <v>434</v>
      </c>
      <c r="B434" s="11"/>
      <c r="C434" s="116"/>
      <c r="D434" s="116"/>
      <c r="E434" s="85" t="str" cm="1">
        <f t="array" ref="E434">IFERROR(INDEX([1]!v_s10a_incident_by_feeder_FY26[Interruptions Identifier], ROWS($E$9:E434)),"")</f>
        <v>INCD-34082-F-TAIPALS</v>
      </c>
      <c r="F434" s="85" t="str" cm="1">
        <f t="array" ref="F434">IFERROR(INDEX([1]!v_s10a_incident_by_feeder_FY26[Circuit Location], ROWS($F$9:F434)),"")</f>
        <v>Taipa CB1205 - Tokerau</v>
      </c>
      <c r="G434" s="88" t="str" cm="1">
        <f t="array" ref="G434">IFERROR(INDEX(#REF!, ROWS($G$9:G434)),"")</f>
        <v/>
      </c>
      <c r="H434" s="88" t="str" cm="1">
        <f t="array" ref="H434">IFERROR(INDEX([1]!v_s10a_incident_by_feeder_FY26[feeder], ROWS($H$9:H434)),"")</f>
        <v>TAIPALS</v>
      </c>
      <c r="I434" s="89" cm="1">
        <f t="array" ref="I434">IFERROR(INDEX([1]!v_s10a_incident_by_feeder_FY26[Start_Date], ROWS($I$9:I434)),"")</f>
        <v>45895.396701388891</v>
      </c>
      <c r="J434" s="90" cm="1">
        <f t="array" ref="J434">IFERROR(INDEX([1]!v_s10a_incident_by_feeder_FY26[Start_Time], ROWS($J$9:J434)),"")</f>
        <v>45895.396701388891</v>
      </c>
      <c r="K434" s="89" cm="1">
        <f t="array" ref="K434">IFERROR(INDEX([1]!v_s10a_incident_by_feeder_FY26[End_Date], ROWS($K$9:K434)),"")</f>
        <v>45895.59375</v>
      </c>
      <c r="L434" s="90" cm="1">
        <f t="array" ref="L434">IFERROR(INDEX([1]!v_s10a_incident_by_feeder_FY26[End_Time], ROWS($L$9:L434)),"")</f>
        <v>45895.59375</v>
      </c>
      <c r="M434" s="97" cm="1">
        <f t="array" ref="M434">IFERROR(INDEX([1]!v_s10a_incident_by_feeder_FY26[SAIDI_Value], ROWS($M$9:M434)),"")</f>
        <v>1.1037078070706619</v>
      </c>
      <c r="N434" s="94" cm="1">
        <f t="array" ref="N434">IFERROR(INDEX([1]!v_s10a_incident_by_feeder_FY26[SAIFI_Value], ROWS($N$9:N434)),"")</f>
        <v>4.2100598271659646E-3</v>
      </c>
      <c r="O434" s="91" cm="1">
        <f t="array" ref="O434">IFERROR(INDEX([1]!v_s10a_incident_by_feeder_FY26[ICPs], ROWS($N$9:N434)),"")</f>
        <v>152</v>
      </c>
      <c r="P434" s="118" cm="1">
        <f t="array" ref="P434">IFERROR(INDEX([1]!v_s10a_incident_by_feeder_FY26[CML], ROWS($P$9:P434)),"")</f>
        <v>39848.266666479176</v>
      </c>
      <c r="Q434" s="88" t="str" cm="1">
        <f t="array" ref="Q434">IFERROR(INDEX([1]!v_s10a_incident_by_feeder_FY26[Planned or Unplanned], ROWS($Q$9:Q434)),"")</f>
        <v>Planned</v>
      </c>
      <c r="R434" s="88" t="str" cm="1">
        <f t="array" ref="R434">IFERROR(INDEX([1]!v_s10a_incident_by_feeder_FY26[Cause], ROWS($R$9:R434)),"")</f>
        <v>Planned Outage</v>
      </c>
      <c r="S434" s="88" t="str" cm="1">
        <f t="array" ref="S434">IFERROR(INDEX([1]!v_s10a_incident_by_feeder_FY26[Details], ROWS($S$9:S434)),"")</f>
        <v># Replacing Poles 421231, 418125, Cross Arms, Beyond Links L1062, Rangiputa, Taipa</v>
      </c>
      <c r="T434" s="18"/>
    </row>
    <row r="435" spans="1:20" ht="15.75" x14ac:dyDescent="0.25">
      <c r="A435" s="10">
        <v>435</v>
      </c>
      <c r="B435" s="11"/>
      <c r="C435" s="116"/>
      <c r="D435" s="116"/>
      <c r="E435" s="85" t="str" cm="1">
        <f t="array" ref="E435">IFERROR(INDEX([1]!v_s10a_incident_by_feeder_FY26[Interruptions Identifier], ROWS($E$9:E435)),"")</f>
        <v>INCD-34085-F-TAIPALS</v>
      </c>
      <c r="F435" s="85" t="str" cm="1">
        <f t="array" ref="F435">IFERROR(INDEX([1]!v_s10a_incident_by_feeder_FY26[Circuit Location], ROWS($F$9:F435)),"")</f>
        <v>Taipa CB1205 - Tokerau</v>
      </c>
      <c r="G435" s="88" t="str" cm="1">
        <f t="array" ref="G435">IFERROR(INDEX(#REF!, ROWS($G$9:G435)),"")</f>
        <v/>
      </c>
      <c r="H435" s="88" t="str" cm="1">
        <f t="array" ref="H435">IFERROR(INDEX([1]!v_s10a_incident_by_feeder_FY26[feeder], ROWS($H$9:H435)),"")</f>
        <v>TAIPALS</v>
      </c>
      <c r="I435" s="89" cm="1">
        <f t="array" ref="I435">IFERROR(INDEX([1]!v_s10a_incident_by_feeder_FY26[Start_Date], ROWS($I$9:I435)),"")</f>
        <v>45904.396319444444</v>
      </c>
      <c r="J435" s="90" cm="1">
        <f t="array" ref="J435">IFERROR(INDEX([1]!v_s10a_incident_by_feeder_FY26[Start_Time], ROWS($J$9:J435)),"")</f>
        <v>45904.396319444444</v>
      </c>
      <c r="K435" s="89" cm="1">
        <f t="array" ref="K435">IFERROR(INDEX([1]!v_s10a_incident_by_feeder_FY26[End_Date], ROWS($K$9:K435)),"")</f>
        <v>45904.620833333334</v>
      </c>
      <c r="L435" s="90" cm="1">
        <f t="array" ref="L435">IFERROR(INDEX([1]!v_s10a_incident_by_feeder_FY26[End_Time], ROWS($L$9:L435)),"")</f>
        <v>45904.620833333334</v>
      </c>
      <c r="M435" s="97" cm="1">
        <f t="array" ref="M435">IFERROR(INDEX([1]!v_s10a_incident_by_feeder_FY26[SAIDI_Value], ROWS($M$9:M435)),"")</f>
        <v>3.1379090036384945</v>
      </c>
      <c r="N435" s="94" cm="1">
        <f t="array" ref="N435">IFERROR(INDEX([1]!v_s10a_incident_by_feeder_FY26[SAIFI_Value], ROWS($N$9:N435)),"")</f>
        <v>1.0331265233769111E-2</v>
      </c>
      <c r="O435" s="91" cm="1">
        <f t="array" ref="O435">IFERROR(INDEX([1]!v_s10a_incident_by_feeder_FY26[ICPs], ROWS($N$9:N435)),"")</f>
        <v>373</v>
      </c>
      <c r="P435" s="118" cm="1">
        <f t="array" ref="P435">IFERROR(INDEX([1]!v_s10a_incident_by_feeder_FY26[CML], ROWS($P$9:P435)),"")</f>
        <v>113291.06666736421</v>
      </c>
      <c r="Q435" s="88" t="str" cm="1">
        <f t="array" ref="Q435">IFERROR(INDEX([1]!v_s10a_incident_by_feeder_FY26[Planned or Unplanned], ROWS($Q$9:Q435)),"")</f>
        <v>Planned</v>
      </c>
      <c r="R435" s="88" t="str" cm="1">
        <f t="array" ref="R435">IFERROR(INDEX([1]!v_s10a_incident_by_feeder_FY26[Cause], ROWS($R$9:R435)),"")</f>
        <v>Planned Outage</v>
      </c>
      <c r="S435" s="88" t="str" cm="1">
        <f t="array" ref="S435">IFERROR(INDEX([1]!v_s10a_incident_by_feeder_FY26[Details], ROWS($S$9:S435)),"")</f>
        <v># Network Upgrade, Near Switch 1374M, Inland Rd, Taipa</v>
      </c>
      <c r="T435" s="18"/>
    </row>
    <row r="436" spans="1:20" ht="15.75" x14ac:dyDescent="0.25">
      <c r="A436" s="10">
        <v>436</v>
      </c>
      <c r="B436" s="11"/>
      <c r="C436" s="116"/>
      <c r="D436" s="116"/>
      <c r="E436" s="85" t="str" cm="1">
        <f t="array" ref="E436">IFERROR(INDEX([1]!v_s10a_incident_by_feeder_FY26[Interruptions Identifier], ROWS($E$9:E436)),"")</f>
        <v>INCD-34091-F-OPONONI</v>
      </c>
      <c r="F436" s="85" t="str" cm="1">
        <f t="array" ref="F436">IFERROR(INDEX([1]!v_s10a_incident_by_feeder_FY26[Circuit Location], ROWS($F$9:F436)),"")</f>
        <v>Omanaia 051762 - Opononi</v>
      </c>
      <c r="G436" s="88" t="str" cm="1">
        <f t="array" ref="G436">IFERROR(INDEX(#REF!, ROWS($G$9:G436)),"")</f>
        <v/>
      </c>
      <c r="H436" s="88" t="str" cm="1">
        <f t="array" ref="H436">IFERROR(INDEX([1]!v_s10a_incident_by_feeder_FY26[feeder], ROWS($H$9:H436)),"")</f>
        <v>OPONONI</v>
      </c>
      <c r="I436" s="89" cm="1">
        <f t="array" ref="I436">IFERROR(INDEX([1]!v_s10a_incident_by_feeder_FY26[Start_Date], ROWS($I$9:I436)),"")</f>
        <v>45917.39166666667</v>
      </c>
      <c r="J436" s="90" cm="1">
        <f t="array" ref="J436">IFERROR(INDEX([1]!v_s10a_incident_by_feeder_FY26[Start_Time], ROWS($J$9:J436)),"")</f>
        <v>45917.39166666667</v>
      </c>
      <c r="K436" s="89" cm="1">
        <f t="array" ref="K436">IFERROR(INDEX([1]!v_s10a_incident_by_feeder_FY26[End_Date], ROWS($K$9:K436)),"")</f>
        <v>45917.625694444447</v>
      </c>
      <c r="L436" s="90" cm="1">
        <f t="array" ref="L436">IFERROR(INDEX([1]!v_s10a_incident_by_feeder_FY26[End_Time], ROWS($L$9:L436)),"")</f>
        <v>45917.625694444447</v>
      </c>
      <c r="M436" s="97" cm="1">
        <f t="array" ref="M436">IFERROR(INDEX([1]!v_s10a_incident_by_feeder_FY26[SAIDI_Value], ROWS($M$9:M436)),"")</f>
        <v>0.23620651451396263</v>
      </c>
      <c r="N436" s="94" cm="1">
        <f t="array" ref="N436">IFERROR(INDEX([1]!v_s10a_incident_by_feeder_FY26[SAIFI_Value], ROWS($N$9:N436)),"")</f>
        <v>7.2014181254154662E-4</v>
      </c>
      <c r="O436" s="91" cm="1">
        <f t="array" ref="O436">IFERROR(INDEX([1]!v_s10a_incident_by_feeder_FY26[ICPs], ROWS($N$9:N436)),"")</f>
        <v>26</v>
      </c>
      <c r="P436" s="118" cm="1">
        <f t="array" ref="P436">IFERROR(INDEX([1]!v_s10a_incident_by_feeder_FY26[CML], ROWS($P$9:P436)),"")</f>
        <v>8528.0000000121072</v>
      </c>
      <c r="Q436" s="88" t="str" cm="1">
        <f t="array" ref="Q436">IFERROR(INDEX([1]!v_s10a_incident_by_feeder_FY26[Planned or Unplanned], ROWS($Q$9:Q436)),"")</f>
        <v>Planned</v>
      </c>
      <c r="R436" s="88" t="str" cm="1">
        <f t="array" ref="R436">IFERROR(INDEX([1]!v_s10a_incident_by_feeder_FY26[Cause], ROWS($R$9:R436)),"")</f>
        <v>Planned Outage</v>
      </c>
      <c r="S436" s="88" t="str" cm="1">
        <f t="array" ref="S436">IFERROR(INDEX([1]!v_s10a_incident_by_feeder_FY26[Details], ROWS($S$9:S436)),"")</f>
        <v># Replace Poles 438718 to 438731, SH12, Omanaia</v>
      </c>
      <c r="T436" s="18"/>
    </row>
    <row r="437" spans="1:20" ht="15.75" x14ac:dyDescent="0.25">
      <c r="A437" s="10">
        <v>437</v>
      </c>
      <c r="B437" s="11"/>
      <c r="C437" s="116"/>
      <c r="D437" s="116"/>
      <c r="E437" s="85" t="str" cm="1">
        <f t="array" ref="E437">IFERROR(INDEX([1]!v_s10a_incident_by_feeder_FY26[Interruptions Identifier], ROWS($E$9:E437)),"")</f>
        <v>INCD-34094-F-BROADWOOD</v>
      </c>
      <c r="F437" s="85" t="str" cm="1">
        <f t="array" ref="F437">IFERROR(INDEX([1]!v_s10a_incident_by_feeder_FY26[Circuit Location], ROWS($F$9:F437)),"")</f>
        <v>Kaitaia Transmission 151922 - Broadwood</v>
      </c>
      <c r="G437" s="88" t="str" cm="1">
        <f t="array" ref="G437">IFERROR(INDEX(#REF!, ROWS($G$9:G437)),"")</f>
        <v/>
      </c>
      <c r="H437" s="88" t="str" cm="1">
        <f t="array" ref="H437">IFERROR(INDEX([1]!v_s10a_incident_by_feeder_FY26[feeder], ROWS($H$9:H437)),"")</f>
        <v>BROADWOOD</v>
      </c>
      <c r="I437" s="89" cm="1">
        <f t="array" ref="I437">IFERROR(INDEX([1]!v_s10a_incident_by_feeder_FY26[Start_Date], ROWS($I$9:I437)),"")</f>
        <v>45918.399305555555</v>
      </c>
      <c r="J437" s="90" cm="1">
        <f t="array" ref="J437">IFERROR(INDEX([1]!v_s10a_incident_by_feeder_FY26[Start_Time], ROWS($J$9:J437)),"")</f>
        <v>45918.399305555555</v>
      </c>
      <c r="K437" s="89" cm="1">
        <f t="array" ref="K437">IFERROR(INDEX([1]!v_s10a_incident_by_feeder_FY26[End_Date], ROWS($K$9:K437)),"")</f>
        <v>45918.566666666666</v>
      </c>
      <c r="L437" s="90" cm="1">
        <f t="array" ref="L437">IFERROR(INDEX([1]!v_s10a_incident_by_feeder_FY26[End_Time], ROWS($L$9:L437)),"")</f>
        <v>45918.566666666666</v>
      </c>
      <c r="M437" s="97" cm="1">
        <f t="array" ref="M437">IFERROR(INDEX([1]!v_s10a_incident_by_feeder_FY26[SAIDI_Value], ROWS($M$9:M437)),"")</f>
        <v>3.3375803235066358E-2</v>
      </c>
      <c r="N437" s="94" cm="1">
        <f t="array" ref="N437">IFERROR(INDEX([1]!v_s10a_incident_by_feeder_FY26[SAIFI_Value], ROWS($N$9:N437)),"")</f>
        <v>1.3848881010414358E-4</v>
      </c>
      <c r="O437" s="91" cm="1">
        <f t="array" ref="O437">IFERROR(INDEX([1]!v_s10a_incident_by_feeder_FY26[ICPs], ROWS($N$9:N437)),"")</f>
        <v>5</v>
      </c>
      <c r="P437" s="118" cm="1">
        <f t="array" ref="P437">IFERROR(INDEX([1]!v_s10a_incident_by_feeder_FY26[CML], ROWS($P$9:P437)),"")</f>
        <v>1204.9999999988358</v>
      </c>
      <c r="Q437" s="88" t="str" cm="1">
        <f t="array" ref="Q437">IFERROR(INDEX([1]!v_s10a_incident_by_feeder_FY26[Planned or Unplanned], ROWS($Q$9:Q437)),"")</f>
        <v>Planned</v>
      </c>
      <c r="R437" s="88" t="str" cm="1">
        <f t="array" ref="R437">IFERROR(INDEX([1]!v_s10a_incident_by_feeder_FY26[Cause], ROWS($R$9:R437)),"")</f>
        <v>Planned Outage</v>
      </c>
      <c r="S437" s="88" t="str" cm="1">
        <f t="array" ref="S437">IFERROR(INDEX([1]!v_s10a_incident_by_feeder_FY26[Details], ROWS($S$9:S437)),"")</f>
        <v># Replace Poles 414687 to 414727, West Coast Rd, Panguru</v>
      </c>
      <c r="T437" s="18"/>
    </row>
    <row r="438" spans="1:20" ht="15.75" x14ac:dyDescent="0.25">
      <c r="A438" s="10">
        <v>438</v>
      </c>
      <c r="B438" s="11"/>
      <c r="C438" s="116"/>
      <c r="D438" s="116"/>
      <c r="E438" s="85" t="str" cm="1">
        <f t="array" ref="E438">IFERROR(INDEX([1]!v_s10a_incident_by_feeder_FY26[Interruptions Identifier], ROWS($E$9:E438)),"")</f>
        <v>INCD-34109-F-WAIMA</v>
      </c>
      <c r="F438" s="85" t="str" cm="1">
        <f t="array" ref="F438">IFERROR(INDEX([1]!v_s10a_incident_by_feeder_FY26[Circuit Location], ROWS($F$9:F438)),"")</f>
        <v>Omanaia 051772 - Waima</v>
      </c>
      <c r="G438" s="88" t="str" cm="1">
        <f t="array" ref="G438">IFERROR(INDEX(#REF!, ROWS($G$9:G438)),"")</f>
        <v/>
      </c>
      <c r="H438" s="88" t="str" cm="1">
        <f t="array" ref="H438">IFERROR(INDEX([1]!v_s10a_incident_by_feeder_FY26[feeder], ROWS($H$9:H438)),"")</f>
        <v>WAIMA</v>
      </c>
      <c r="I438" s="89" cm="1">
        <f t="array" ref="I438">IFERROR(INDEX([1]!v_s10a_incident_by_feeder_FY26[Start_Date], ROWS($I$9:I438)),"")</f>
        <v>45897.539583333331</v>
      </c>
      <c r="J438" s="90" cm="1">
        <f t="array" ref="J438">IFERROR(INDEX([1]!v_s10a_incident_by_feeder_FY26[Start_Time], ROWS($J$9:J438)),"")</f>
        <v>45897.539583333331</v>
      </c>
      <c r="K438" s="89" cm="1">
        <f t="array" ref="K438">IFERROR(INDEX([1]!v_s10a_incident_by_feeder_FY26[End_Date], ROWS($K$9:K438)),"")</f>
        <v>45897.626388888886</v>
      </c>
      <c r="L438" s="90" cm="1">
        <f t="array" ref="L438">IFERROR(INDEX([1]!v_s10a_incident_by_feeder_FY26[End_Time], ROWS($L$9:L438)),"")</f>
        <v>45897.626388888886</v>
      </c>
      <c r="M438" s="97" cm="1">
        <f t="array" ref="M438">IFERROR(INDEX([1]!v_s10a_incident_by_feeder_FY26[SAIDI_Value], ROWS($M$9:M438)),"")</f>
        <v>4.8471083535998834E-2</v>
      </c>
      <c r="N438" s="94" cm="1">
        <f t="array" ref="N438">IFERROR(INDEX([1]!v_s10a_incident_by_feeder_FY26[SAIFI_Value], ROWS($N$9:N438)),"")</f>
        <v>3.8776866829160205E-4</v>
      </c>
      <c r="O438" s="91" cm="1">
        <f t="array" ref="O438">IFERROR(INDEX([1]!v_s10a_incident_by_feeder_FY26[ICPs], ROWS($N$9:N438)),"")</f>
        <v>14</v>
      </c>
      <c r="P438" s="118" cm="1">
        <f t="array" ref="P438">IFERROR(INDEX([1]!v_s10a_incident_by_feeder_FY26[CML], ROWS($P$9:P438)),"")</f>
        <v>1749.9999999837019</v>
      </c>
      <c r="Q438" s="88" t="str" cm="1">
        <f t="array" ref="Q438">IFERROR(INDEX([1]!v_s10a_incident_by_feeder_FY26[Planned or Unplanned], ROWS($Q$9:Q438)),"")</f>
        <v>Unplanned</v>
      </c>
      <c r="R438" s="88" t="str" cm="1">
        <f t="array" ref="R438">IFERROR(INDEX([1]!v_s10a_incident_by_feeder_FY26[Cause], ROWS($R$9:R438)),"")</f>
        <v>Unknown</v>
      </c>
      <c r="S438" s="88" t="str" cm="1">
        <f t="array" ref="S438">IFERROR(INDEX([1]!v_s10a_incident_by_feeder_FY26[Details], ROWS($S$9:S438)),"")</f>
        <v># HV Fuse F2013 Operated, Auckland Block Rd, Omanaia</v>
      </c>
      <c r="T438" s="18"/>
    </row>
    <row r="439" spans="1:20" ht="15.75" x14ac:dyDescent="0.25">
      <c r="A439" s="10">
        <v>439</v>
      </c>
      <c r="B439" s="11"/>
      <c r="C439" s="116"/>
      <c r="D439" s="116"/>
      <c r="E439" s="85" t="str" cm="1">
        <f t="array" ref="E439">IFERROR(INDEX([1]!v_s10a_incident_by_feeder_FY26[Interruptions Identifier], ROWS($E$9:E439)),"")</f>
        <v>INCD-34115-F-RAWENE</v>
      </c>
      <c r="F439" s="85" t="str" cm="1">
        <f t="array" ref="F439">IFERROR(INDEX([1]!v_s10a_incident_by_feeder_FY26[Circuit Location], ROWS($F$9:F439)),"")</f>
        <v>Omanaia 051742 - Rawene</v>
      </c>
      <c r="G439" s="88" t="str" cm="1">
        <f t="array" ref="G439">IFERROR(INDEX(#REF!, ROWS($G$9:G439)),"")</f>
        <v/>
      </c>
      <c r="H439" s="88" t="str" cm="1">
        <f t="array" ref="H439">IFERROR(INDEX([1]!v_s10a_incident_by_feeder_FY26[feeder], ROWS($H$9:H439)),"")</f>
        <v>RAWENE</v>
      </c>
      <c r="I439" s="89" cm="1">
        <f t="array" ref="I439">IFERROR(INDEX([1]!v_s10a_incident_by_feeder_FY26[Start_Date], ROWS($I$9:I439)),"")</f>
        <v>45897.627083333333</v>
      </c>
      <c r="J439" s="90" cm="1">
        <f t="array" ref="J439">IFERROR(INDEX([1]!v_s10a_incident_by_feeder_FY26[Start_Time], ROWS($J$9:J439)),"")</f>
        <v>45897.627083333333</v>
      </c>
      <c r="K439" s="89" cm="1">
        <f t="array" ref="K439">IFERROR(INDEX([1]!v_s10a_incident_by_feeder_FY26[End_Date], ROWS($K$9:K439)),"")</f>
        <v>45897.802083333336</v>
      </c>
      <c r="L439" s="90" cm="1">
        <f t="array" ref="L439">IFERROR(INDEX([1]!v_s10a_incident_by_feeder_FY26[End_Time], ROWS($L$9:L439)),"")</f>
        <v>45897.802083333336</v>
      </c>
      <c r="M439" s="97" cm="1">
        <f t="array" ref="M439">IFERROR(INDEX([1]!v_s10a_incident_by_feeder_FY26[SAIDI_Value], ROWS($M$9:M439)),"")</f>
        <v>6.9798360293649164E-2</v>
      </c>
      <c r="N439" s="94" cm="1">
        <f t="array" ref="N439">IFERROR(INDEX([1]!v_s10a_incident_by_feeder_FY26[SAIFI_Value], ROWS($N$9:N439)),"")</f>
        <v>2.7697762020828715E-4</v>
      </c>
      <c r="O439" s="91" cm="1">
        <f t="array" ref="O439">IFERROR(INDEX([1]!v_s10a_incident_by_feeder_FY26[ICPs], ROWS($N$9:N439)),"")</f>
        <v>10</v>
      </c>
      <c r="P439" s="118" cm="1">
        <f t="array" ref="P439">IFERROR(INDEX([1]!v_s10a_incident_by_feeder_FY26[CML], ROWS($P$9:P439)),"")</f>
        <v>2520.0000000419095</v>
      </c>
      <c r="Q439" s="88" t="str" cm="1">
        <f t="array" ref="Q439">IFERROR(INDEX([1]!v_s10a_incident_by_feeder_FY26[Planned or Unplanned], ROWS($Q$9:Q439)),"")</f>
        <v>Unplanned</v>
      </c>
      <c r="R439" s="88" t="str" cm="1">
        <f t="array" ref="R439">IFERROR(INDEX([1]!v_s10a_incident_by_feeder_FY26[Cause], ROWS($R$9:R439)),"")</f>
        <v>Defective Equipment</v>
      </c>
      <c r="S439" s="88" t="str" cm="1">
        <f t="array" ref="S439">IFERROR(INDEX([1]!v_s10a_incident_by_feeder_FY26[Details], ROWS($S$9:S439)),"")</f>
        <v># Blown Jumper on Pole 435187, Mangapupu Rd, Omanaia</v>
      </c>
      <c r="T439" s="18"/>
    </row>
    <row r="440" spans="1:20" ht="15.75" x14ac:dyDescent="0.25">
      <c r="A440" s="10">
        <v>440</v>
      </c>
      <c r="B440" s="11"/>
      <c r="C440" s="116"/>
      <c r="D440" s="116"/>
      <c r="E440" s="85" t="str" cm="1">
        <f t="array" ref="E440">IFERROR(INDEX([1]!v_s10a_incident_by_feeder_FY26[Interruptions Identifier], ROWS($E$9:E440)),"")</f>
        <v>INCD-34136-F-WAIMA</v>
      </c>
      <c r="F440" s="85" t="str" cm="1">
        <f t="array" ref="F440">IFERROR(INDEX([1]!v_s10a_incident_by_feeder_FY26[Circuit Location], ROWS($F$9:F440)),"")</f>
        <v>Omanaia 051772 - Waima</v>
      </c>
      <c r="G440" s="88" t="str" cm="1">
        <f t="array" ref="G440">IFERROR(INDEX(#REF!, ROWS($G$9:G440)),"")</f>
        <v/>
      </c>
      <c r="H440" s="88" t="str" cm="1">
        <f t="array" ref="H440">IFERROR(INDEX([1]!v_s10a_incident_by_feeder_FY26[feeder], ROWS($H$9:H440)),"")</f>
        <v>WAIMA</v>
      </c>
      <c r="I440" s="89" cm="1">
        <f t="array" ref="I440">IFERROR(INDEX([1]!v_s10a_incident_by_feeder_FY26[Start_Date], ROWS($I$9:I440)),"")</f>
        <v>45916.421527777777</v>
      </c>
      <c r="J440" s="90" cm="1">
        <f t="array" ref="J440">IFERROR(INDEX([1]!v_s10a_incident_by_feeder_FY26[Start_Time], ROWS($J$9:J440)),"")</f>
        <v>45916.421527777777</v>
      </c>
      <c r="K440" s="89" cm="1">
        <f t="array" ref="K440">IFERROR(INDEX([1]!v_s10a_incident_by_feeder_FY26[End_Date], ROWS($K$9:K440)),"")</f>
        <v>45916.482638888891</v>
      </c>
      <c r="L440" s="90" cm="1">
        <f t="array" ref="L440">IFERROR(INDEX([1]!v_s10a_incident_by_feeder_FY26[End_Time], ROWS($L$9:L440)),"")</f>
        <v>45916.482638888891</v>
      </c>
      <c r="M440" s="97" cm="1">
        <f t="array" ref="M440">IFERROR(INDEX([1]!v_s10a_incident_by_feeder_FY26[SAIDI_Value], ROWS($M$9:M440)),"")</f>
        <v>3.4123642811195815E-2</v>
      </c>
      <c r="N440" s="94" cm="1">
        <f t="array" ref="N440">IFERROR(INDEX([1]!v_s10a_incident_by_feeder_FY26[SAIFI_Value], ROWS($N$9:N440)),"")</f>
        <v>3.8776866829160205E-4</v>
      </c>
      <c r="O440" s="91" cm="1">
        <f t="array" ref="O440">IFERROR(INDEX([1]!v_s10a_incident_by_feeder_FY26[ICPs], ROWS($N$9:N440)),"")</f>
        <v>14</v>
      </c>
      <c r="P440" s="118" cm="1">
        <f t="array" ref="P440">IFERROR(INDEX([1]!v_s10a_incident_by_feeder_FY26[CML], ROWS($P$9:P440)),"")</f>
        <v>1232.0000000554137</v>
      </c>
      <c r="Q440" s="88" t="str" cm="1">
        <f t="array" ref="Q440">IFERROR(INDEX([1]!v_s10a_incident_by_feeder_FY26[Planned or Unplanned], ROWS($Q$9:Q440)),"")</f>
        <v>Planned</v>
      </c>
      <c r="R440" s="88" t="str" cm="1">
        <f t="array" ref="R440">IFERROR(INDEX([1]!v_s10a_incident_by_feeder_FY26[Cause], ROWS($R$9:R440)),"")</f>
        <v>Planned Outage</v>
      </c>
      <c r="S440" s="88" t="str" cm="1">
        <f t="array" ref="S440">IFERROR(INDEX([1]!v_s10a_incident_by_feeder_FY26[Details], ROWS($S$9:S440)),"")</f>
        <v># Repair Conductor Between Poles 413315 &amp; 202423, Auckland Block Rd, Omanaia</v>
      </c>
      <c r="T440" s="18"/>
    </row>
    <row r="441" spans="1:20" ht="15.75" x14ac:dyDescent="0.25">
      <c r="A441" s="10">
        <v>441</v>
      </c>
      <c r="B441" s="11"/>
      <c r="C441" s="116"/>
      <c r="D441" s="116"/>
      <c r="E441" s="85" t="str" cm="1">
        <f t="array" ref="E441">IFERROR(INDEX([1]!v_s10a_incident_by_feeder_FY26[Interruptions Identifier], ROWS($E$9:E441)),"")</f>
        <v>INCD-34139-F-TOTARA NORTH</v>
      </c>
      <c r="F441" s="85" t="str" cm="1">
        <f t="array" ref="F441">IFERROR(INDEX([1]!v_s10a_incident_by_feeder_FY26[Circuit Location], ROWS($F$9:F441)),"")</f>
        <v>Kaeo 191782 - Totara North</v>
      </c>
      <c r="G441" s="88" t="str" cm="1">
        <f t="array" ref="G441">IFERROR(INDEX(#REF!, ROWS($G$9:G441)),"")</f>
        <v/>
      </c>
      <c r="H441" s="88" t="str" cm="1">
        <f t="array" ref="H441">IFERROR(INDEX([1]!v_s10a_incident_by_feeder_FY26[feeder], ROWS($H$9:H441)),"")</f>
        <v>TOTARA NORTH</v>
      </c>
      <c r="I441" s="89" cm="1">
        <f t="array" ref="I441">IFERROR(INDEX([1]!v_s10a_incident_by_feeder_FY26[Start_Date], ROWS($I$9:I441)),"")</f>
        <v>45922.444444444445</v>
      </c>
      <c r="J441" s="90" cm="1">
        <f t="array" ref="J441">IFERROR(INDEX([1]!v_s10a_incident_by_feeder_FY26[Start_Time], ROWS($J$9:J441)),"")</f>
        <v>45922.444444444445</v>
      </c>
      <c r="K441" s="89" cm="1">
        <f t="array" ref="K441">IFERROR(INDEX([1]!v_s10a_incident_by_feeder_FY26[End_Date], ROWS($K$9:K441)),"")</f>
        <v>45922.561111111114</v>
      </c>
      <c r="L441" s="90" cm="1">
        <f t="array" ref="L441">IFERROR(INDEX([1]!v_s10a_incident_by_feeder_FY26[End_Time], ROWS($L$9:L441)),"")</f>
        <v>45922.561111111114</v>
      </c>
      <c r="M441" s="97" cm="1">
        <f t="array" ref="M441">IFERROR(INDEX([1]!v_s10a_incident_by_feeder_FY26[SAIDI_Value], ROWS($M$9:M441)),"")</f>
        <v>5.5838688234919331E-2</v>
      </c>
      <c r="N441" s="94" cm="1">
        <f t="array" ref="N441">IFERROR(INDEX([1]!v_s10a_incident_by_feeder_FY26[SAIFI_Value], ROWS($N$9:N441)),"")</f>
        <v>3.3237314424994463E-4</v>
      </c>
      <c r="O441" s="91" cm="1">
        <f t="array" ref="O441">IFERROR(INDEX([1]!v_s10a_incident_by_feeder_FY26[ICPs], ROWS($N$9:N441)),"")</f>
        <v>12</v>
      </c>
      <c r="P441" s="118" cm="1">
        <f t="array" ref="P441">IFERROR(INDEX([1]!v_s10a_incident_by_feeder_FY26[CML], ROWS($P$9:P441)),"")</f>
        <v>2016.0000000335276</v>
      </c>
      <c r="Q441" s="88" t="str" cm="1">
        <f t="array" ref="Q441">IFERROR(INDEX([1]!v_s10a_incident_by_feeder_FY26[Planned or Unplanned], ROWS($Q$9:Q441)),"")</f>
        <v>Planned</v>
      </c>
      <c r="R441" s="88" t="str" cm="1">
        <f t="array" ref="R441">IFERROR(INDEX([1]!v_s10a_incident_by_feeder_FY26[Cause], ROWS($R$9:R441)),"")</f>
        <v>Planned Outage</v>
      </c>
      <c r="S441" s="88" t="str" cm="1">
        <f t="array" ref="S441">IFERROR(INDEX([1]!v_s10a_incident_by_feeder_FY26[Details], ROWS($S$9:S441)),"")</f>
        <v># Upgrade Transformer T03496, Totara School Rd, Kaeo</v>
      </c>
      <c r="T441" s="18"/>
    </row>
    <row r="442" spans="1:20" ht="15.75" x14ac:dyDescent="0.25">
      <c r="A442" s="10">
        <v>442</v>
      </c>
      <c r="B442" s="11"/>
      <c r="C442" s="116"/>
      <c r="D442" s="116"/>
      <c r="E442" s="85" t="str" cm="1">
        <f t="array" ref="E442">IFERROR(INDEX([1]!v_s10a_incident_by_feeder_FY26[Interruptions Identifier], ROWS($E$9:E442)),"")</f>
        <v>INCD-34142-F-KAIKOHE</v>
      </c>
      <c r="F442" s="85" t="str" cm="1">
        <f t="array" ref="F442">IFERROR(INDEX([1]!v_s10a_incident_by_feeder_FY26[Circuit Location], ROWS($F$9:F442)),"")</f>
        <v>Kaikohe  CB0107 - Kaikohe</v>
      </c>
      <c r="G442" s="88" t="str" cm="1">
        <f t="array" ref="G442">IFERROR(INDEX(#REF!, ROWS($G$9:G442)),"")</f>
        <v/>
      </c>
      <c r="H442" s="88" t="str" cm="1">
        <f t="array" ref="H442">IFERROR(INDEX([1]!v_s10a_incident_by_feeder_FY26[feeder], ROWS($H$9:H442)),"")</f>
        <v>KAIKOHE</v>
      </c>
      <c r="I442" s="89" cm="1">
        <f t="array" ref="I442">IFERROR(INDEX([1]!v_s10a_incident_by_feeder_FY26[Start_Date], ROWS($I$9:I442)),"")</f>
        <v>45922.917361111111</v>
      </c>
      <c r="J442" s="90" cm="1">
        <f t="array" ref="J442">IFERROR(INDEX([1]!v_s10a_incident_by_feeder_FY26[Start_Time], ROWS($J$9:J442)),"")</f>
        <v>45922.917361111111</v>
      </c>
      <c r="K442" s="89" cm="1">
        <f t="array" ref="K442">IFERROR(INDEX([1]!v_s10a_incident_by_feeder_FY26[End_Date], ROWS($K$9:K442)),"")</f>
        <v>45922.928472222222</v>
      </c>
      <c r="L442" s="90" cm="1">
        <f t="array" ref="L442">IFERROR(INDEX([1]!v_s10a_incident_by_feeder_FY26[End_Time], ROWS($L$9:L442)),"")</f>
        <v>45922.928472222222</v>
      </c>
      <c r="M442" s="97" cm="1">
        <f t="array" ref="M442">IFERROR(INDEX([1]!v_s10a_incident_by_feeder_FY26[SAIDI_Value], ROWS($M$9:M442)),"")</f>
        <v>4.2543762463373817E-2</v>
      </c>
      <c r="N442" s="94" cm="1">
        <f t="array" ref="N442">IFERROR(INDEX([1]!v_s10a_incident_by_feeder_FY26[SAIFI_Value], ROWS($N$9:N442)),"")</f>
        <v>2.658985153999557E-3</v>
      </c>
      <c r="O442" s="91" cm="1">
        <f t="array" ref="O442">IFERROR(INDEX([1]!v_s10a_incident_by_feeder_FY26[ICPs], ROWS($N$9:N442)),"")</f>
        <v>96</v>
      </c>
      <c r="P442" s="118" cm="1">
        <f t="array" ref="P442">IFERROR(INDEX([1]!v_s10a_incident_by_feeder_FY26[CML], ROWS($P$9:P442)),"")</f>
        <v>1535.9999999776483</v>
      </c>
      <c r="Q442" s="88" t="str" cm="1">
        <f t="array" ref="Q442">IFERROR(INDEX([1]!v_s10a_incident_by_feeder_FY26[Planned or Unplanned], ROWS($Q$9:Q442)),"")</f>
        <v>Planned</v>
      </c>
      <c r="R442" s="88" t="str" cm="1">
        <f t="array" ref="R442">IFERROR(INDEX([1]!v_s10a_incident_by_feeder_FY26[Cause], ROWS($R$9:R442)),"")</f>
        <v>Planned Outage</v>
      </c>
      <c r="S442" s="88" t="str" cm="1">
        <f t="array" ref="S442">IFERROR(INDEX([1]!v_s10a_incident_by_feeder_FY26[Details], ROWS($S$9:S442)),"")</f>
        <v># Install new Fuses, at T05046, Station Rd, Kaikohe</v>
      </c>
      <c r="T442" s="18"/>
    </row>
    <row r="443" spans="1:20" ht="15.75" x14ac:dyDescent="0.25">
      <c r="A443" s="10">
        <v>443</v>
      </c>
      <c r="B443" s="11"/>
      <c r="C443" s="116"/>
      <c r="D443" s="116"/>
      <c r="E443" s="85" t="str" cm="1">
        <f t="array" ref="E443">IFERROR(INDEX([1]!v_s10a_incident_by_feeder_FY26[Interruptions Identifier], ROWS($E$9:E443)),"")</f>
        <v>INCD-34145-F-AWANUI</v>
      </c>
      <c r="F443" s="85" t="str" cm="1">
        <f t="array" ref="F443">IFERROR(INDEX([1]!v_s10a_incident_by_feeder_FY26[Circuit Location], ROWS($F$9:F443)),"")</f>
        <v>NPL CB1406 - Awanui</v>
      </c>
      <c r="G443" s="88" t="str" cm="1">
        <f t="array" ref="G443">IFERROR(INDEX(#REF!, ROWS($G$9:G443)),"")</f>
        <v/>
      </c>
      <c r="H443" s="88" t="str" cm="1">
        <f t="array" ref="H443">IFERROR(INDEX([1]!v_s10a_incident_by_feeder_FY26[feeder], ROWS($H$9:H443)),"")</f>
        <v>AWANUI</v>
      </c>
      <c r="I443" s="89" cm="1">
        <f t="array" ref="I443">IFERROR(INDEX([1]!v_s10a_incident_by_feeder_FY26[Start_Date], ROWS($I$9:I443)),"")</f>
        <v>45918.396527777775</v>
      </c>
      <c r="J443" s="90" cm="1">
        <f t="array" ref="J443">IFERROR(INDEX([1]!v_s10a_incident_by_feeder_FY26[Start_Time], ROWS($J$9:J443)),"")</f>
        <v>45918.396527777775</v>
      </c>
      <c r="K443" s="89" cm="1">
        <f t="array" ref="K443">IFERROR(INDEX([1]!v_s10a_incident_by_feeder_FY26[End_Date], ROWS($K$9:K443)),"")</f>
        <v>45918.555555555555</v>
      </c>
      <c r="L443" s="90" cm="1">
        <f t="array" ref="L443">IFERROR(INDEX([1]!v_s10a_incident_by_feeder_FY26[End_Time], ROWS($L$9:L443)),"")</f>
        <v>45918.555555555555</v>
      </c>
      <c r="M443" s="97" cm="1">
        <f t="array" ref="M443">IFERROR(INDEX([1]!v_s10a_incident_by_feeder_FY26[SAIDI_Value], ROWS($M$9:M443)),"")</f>
        <v>0.3645302459673091</v>
      </c>
      <c r="N443" s="94" cm="1">
        <f t="array" ref="N443">IFERROR(INDEX([1]!v_s10a_incident_by_feeder_FY26[SAIFI_Value], ROWS($N$9:N443)),"")</f>
        <v>1.8280522933746953E-3</v>
      </c>
      <c r="O443" s="91" cm="1">
        <f t="array" ref="O443">IFERROR(INDEX([1]!v_s10a_incident_by_feeder_FY26[ICPs], ROWS($N$9:N443)),"")</f>
        <v>66</v>
      </c>
      <c r="P443" s="118" cm="1">
        <f t="array" ref="P443">IFERROR(INDEX([1]!v_s10a_incident_by_feeder_FY26[CML], ROWS($P$9:P443)),"")</f>
        <v>13161.000000403728</v>
      </c>
      <c r="Q443" s="88" t="str" cm="1">
        <f t="array" ref="Q443">IFERROR(INDEX([1]!v_s10a_incident_by_feeder_FY26[Planned or Unplanned], ROWS($Q$9:Q443)),"")</f>
        <v>Planned</v>
      </c>
      <c r="R443" s="88" t="str" cm="1">
        <f t="array" ref="R443">IFERROR(INDEX([1]!v_s10a_incident_by_feeder_FY26[Cause], ROWS($R$9:R443)),"")</f>
        <v>Planned Outage</v>
      </c>
      <c r="S443" s="88" t="str" cm="1">
        <f t="array" ref="S443">IFERROR(INDEX([1]!v_s10a_incident_by_feeder_FY26[Details], ROWS($S$9:S443)),"")</f>
        <v># Maintain Transformer T02540, Gill Rd, Kaitaia</v>
      </c>
      <c r="T443" s="18"/>
    </row>
    <row r="444" spans="1:20" ht="15.75" x14ac:dyDescent="0.25">
      <c r="A444" s="10">
        <v>444</v>
      </c>
      <c r="B444" s="11"/>
      <c r="C444" s="116"/>
      <c r="D444" s="116"/>
      <c r="E444" s="85" t="str" cm="1">
        <f t="array" ref="E444">IFERROR(INDEX([1]!v_s10a_incident_by_feeder_FY26[Interruptions Identifier], ROWS($E$9:E444)),"")</f>
        <v>INCD-34148-F-BROADWOOD</v>
      </c>
      <c r="F444" s="85" t="str" cm="1">
        <f t="array" ref="F444">IFERROR(INDEX([1]!v_s10a_incident_by_feeder_FY26[Circuit Location], ROWS($F$9:F444)),"")</f>
        <v>Kaitaia Transmission 151922 - Broadwood</v>
      </c>
      <c r="G444" s="88" t="str" cm="1">
        <f t="array" ref="G444">IFERROR(INDEX(#REF!, ROWS($G$9:G444)),"")</f>
        <v/>
      </c>
      <c r="H444" s="88" t="str" cm="1">
        <f t="array" ref="H444">IFERROR(INDEX([1]!v_s10a_incident_by_feeder_FY26[feeder], ROWS($H$9:H444)),"")</f>
        <v>BROADWOOD</v>
      </c>
      <c r="I444" s="89" cm="1">
        <f t="array" ref="I444">IFERROR(INDEX([1]!v_s10a_incident_by_feeder_FY26[Start_Date], ROWS($I$9:I444)),"")</f>
        <v>45923.402083333334</v>
      </c>
      <c r="J444" s="90" cm="1">
        <f t="array" ref="J444">IFERROR(INDEX([1]!v_s10a_incident_by_feeder_FY26[Start_Time], ROWS($J$9:J444)),"")</f>
        <v>45923.402083333334</v>
      </c>
      <c r="K444" s="89" cm="1">
        <f t="array" ref="K444">IFERROR(INDEX([1]!v_s10a_incident_by_feeder_FY26[End_Date], ROWS($K$9:K444)),"")</f>
        <v>45923.57708333333</v>
      </c>
      <c r="L444" s="90" cm="1">
        <f t="array" ref="L444">IFERROR(INDEX([1]!v_s10a_incident_by_feeder_FY26[End_Time], ROWS($L$9:L444)),"")</f>
        <v>45923.57708333333</v>
      </c>
      <c r="M444" s="97" cm="1">
        <f t="array" ref="M444">IFERROR(INDEX([1]!v_s10a_incident_by_feeder_FY26[SAIDI_Value], ROWS($M$9:M444)),"")</f>
        <v>0.30711278527928754</v>
      </c>
      <c r="N444" s="94" cm="1">
        <f t="array" ref="N444">IFERROR(INDEX([1]!v_s10a_incident_by_feeder_FY26[SAIFI_Value], ROWS($N$9:N444)),"")</f>
        <v>1.2187015289164636E-3</v>
      </c>
      <c r="O444" s="91" cm="1">
        <f t="array" ref="O444">IFERROR(INDEX([1]!v_s10a_incident_by_feeder_FY26[ICPs], ROWS($N$9:N444)),"")</f>
        <v>44</v>
      </c>
      <c r="P444" s="118" cm="1">
        <f t="array" ref="P444">IFERROR(INDEX([1]!v_s10a_incident_by_feeder_FY26[CML], ROWS($P$9:P444)),"")</f>
        <v>11087.999999723397</v>
      </c>
      <c r="Q444" s="88" t="str" cm="1">
        <f t="array" ref="Q444">IFERROR(INDEX([1]!v_s10a_incident_by_feeder_FY26[Planned or Unplanned], ROWS($Q$9:Q444)),"")</f>
        <v>Planned</v>
      </c>
      <c r="R444" s="88" t="str" cm="1">
        <f t="array" ref="R444">IFERROR(INDEX([1]!v_s10a_incident_by_feeder_FY26[Cause], ROWS($R$9:R444)),"")</f>
        <v>Planned Outage</v>
      </c>
      <c r="S444" s="88" t="str" cm="1">
        <f t="array" ref="S444">IFERROR(INDEX([1]!v_s10a_incident_by_feeder_FY26[Details], ROWS($S$9:S444)),"")</f>
        <v># Pole Replacement 414564 to 414636, West Coast Rd, Kaitaia</v>
      </c>
      <c r="T444" s="18"/>
    </row>
    <row r="445" spans="1:20" ht="15.75" x14ac:dyDescent="0.25">
      <c r="A445" s="10">
        <v>445</v>
      </c>
      <c r="B445" s="11"/>
      <c r="C445" s="116"/>
      <c r="D445" s="116"/>
      <c r="E445" s="85" t="str" cm="1">
        <f t="array" ref="E445">IFERROR(INDEX([1]!v_s10a_incident_by_feeder_FY26[Interruptions Identifier], ROWS($E$9:E445)),"")</f>
        <v>INCD-34163-F-OPONONI</v>
      </c>
      <c r="F445" s="85" t="str" cm="1">
        <f t="array" ref="F445">IFERROR(INDEX([1]!v_s10a_incident_by_feeder_FY26[Circuit Location], ROWS($F$9:F445)),"")</f>
        <v>Omanaia 051762 - Opononi</v>
      </c>
      <c r="G445" s="88" t="str" cm="1">
        <f t="array" ref="G445">IFERROR(INDEX(#REF!, ROWS($G$9:G445)),"")</f>
        <v/>
      </c>
      <c r="H445" s="88" t="str" cm="1">
        <f t="array" ref="H445">IFERROR(INDEX([1]!v_s10a_incident_by_feeder_FY26[feeder], ROWS($H$9:H445)),"")</f>
        <v>OPONONI</v>
      </c>
      <c r="I445" s="89" cm="1">
        <f t="array" ref="I445">IFERROR(INDEX([1]!v_s10a_incident_by_feeder_FY26[Start_Date], ROWS($I$9:I445)),"")</f>
        <v>45898.689583333333</v>
      </c>
      <c r="J445" s="90" cm="1">
        <f t="array" ref="J445">IFERROR(INDEX([1]!v_s10a_incident_by_feeder_FY26[Start_Time], ROWS($J$9:J445)),"")</f>
        <v>45898.689583333333</v>
      </c>
      <c r="K445" s="89" cm="1">
        <f t="array" ref="K445">IFERROR(INDEX([1]!v_s10a_incident_by_feeder_FY26[End_Date], ROWS($K$9:K445)),"")</f>
        <v>45899.684027777781</v>
      </c>
      <c r="L445" s="90" cm="1">
        <f t="array" ref="L445">IFERROR(INDEX([1]!v_s10a_incident_by_feeder_FY26[End_Time], ROWS($L$9:L445)),"")</f>
        <v>45899.684027777781</v>
      </c>
      <c r="M445" s="97" cm="1">
        <f t="array" ref="M445">IFERROR(INDEX([1]!v_s10a_incident_by_feeder_FY26[SAIDI_Value], ROWS($M$9:M445)),"")</f>
        <v>0.39405606027067197</v>
      </c>
      <c r="N445" s="94" cm="1">
        <f t="array" ref="N445">IFERROR(INDEX([1]!v_s10a_incident_by_feeder_FY26[SAIFI_Value], ROWS($N$9:N445)),"")</f>
        <v>3.0467538222911589E-4</v>
      </c>
      <c r="O445" s="91" cm="1">
        <f t="array" ref="O445">IFERROR(INDEX([1]!v_s10a_incident_by_feeder_FY26[ICPs], ROWS($N$9:N445)),"")</f>
        <v>11</v>
      </c>
      <c r="P445" s="118" cm="1">
        <f t="array" ref="P445">IFERROR(INDEX([1]!v_s10a_incident_by_feeder_FY26[CML], ROWS($P$9:P445)),"")</f>
        <v>14227.00000001234</v>
      </c>
      <c r="Q445" s="88" t="str" cm="1">
        <f t="array" ref="Q445">IFERROR(INDEX([1]!v_s10a_incident_by_feeder_FY26[Planned or Unplanned], ROWS($Q$9:Q445)),"")</f>
        <v>Unplanned</v>
      </c>
      <c r="R445" s="88" t="str" cm="1">
        <f t="array" ref="R445">IFERROR(INDEX([1]!v_s10a_incident_by_feeder_FY26[Cause], ROWS($R$9:R445)),"")</f>
        <v>Defective Equipment</v>
      </c>
      <c r="S445" s="88" t="str" cm="1">
        <f t="array" ref="S445">IFERROR(INDEX([1]!v_s10a_incident_by_feeder_FY26[Details], ROWS($S$9:S445)),"")</f>
        <v># Broken HV Jumper, Pole 434740, Brindle Rd, Omanaia</v>
      </c>
      <c r="T445" s="18"/>
    </row>
    <row r="446" spans="1:20" ht="15.75" x14ac:dyDescent="0.25">
      <c r="A446" s="10">
        <v>446</v>
      </c>
      <c r="B446" s="11"/>
      <c r="C446" s="116"/>
      <c r="D446" s="116"/>
      <c r="E446" s="85" t="str" cm="1">
        <f t="array" ref="E446">IFERROR(INDEX([1]!v_s10a_incident_by_feeder_FY26[Interruptions Identifier], ROWS($E$9:E446)),"")</f>
        <v>INCD-34169-F-OMAUNU ROAD</v>
      </c>
      <c r="F446" s="85" t="str" cm="1">
        <f t="array" ref="F446">IFERROR(INDEX([1]!v_s10a_incident_by_feeder_FY26[Circuit Location], ROWS($F$9:F446)),"")</f>
        <v>Kaeo 191712 - Omaunu Rd</v>
      </c>
      <c r="G446" s="88" t="str" cm="1">
        <f t="array" ref="G446">IFERROR(INDEX(#REF!, ROWS($G$9:G446)),"")</f>
        <v/>
      </c>
      <c r="H446" s="88" t="str" cm="1">
        <f t="array" ref="H446">IFERROR(INDEX([1]!v_s10a_incident_by_feeder_FY26[feeder], ROWS($H$9:H446)),"")</f>
        <v>OMAUNU ROAD</v>
      </c>
      <c r="I446" s="89" cm="1">
        <f t="array" ref="I446">IFERROR(INDEX([1]!v_s10a_incident_by_feeder_FY26[Start_Date], ROWS($I$9:I446)),"")</f>
        <v>45899.583333333336</v>
      </c>
      <c r="J446" s="90" cm="1">
        <f t="array" ref="J446">IFERROR(INDEX([1]!v_s10a_incident_by_feeder_FY26[Start_Time], ROWS($J$9:J446)),"")</f>
        <v>45899.583333333336</v>
      </c>
      <c r="K446" s="89" cm="1">
        <f t="array" ref="K446">IFERROR(INDEX([1]!v_s10a_incident_by_feeder_FY26[End_Date], ROWS($K$9:K446)),"")</f>
        <v>45899.796527777777</v>
      </c>
      <c r="L446" s="90" cm="1">
        <f t="array" ref="L446">IFERROR(INDEX([1]!v_s10a_incident_by_feeder_FY26[End_Time], ROWS($L$9:L446)),"")</f>
        <v>45899.796527777777</v>
      </c>
      <c r="M446" s="97" cm="1">
        <f t="array" ref="M446">IFERROR(INDEX([1]!v_s10a_incident_by_feeder_FY26[SAIDI_Value], ROWS($M$9:M446)),"")</f>
        <v>0.11419787281150276</v>
      </c>
      <c r="N446" s="94" cm="1">
        <f t="array" ref="N446">IFERROR(INDEX([1]!v_s10a_incident_by_feeder_FY26[SAIFI_Value], ROWS($N$9:N446)),"")</f>
        <v>1.0248171947706626E-3</v>
      </c>
      <c r="O446" s="91" cm="1">
        <f t="array" ref="O446">IFERROR(INDEX([1]!v_s10a_incident_by_feeder_FY26[ICPs], ROWS($N$9:N446)),"")</f>
        <v>37</v>
      </c>
      <c r="P446" s="118" cm="1">
        <f t="array" ref="P446">IFERROR(INDEX([1]!v_s10a_incident_by_feeder_FY26[CML], ROWS($P$9:P446)),"")</f>
        <v>4122.9999999864958</v>
      </c>
      <c r="Q446" s="88" t="str" cm="1">
        <f t="array" ref="Q446">IFERROR(INDEX([1]!v_s10a_incident_by_feeder_FY26[Planned or Unplanned], ROWS($Q$9:Q446)),"")</f>
        <v>Unplanned</v>
      </c>
      <c r="R446" s="88" t="str" cm="1">
        <f t="array" ref="R446">IFERROR(INDEX([1]!v_s10a_incident_by_feeder_FY26[Cause], ROWS($R$9:R446)),"")</f>
        <v>Defective Equipment</v>
      </c>
      <c r="S446" s="88" t="str" cm="1">
        <f t="array" ref="S446">IFERROR(INDEX([1]!v_s10a_incident_by_feeder_FY26[Details], ROWS($S$9:S446)),"")</f>
        <v># Replaced SWER Transformer T04458, Omaunu Rd, Kaeo</v>
      </c>
      <c r="T446" s="18"/>
    </row>
    <row r="447" spans="1:20" ht="15.75" x14ac:dyDescent="0.25">
      <c r="A447" s="10">
        <v>447</v>
      </c>
      <c r="B447" s="11"/>
      <c r="C447" s="116"/>
      <c r="D447" s="116"/>
      <c r="E447" s="85" t="str" cm="1">
        <f t="array" ref="E447">IFERROR(INDEX([1]!v_s10a_incident_by_feeder_FY26[Interruptions Identifier], ROWS($E$9:E447)),"")</f>
        <v>INCD-34181-F-ORURU</v>
      </c>
      <c r="F447" s="85" t="str" cm="1">
        <f t="array" ref="F447">IFERROR(INDEX([1]!v_s10a_incident_by_feeder_FY26[Circuit Location], ROWS($F$9:F447)),"")</f>
        <v>Taipa CB1206 - Oruru</v>
      </c>
      <c r="G447" s="88" t="str" cm="1">
        <f t="array" ref="G447">IFERROR(INDEX(#REF!, ROWS($G$9:G447)),"")</f>
        <v/>
      </c>
      <c r="H447" s="88" t="str" cm="1">
        <f t="array" ref="H447">IFERROR(INDEX([1]!v_s10a_incident_by_feeder_FY26[feeder], ROWS($H$9:H447)),"")</f>
        <v>ORURU</v>
      </c>
      <c r="I447" s="89" cm="1">
        <f t="array" ref="I447">IFERROR(INDEX([1]!v_s10a_incident_by_feeder_FY26[Start_Date], ROWS($I$9:I447)),"")</f>
        <v>45900.352777777778</v>
      </c>
      <c r="J447" s="90" cm="1">
        <f t="array" ref="J447">IFERROR(INDEX([1]!v_s10a_incident_by_feeder_FY26[Start_Time], ROWS($J$9:J447)),"")</f>
        <v>45900.352777777778</v>
      </c>
      <c r="K447" s="89" cm="1">
        <f t="array" ref="K447">IFERROR(INDEX([1]!v_s10a_incident_by_feeder_FY26[End_Date], ROWS($K$9:K447)),"")</f>
        <v>45900.606944444444</v>
      </c>
      <c r="L447" s="90" cm="1">
        <f t="array" ref="L447">IFERROR(INDEX([1]!v_s10a_incident_by_feeder_FY26[End_Time], ROWS($L$9:L447)),"")</f>
        <v>45900.606944444444</v>
      </c>
      <c r="M447" s="97" cm="1">
        <f t="array" ref="M447">IFERROR(INDEX([1]!v_s10a_incident_by_feeder_FY26[SAIDI_Value], ROWS($M$9:M447)),"")</f>
        <v>0.28118768003673</v>
      </c>
      <c r="N447" s="94" cm="1">
        <f t="array" ref="N447">IFERROR(INDEX([1]!v_s10a_incident_by_feeder_FY26[SAIFI_Value], ROWS($N$9:N447)),"")</f>
        <v>9.1402614668734767E-4</v>
      </c>
      <c r="O447" s="91" cm="1">
        <f t="array" ref="O447">IFERROR(INDEX([1]!v_s10a_incident_by_feeder_FY26[ICPs], ROWS($N$9:N447)),"")</f>
        <v>33</v>
      </c>
      <c r="P447" s="118" cm="1">
        <f t="array" ref="P447">IFERROR(INDEX([1]!v_s10a_incident_by_feeder_FY26[CML], ROWS($P$9:P447)),"")</f>
        <v>10152.0000000461</v>
      </c>
      <c r="Q447" s="88" t="str" cm="1">
        <f t="array" ref="Q447">IFERROR(INDEX([1]!v_s10a_incident_by_feeder_FY26[Planned or Unplanned], ROWS($Q$9:Q447)),"")</f>
        <v>Unplanned</v>
      </c>
      <c r="R447" s="88" t="str" cm="1">
        <f t="array" ref="R447">IFERROR(INDEX([1]!v_s10a_incident_by_feeder_FY26[Cause], ROWS($R$9:R447)),"")</f>
        <v>Defective Equipment</v>
      </c>
      <c r="S447" s="88" t="str" cm="1">
        <f t="array" ref="S447">IFERROR(INDEX([1]!v_s10a_incident_by_feeder_FY26[Details], ROWS($S$9:S447)),"")</f>
        <v># Defective Transformer, Honeymoon Valley Rd, Taipa</v>
      </c>
      <c r="T447" s="18"/>
    </row>
    <row r="448" spans="1:20" ht="15.75" x14ac:dyDescent="0.25">
      <c r="A448" s="10">
        <v>448</v>
      </c>
      <c r="B448" s="11"/>
      <c r="C448" s="116"/>
      <c r="D448" s="116"/>
      <c r="E448" s="85" t="str" cm="1">
        <f t="array" ref="E448">IFERROR(INDEX([1]!v_s10a_incident_by_feeder_FY26[Interruptions Identifier], ROWS($E$9:E448)),"")</f>
        <v>INCD-34190-F-RAWENE</v>
      </c>
      <c r="F448" s="85" t="str" cm="1">
        <f t="array" ref="F448">IFERROR(INDEX([1]!v_s10a_incident_by_feeder_FY26[Circuit Location], ROWS($F$9:F448)),"")</f>
        <v>Omanaia 051742 - Rawene</v>
      </c>
      <c r="G448" s="88" t="str" cm="1">
        <f t="array" ref="G448">IFERROR(INDEX(#REF!, ROWS($G$9:G448)),"")</f>
        <v/>
      </c>
      <c r="H448" s="88" t="str" cm="1">
        <f t="array" ref="H448">IFERROR(INDEX([1]!v_s10a_incident_by_feeder_FY26[feeder], ROWS($H$9:H448)),"")</f>
        <v>RAWENE</v>
      </c>
      <c r="I448" s="89" cm="1">
        <f t="array" ref="I448">IFERROR(INDEX([1]!v_s10a_incident_by_feeder_FY26[Start_Date], ROWS($I$9:I448)),"")</f>
        <v>45900.48333333333</v>
      </c>
      <c r="J448" s="90" cm="1">
        <f t="array" ref="J448">IFERROR(INDEX([1]!v_s10a_incident_by_feeder_FY26[Start_Time], ROWS($J$9:J448)),"")</f>
        <v>45900.48333333333</v>
      </c>
      <c r="K448" s="89" cm="1">
        <f t="array" ref="K448">IFERROR(INDEX([1]!v_s10a_incident_by_feeder_FY26[End_Date], ROWS($K$9:K448)),"")</f>
        <v>45901.512499999997</v>
      </c>
      <c r="L448" s="90" cm="1">
        <f t="array" ref="L448">IFERROR(INDEX([1]!v_s10a_incident_by_feeder_FY26[End_Time], ROWS($L$9:L448)),"")</f>
        <v>45901.512499999997</v>
      </c>
      <c r="M448" s="97" cm="1">
        <f t="array" ref="M448">IFERROR(INDEX([1]!v_s10a_incident_by_feeder_FY26[SAIDI_Value], ROWS($M$9:M448)),"")</f>
        <v>0.25409926878173317</v>
      </c>
      <c r="N448" s="94" cm="1">
        <f t="array" ref="N448">IFERROR(INDEX([1]!v_s10a_incident_by_feeder_FY26[SAIFI_Value], ROWS($N$9:N448)),"")</f>
        <v>1.1356082428539774E-3</v>
      </c>
      <c r="O448" s="91" cm="1">
        <f t="array" ref="O448">IFERROR(INDEX([1]!v_s10a_incident_by_feeder_FY26[ICPs], ROWS($N$9:N448)),"")</f>
        <v>41</v>
      </c>
      <c r="P448" s="118" cm="1">
        <f t="array" ref="P448">IFERROR(INDEX([1]!v_s10a_incident_by_feeder_FY26[CML], ROWS($P$9:P448)),"")</f>
        <v>9174.0000000956934</v>
      </c>
      <c r="Q448" s="88" t="str" cm="1">
        <f t="array" ref="Q448">IFERROR(INDEX([1]!v_s10a_incident_by_feeder_FY26[Planned or Unplanned], ROWS($Q$9:Q448)),"")</f>
        <v>Unplanned</v>
      </c>
      <c r="R448" s="88" t="str" cm="1">
        <f t="array" ref="R448">IFERROR(INDEX([1]!v_s10a_incident_by_feeder_FY26[Cause], ROWS($R$9:R448)),"")</f>
        <v>Defective Equipment</v>
      </c>
      <c r="S448" s="88" t="str" cm="1">
        <f t="array" ref="S448">IFERROR(INDEX([1]!v_s10a_incident_by_feeder_FY26[Details], ROWS($S$9:S448)),"")</f>
        <v># Repair Transformer T03130, Waiotemarama Gorge Rd, Omanaia</v>
      </c>
      <c r="T448" s="18"/>
    </row>
    <row r="449" spans="1:20" ht="15.75" x14ac:dyDescent="0.25">
      <c r="A449" s="10">
        <v>449</v>
      </c>
      <c r="B449" s="11"/>
      <c r="C449" s="116"/>
      <c r="D449" s="116"/>
      <c r="E449" s="85" t="str" cm="1">
        <f t="array" ref="E449">IFERROR(INDEX([1]!v_s10a_incident_by_feeder_FY26[Interruptions Identifier], ROWS($E$9:E449)),"")</f>
        <v>INCD-34202-F-BROADWOOD</v>
      </c>
      <c r="F449" s="85" t="str" cm="1">
        <f t="array" ref="F449">IFERROR(INDEX([1]!v_s10a_incident_by_feeder_FY26[Circuit Location], ROWS($F$9:F449)),"")</f>
        <v>Kaitaia Transmission 151922 - Broadwood</v>
      </c>
      <c r="G449" s="88" t="str" cm="1">
        <f t="array" ref="G449">IFERROR(INDEX(#REF!, ROWS($G$9:G449)),"")</f>
        <v/>
      </c>
      <c r="H449" s="88" t="str" cm="1">
        <f t="array" ref="H449">IFERROR(INDEX([1]!v_s10a_incident_by_feeder_FY26[feeder], ROWS($H$9:H449)),"")</f>
        <v>BROADWOOD</v>
      </c>
      <c r="I449" s="89" cm="1">
        <f t="array" ref="I449">IFERROR(INDEX([1]!v_s10a_incident_by_feeder_FY26[Start_Date], ROWS($I$9:I449)),"")</f>
        <v>45900.653333333335</v>
      </c>
      <c r="J449" s="90" cm="1">
        <f t="array" ref="J449">IFERROR(INDEX([1]!v_s10a_incident_by_feeder_FY26[Start_Time], ROWS($J$9:J449)),"")</f>
        <v>45900.653333333335</v>
      </c>
      <c r="K449" s="89" cm="1">
        <f t="array" ref="K449">IFERROR(INDEX([1]!v_s10a_incident_by_feeder_FY26[End_Date], ROWS($K$9:K449)),"")</f>
        <v>45900.82916666667</v>
      </c>
      <c r="L449" s="90" cm="1">
        <f t="array" ref="L449">IFERROR(INDEX([1]!v_s10a_incident_by_feeder_FY26[End_Time], ROWS($L$9:L449)),"")</f>
        <v>45900.82916666667</v>
      </c>
      <c r="M449" s="97" cm="1">
        <f t="array" ref="M449">IFERROR(INDEX([1]!v_s10a_incident_by_feeder_FY26[SAIDI_Value], ROWS($M$9:M449)),"")</f>
        <v>1.7755059457656954</v>
      </c>
      <c r="N449" s="94" cm="1">
        <f t="array" ref="N449">IFERROR(INDEX([1]!v_s10a_incident_by_feeder_FY26[SAIFI_Value], ROWS($N$9:N449)),"")</f>
        <v>1.4652116109018391E-2</v>
      </c>
      <c r="O449" s="91" cm="1">
        <f t="array" ref="O449">IFERROR(INDEX([1]!v_s10a_incident_by_feeder_FY26[ICPs], ROWS($N$9:N449)),"")</f>
        <v>529</v>
      </c>
      <c r="P449" s="118" cm="1">
        <f t="array" ref="P449">IFERROR(INDEX([1]!v_s10a_incident_by_feeder_FY26[CML], ROWS($P$9:P449)),"")</f>
        <v>64102.866665924666</v>
      </c>
      <c r="Q449" s="88" t="str" cm="1">
        <f t="array" ref="Q449">IFERROR(INDEX([1]!v_s10a_incident_by_feeder_FY26[Planned or Unplanned], ROWS($Q$9:Q449)),"")</f>
        <v>Unplanned</v>
      </c>
      <c r="R449" s="88" t="str" cm="1">
        <f t="array" ref="R449">IFERROR(INDEX([1]!v_s10a_incident_by_feeder_FY26[Cause], ROWS($R$9:R449)),"")</f>
        <v>Unknown</v>
      </c>
      <c r="S449" s="88" t="str" cm="1">
        <f t="array" ref="S449">IFERROR(INDEX([1]!v_s10a_incident_by_feeder_FY26[Details], ROWS($S$9:S449)),"")</f>
        <v># Sectionaliser S1003 Opened during Adverse Weather, RunaRuna Rd, Broadwood</v>
      </c>
      <c r="T449" s="18"/>
    </row>
    <row r="450" spans="1:20" ht="15.75" x14ac:dyDescent="0.25">
      <c r="A450" s="10">
        <v>450</v>
      </c>
      <c r="B450" s="11"/>
      <c r="C450" s="116"/>
      <c r="D450" s="116"/>
      <c r="E450" s="85" t="str" cm="1">
        <f t="array" ref="E450">IFERROR(INDEX([1]!v_s10a_incident_by_feeder_FY26[Interruptions Identifier], ROWS($E$9:E450)),"")</f>
        <v>INCD-34211-F-CLOUGH ROAD</v>
      </c>
      <c r="F450" s="85" t="str" cm="1">
        <f t="array" ref="F450">IFERROR(INDEX([1]!v_s10a_incident_by_feeder_FY26[Circuit Location], ROWS($F$9:F450)),"")</f>
        <v>Kaitaia Transmission 151822 - Clough Road</v>
      </c>
      <c r="G450" s="88" t="str" cm="1">
        <f t="array" ref="G450">IFERROR(INDEX(#REF!, ROWS($G$9:G450)),"")</f>
        <v/>
      </c>
      <c r="H450" s="88" t="str" cm="1">
        <f t="array" ref="H450">IFERROR(INDEX([1]!v_s10a_incident_by_feeder_FY26[feeder], ROWS($H$9:H450)),"")</f>
        <v>CLOUGH ROAD</v>
      </c>
      <c r="I450" s="89" cm="1">
        <f t="array" ref="I450">IFERROR(INDEX([1]!v_s10a_incident_by_feeder_FY26[Start_Date], ROWS($I$9:I450)),"")</f>
        <v>45900.666678240741</v>
      </c>
      <c r="J450" s="90" cm="1">
        <f t="array" ref="J450">IFERROR(INDEX([1]!v_s10a_incident_by_feeder_FY26[Start_Time], ROWS($J$9:J450)),"")</f>
        <v>45900.666678240741</v>
      </c>
      <c r="K450" s="89" cm="1">
        <f t="array" ref="K450">IFERROR(INDEX([1]!v_s10a_incident_by_feeder_FY26[End_Date], ROWS($K$9:K450)),"")</f>
        <v>45900.853090277778</v>
      </c>
      <c r="L450" s="90" cm="1">
        <f t="array" ref="L450">IFERROR(INDEX([1]!v_s10a_incident_by_feeder_FY26[End_Time], ROWS($L$9:L450)),"")</f>
        <v>45900.853090277778</v>
      </c>
      <c r="M450" s="97" cm="1">
        <f t="array" ref="M450">IFERROR(INDEX([1]!v_s10a_incident_by_feeder_FY26[SAIDI_Value], ROWS($M$9:M450)),"")</f>
        <v>0.22417876135358034</v>
      </c>
      <c r="N450" s="94" cm="1">
        <f t="array" ref="N450">IFERROR(INDEX([1]!v_s10a_incident_by_feeder_FY26[SAIFI_Value], ROWS($N$9:N450)),"")</f>
        <v>2.0496343895413248E-3</v>
      </c>
      <c r="O450" s="91" cm="1">
        <f t="array" ref="O450">IFERROR(INDEX([1]!v_s10a_incident_by_feeder_FY26[ICPs], ROWS($N$9:N450)),"")</f>
        <v>45.9392</v>
      </c>
      <c r="P450" s="118" cm="1">
        <f t="array" ref="P450">IFERROR(INDEX([1]!v_s10a_incident_by_feeder_FY26[CML], ROWS($P$9:P450)),"")</f>
        <v>8093.7499999096644</v>
      </c>
      <c r="Q450" s="88" t="str" cm="1">
        <f t="array" ref="Q450">IFERROR(INDEX([1]!v_s10a_incident_by_feeder_FY26[Planned or Unplanned], ROWS($Q$9:Q450)),"")</f>
        <v>Unplanned</v>
      </c>
      <c r="R450" s="88" t="str" cm="1">
        <f t="array" ref="R450">IFERROR(INDEX([1]!v_s10a_incident_by_feeder_FY26[Cause], ROWS($R$9:R450)),"")</f>
        <v>Unknown</v>
      </c>
      <c r="S450" s="88" t="str" cm="1">
        <f t="array" ref="S450">IFERROR(INDEX([1]!v_s10a_incident_by_feeder_FY26[Details], ROWS($S$9:S450)),"")</f>
        <v># Recloser Tripped during High Winds, R426, Kaitaia</v>
      </c>
      <c r="T450" s="18"/>
    </row>
    <row r="451" spans="1:20" ht="15.75" x14ac:dyDescent="0.25">
      <c r="A451" s="10">
        <v>451</v>
      </c>
      <c r="B451" s="11"/>
      <c r="C451" s="116"/>
      <c r="D451" s="116"/>
      <c r="E451" s="85" t="str" cm="1">
        <f t="array" ref="E451">IFERROR(INDEX([1]!v_s10a_incident_by_feeder_FY26[Interruptions Identifier], ROWS($E$9:E451)),"")</f>
        <v>INCD-34211-F-RANGITIHI</v>
      </c>
      <c r="F451" s="85" t="str" cm="1">
        <f t="array" ref="F451">IFERROR(INDEX([1]!v_s10a_incident_by_feeder_FY26[Circuit Location], ROWS($F$9:F451)),"")</f>
        <v>Kaitaia Transmission 151912 - Rangitihi</v>
      </c>
      <c r="G451" s="88" t="str" cm="1">
        <f t="array" ref="G451">IFERROR(INDEX(#REF!, ROWS($G$9:G451)),"")</f>
        <v/>
      </c>
      <c r="H451" s="88" t="str" cm="1">
        <f t="array" ref="H451">IFERROR(INDEX([1]!v_s10a_incident_by_feeder_FY26[feeder], ROWS($H$9:H451)),"")</f>
        <v>RANGITIHI</v>
      </c>
      <c r="I451" s="89" cm="1">
        <f t="array" ref="I451">IFERROR(INDEX([1]!v_s10a_incident_by_feeder_FY26[Start_Date], ROWS($I$9:I451)),"")</f>
        <v>45900.666678240741</v>
      </c>
      <c r="J451" s="90" cm="1">
        <f t="array" ref="J451">IFERROR(INDEX([1]!v_s10a_incident_by_feeder_FY26[Start_Time], ROWS($J$9:J451)),"")</f>
        <v>45900.666678240741</v>
      </c>
      <c r="K451" s="89" cm="1">
        <f t="array" ref="K451">IFERROR(INDEX([1]!v_s10a_incident_by_feeder_FY26[End_Date], ROWS($K$9:K451)),"")</f>
        <v>45900.853090277778</v>
      </c>
      <c r="L451" s="90" cm="1">
        <f t="array" ref="L451">IFERROR(INDEX([1]!v_s10a_incident_by_feeder_FY26[End_Time], ROWS($L$9:L451)),"")</f>
        <v>45900.853090277778</v>
      </c>
      <c r="M451" s="97" cm="1">
        <f t="array" ref="M451">IFERROR(INDEX([1]!v_s10a_incident_by_feeder_FY26[SAIDI_Value], ROWS($M$9:M451)),"")</f>
        <v>8.4824396187840781E-2</v>
      </c>
      <c r="N451" s="94" cm="1">
        <f t="array" ref="N451">IFERROR(INDEX([1]!v_s10a_incident_by_feeder_FY26[SAIFI_Value], ROWS($N$9:N451)),"")</f>
        <v>7.7553733658320399E-4</v>
      </c>
      <c r="O451" s="91" cm="1">
        <f t="array" ref="O451">IFERROR(INDEX([1]!v_s10a_incident_by_feeder_FY26[ICPs], ROWS($N$9:N451)),"")</f>
        <v>17.382400000000001</v>
      </c>
      <c r="P451" s="118" cm="1">
        <f t="array" ref="P451">IFERROR(INDEX([1]!v_s10a_incident_by_feeder_FY26[CML], ROWS($P$9:P451)),"")</f>
        <v>3062.4999999658035</v>
      </c>
      <c r="Q451" s="88" t="str" cm="1">
        <f t="array" ref="Q451">IFERROR(INDEX([1]!v_s10a_incident_by_feeder_FY26[Planned or Unplanned], ROWS($Q$9:Q451)),"")</f>
        <v>Unplanned</v>
      </c>
      <c r="R451" s="88" t="str" cm="1">
        <f t="array" ref="R451">IFERROR(INDEX([1]!v_s10a_incident_by_feeder_FY26[Cause], ROWS($R$9:R451)),"")</f>
        <v>Unknown</v>
      </c>
      <c r="S451" s="88" t="str" cm="1">
        <f t="array" ref="S451">IFERROR(INDEX([1]!v_s10a_incident_by_feeder_FY26[Details], ROWS($S$9:S451)),"")</f>
        <v># Recloser Tripped during High Winds, R426, Kaitaia</v>
      </c>
      <c r="T451" s="18"/>
    </row>
    <row r="452" spans="1:20" ht="15.75" x14ac:dyDescent="0.25">
      <c r="A452" s="10">
        <v>452</v>
      </c>
      <c r="B452" s="11"/>
      <c r="C452" s="116"/>
      <c r="D452" s="116"/>
      <c r="E452" s="85" t="str" cm="1">
        <f t="array" ref="E452">IFERROR(INDEX([1]!v_s10a_incident_by_feeder_FY26[Interruptions Identifier], ROWS($E$9:E452)),"")</f>
        <v>INCD-34211-F-FAIRBURN ROAD</v>
      </c>
      <c r="F452" s="85" t="str" cm="1">
        <f t="array" ref="F452">IFERROR(INDEX([1]!v_s10a_incident_by_feeder_FY26[Circuit Location], ROWS($F$9:F452)),"")</f>
        <v>Kaitaia Transmission 151902 - Fairburn Road</v>
      </c>
      <c r="G452" s="88" t="str" cm="1">
        <f t="array" ref="G452">IFERROR(INDEX(#REF!, ROWS($G$9:G452)),"")</f>
        <v/>
      </c>
      <c r="H452" s="88" t="str" cm="1">
        <f t="array" ref="H452">IFERROR(INDEX([1]!v_s10a_incident_by_feeder_FY26[feeder], ROWS($H$9:H452)),"")</f>
        <v>FAIRBURN ROAD</v>
      </c>
      <c r="I452" s="89" cm="1">
        <f t="array" ref="I452">IFERROR(INDEX([1]!v_s10a_incident_by_feeder_FY26[Start_Date], ROWS($I$9:I452)),"")</f>
        <v>45900.666678240741</v>
      </c>
      <c r="J452" s="90" cm="1">
        <f t="array" ref="J452">IFERROR(INDEX([1]!v_s10a_incident_by_feeder_FY26[Start_Time], ROWS($J$9:J452)),"")</f>
        <v>45900.666678240741</v>
      </c>
      <c r="K452" s="89" cm="1">
        <f t="array" ref="K452">IFERROR(INDEX([1]!v_s10a_incident_by_feeder_FY26[End_Date], ROWS($K$9:K452)),"")</f>
        <v>45900.853090277778</v>
      </c>
      <c r="L452" s="90" cm="1">
        <f t="array" ref="L452">IFERROR(INDEX([1]!v_s10a_incident_by_feeder_FY26[End_Time], ROWS($L$9:L452)),"")</f>
        <v>45900.853090277778</v>
      </c>
      <c r="M452" s="97" cm="1">
        <f t="array" ref="M452">IFERROR(INDEX([1]!v_s10a_incident_by_feeder_FY26[SAIDI_Value], ROWS($M$9:M452)),"")</f>
        <v>1.122685390341263</v>
      </c>
      <c r="N452" s="94" cm="1">
        <f t="array" ref="N452">IFERROR(INDEX([1]!v_s10a_incident_by_feeder_FY26[SAIFI_Value], ROWS($N$9:N452)),"")</f>
        <v>4.182362065145136E-3</v>
      </c>
      <c r="O452" s="91" cm="1">
        <f t="array" ref="O452">IFERROR(INDEX([1]!v_s10a_incident_by_feeder_FY26[ICPs], ROWS($N$9:N452)),"")</f>
        <v>93.740800000000007</v>
      </c>
      <c r="P452" s="118" cm="1">
        <f t="array" ref="P452">IFERROR(INDEX([1]!v_s10a_incident_by_feeder_FY26[CML], ROWS($P$9:P452)),"")</f>
        <v>40533.433332880959</v>
      </c>
      <c r="Q452" s="88" t="str" cm="1">
        <f t="array" ref="Q452">IFERROR(INDEX([1]!v_s10a_incident_by_feeder_FY26[Planned or Unplanned], ROWS($Q$9:Q452)),"")</f>
        <v>Unplanned</v>
      </c>
      <c r="R452" s="88" t="str" cm="1">
        <f t="array" ref="R452">IFERROR(INDEX([1]!v_s10a_incident_by_feeder_FY26[Cause], ROWS($R$9:R452)),"")</f>
        <v>Unknown</v>
      </c>
      <c r="S452" s="88" t="str" cm="1">
        <f t="array" ref="S452">IFERROR(INDEX([1]!v_s10a_incident_by_feeder_FY26[Details], ROWS($S$9:S452)),"")</f>
        <v># Recloser Tripped during High Winds, R426, Kaitaia</v>
      </c>
      <c r="T452" s="18"/>
    </row>
    <row r="453" spans="1:20" ht="15.75" x14ac:dyDescent="0.25">
      <c r="A453" s="10">
        <v>453</v>
      </c>
      <c r="B453" s="11"/>
      <c r="C453" s="116"/>
      <c r="D453" s="116"/>
      <c r="E453" s="85" t="str" cm="1">
        <f t="array" ref="E453">IFERROR(INDEX([1]!v_s10a_incident_by_feeder_FY26[Interruptions Identifier], ROWS($E$9:E453)),"")</f>
        <v>INCD-34211-F-VICTORIA VALLEY</v>
      </c>
      <c r="F453" s="85" t="str" cm="1">
        <f t="array" ref="F453">IFERROR(INDEX([1]!v_s10a_incident_by_feeder_FY26[Circuit Location], ROWS($F$9:F453)),"")</f>
        <v>Kaitaia Transmission 151802 - Victoria Valley</v>
      </c>
      <c r="G453" s="88" t="str" cm="1">
        <f t="array" ref="G453">IFERROR(INDEX(#REF!, ROWS($G$9:G453)),"")</f>
        <v/>
      </c>
      <c r="H453" s="88" t="str" cm="1">
        <f t="array" ref="H453">IFERROR(INDEX([1]!v_s10a_incident_by_feeder_FY26[feeder], ROWS($H$9:H453)),"")</f>
        <v>VICTORIA VALLEY</v>
      </c>
      <c r="I453" s="89" cm="1">
        <f t="array" ref="I453">IFERROR(INDEX([1]!v_s10a_incident_by_feeder_FY26[Start_Date], ROWS($I$9:I453)),"")</f>
        <v>45900.666678240741</v>
      </c>
      <c r="J453" s="90" cm="1">
        <f t="array" ref="J453">IFERROR(INDEX([1]!v_s10a_incident_by_feeder_FY26[Start_Time], ROWS($J$9:J453)),"")</f>
        <v>45900.666678240741</v>
      </c>
      <c r="K453" s="89" cm="1">
        <f t="array" ref="K453">IFERROR(INDEX([1]!v_s10a_incident_by_feeder_FY26[End_Date], ROWS($K$9:K453)),"")</f>
        <v>45900.853090277778</v>
      </c>
      <c r="L453" s="90" cm="1">
        <f t="array" ref="L453">IFERROR(INDEX([1]!v_s10a_incident_by_feeder_FY26[End_Time], ROWS($L$9:L453)),"")</f>
        <v>45900.853090277778</v>
      </c>
      <c r="M453" s="97" cm="1">
        <f t="array" ref="M453">IFERROR(INDEX([1]!v_s10a_incident_by_feeder_FY26[SAIDI_Value], ROWS($M$9:M453)),"")</f>
        <v>1.1269526922098896</v>
      </c>
      <c r="N453" s="94" cm="1">
        <f t="array" ref="N453">IFERROR(INDEX([1]!v_s10a_incident_by_feeder_FY26[SAIFI_Value], ROWS($N$9:N453)),"")</f>
        <v>1.0303567471748281E-2</v>
      </c>
      <c r="O453" s="91" cm="1">
        <f t="array" ref="O453">IFERROR(INDEX([1]!v_s10a_incident_by_feeder_FY26[ICPs], ROWS($N$9:N453)),"")</f>
        <v>230.93759999999997</v>
      </c>
      <c r="P453" s="118" cm="1">
        <f t="array" ref="P453">IFERROR(INDEX([1]!v_s10a_incident_by_feeder_FY26[CML], ROWS($P$9:P453)),"")</f>
        <v>40687.499999545849</v>
      </c>
      <c r="Q453" s="88" t="str" cm="1">
        <f t="array" ref="Q453">IFERROR(INDEX([1]!v_s10a_incident_by_feeder_FY26[Planned or Unplanned], ROWS($Q$9:Q453)),"")</f>
        <v>Unplanned</v>
      </c>
      <c r="R453" s="88" t="str" cm="1">
        <f t="array" ref="R453">IFERROR(INDEX([1]!v_s10a_incident_by_feeder_FY26[Cause], ROWS($R$9:R453)),"")</f>
        <v>Unknown</v>
      </c>
      <c r="S453" s="88" t="str" cm="1">
        <f t="array" ref="S453">IFERROR(INDEX([1]!v_s10a_incident_by_feeder_FY26[Details], ROWS($S$9:S453)),"")</f>
        <v># Recloser Tripped during High Winds, R426, Kaitaia</v>
      </c>
      <c r="T453" s="18"/>
    </row>
    <row r="454" spans="1:20" ht="15.75" x14ac:dyDescent="0.25">
      <c r="A454" s="10">
        <v>454</v>
      </c>
      <c r="B454" s="11"/>
      <c r="C454" s="116"/>
      <c r="D454" s="116"/>
      <c r="E454" s="85" t="str" cm="1">
        <f t="array" ref="E454">IFERROR(INDEX([1]!v_s10a_incident_by_feeder_FY26[Interruptions Identifier], ROWS($E$9:E454)),"")</f>
        <v>INCD-34214-F-TAKOU BAY</v>
      </c>
      <c r="F454" s="85" t="str" cm="1">
        <f t="array" ref="F454">IFERROR(INDEX([1]!v_s10a_incident_by_feeder_FY26[Circuit Location], ROWS($F$9:F454)),"")</f>
        <v>Waipapa 041672 - Takou Bay</v>
      </c>
      <c r="G454" s="88" t="str" cm="1">
        <f t="array" ref="G454">IFERROR(INDEX(#REF!, ROWS($G$9:G454)),"")</f>
        <v/>
      </c>
      <c r="H454" s="88" t="str" cm="1">
        <f t="array" ref="H454">IFERROR(INDEX([1]!v_s10a_incident_by_feeder_FY26[feeder], ROWS($H$9:H454)),"")</f>
        <v>TAKOU BAY</v>
      </c>
      <c r="I454" s="89" cm="1">
        <f t="array" ref="I454">IFERROR(INDEX([1]!v_s10a_incident_by_feeder_FY26[Start_Date], ROWS($I$9:I454)),"")</f>
        <v>45900.669189814813</v>
      </c>
      <c r="J454" s="90" cm="1">
        <f t="array" ref="J454">IFERROR(INDEX([1]!v_s10a_incident_by_feeder_FY26[Start_Time], ROWS($J$9:J454)),"")</f>
        <v>45900.669189814813</v>
      </c>
      <c r="K454" s="89" cm="1">
        <f t="array" ref="K454">IFERROR(INDEX([1]!v_s10a_incident_by_feeder_FY26[End_Date], ROWS($K$9:K454)),"")</f>
        <v>45900.877083333333</v>
      </c>
      <c r="L454" s="90" cm="1">
        <f t="array" ref="L454">IFERROR(INDEX([1]!v_s10a_incident_by_feeder_FY26[End_Time], ROWS($L$9:L454)),"")</f>
        <v>45900.877083333333</v>
      </c>
      <c r="M454" s="97" cm="1">
        <f t="array" ref="M454">IFERROR(INDEX([1]!v_s10a_incident_by_feeder_FY26[SAIDI_Value], ROWS($M$9:M454)),"")</f>
        <v>1.4927173351533503</v>
      </c>
      <c r="N454" s="94" cm="1">
        <f t="array" ref="N454">IFERROR(INDEX([1]!v_s10a_incident_by_feeder_FY26[SAIFI_Value], ROWS($N$9:N454)),"")</f>
        <v>1.681254154664303E-2</v>
      </c>
      <c r="O454" s="91" cm="1">
        <f t="array" ref="O454">IFERROR(INDEX([1]!v_s10a_incident_by_feeder_FY26[ICPs], ROWS($N$9:N454)),"")</f>
        <v>607</v>
      </c>
      <c r="P454" s="118" cm="1">
        <f t="array" ref="P454">IFERROR(INDEX([1]!v_s10a_incident_by_feeder_FY26[CML], ROWS($P$9:P454)),"")</f>
        <v>53893.066668376559</v>
      </c>
      <c r="Q454" s="88" t="str" cm="1">
        <f t="array" ref="Q454">IFERROR(INDEX([1]!v_s10a_incident_by_feeder_FY26[Planned or Unplanned], ROWS($Q$9:Q454)),"")</f>
        <v>Unplanned</v>
      </c>
      <c r="R454" s="88" t="str" cm="1">
        <f t="array" ref="R454">IFERROR(INDEX([1]!v_s10a_incident_by_feeder_FY26[Cause], ROWS($R$9:R454)),"")</f>
        <v>Vegetation</v>
      </c>
      <c r="S454" s="88" t="str" cm="1">
        <f t="array" ref="S454">IFERROR(INDEX([1]!v_s10a_incident_by_feeder_FY26[Details], ROWS($S$9:S454)),"")</f>
        <v># Remove Vegetation From Lines, at Pole 440375, SH10, Waipapa</v>
      </c>
      <c r="T454" s="18"/>
    </row>
    <row r="455" spans="1:20" ht="15.75" x14ac:dyDescent="0.25">
      <c r="A455" s="10">
        <v>455</v>
      </c>
      <c r="B455" s="11"/>
      <c r="C455" s="116"/>
      <c r="D455" s="116"/>
      <c r="E455" s="85" t="str" cm="1">
        <f t="array" ref="E455">IFERROR(INDEX([1]!v_s10a_incident_by_feeder_FY26[Interruptions Identifier], ROWS($E$9:E455)),"")</f>
        <v>INCD-34217-F-ORURU</v>
      </c>
      <c r="F455" s="85" t="str" cm="1">
        <f t="array" ref="F455">IFERROR(INDEX([1]!v_s10a_incident_by_feeder_FY26[Circuit Location], ROWS($F$9:F455)),"")</f>
        <v>Taipa CB1206 - Oruru</v>
      </c>
      <c r="G455" s="88" t="str" cm="1">
        <f t="array" ref="G455">IFERROR(INDEX(#REF!, ROWS($G$9:G455)),"")</f>
        <v/>
      </c>
      <c r="H455" s="88" t="str" cm="1">
        <f t="array" ref="H455">IFERROR(INDEX([1]!v_s10a_incident_by_feeder_FY26[feeder], ROWS($H$9:H455)),"")</f>
        <v>ORURU</v>
      </c>
      <c r="I455" s="89" cm="1">
        <f t="array" ref="I455">IFERROR(INDEX([1]!v_s10a_incident_by_feeder_FY26[Start_Date], ROWS($I$9:I455)),"")</f>
        <v>45900.696030092593</v>
      </c>
      <c r="J455" s="90" cm="1">
        <f t="array" ref="J455">IFERROR(INDEX([1]!v_s10a_incident_by_feeder_FY26[Start_Time], ROWS($J$9:J455)),"")</f>
        <v>45900.696030092593</v>
      </c>
      <c r="K455" s="89" cm="1">
        <f t="array" ref="K455">IFERROR(INDEX([1]!v_s10a_incident_by_feeder_FY26[End_Date], ROWS($K$9:K455)),"")</f>
        <v>45901.926585648151</v>
      </c>
      <c r="L455" s="90" cm="1">
        <f t="array" ref="L455">IFERROR(INDEX([1]!v_s10a_incident_by_feeder_FY26[End_Time], ROWS($L$9:L455)),"")</f>
        <v>45901.926585648151</v>
      </c>
      <c r="M455" s="97" cm="1">
        <f t="array" ref="M455">IFERROR(INDEX([1]!v_s10a_incident_by_feeder_FY26[SAIDI_Value], ROWS($M$9:M455)),"")</f>
        <v>4.5305995640811805</v>
      </c>
      <c r="N455" s="94" cm="1">
        <f t="array" ref="N455">IFERROR(INDEX([1]!v_s10a_incident_by_feeder_FY26[SAIFI_Value], ROWS($N$9:N455)),"")</f>
        <v>4.4177930423221802E-2</v>
      </c>
      <c r="O455" s="91" cm="1">
        <f t="array" ref="O455">IFERROR(INDEX([1]!v_s10a_incident_by_feeder_FY26[ICPs], ROWS($N$9:N455)),"")</f>
        <v>1176</v>
      </c>
      <c r="P455" s="118" cm="1">
        <f t="array" ref="P455">IFERROR(INDEX([1]!v_s10a_incident_by_feeder_FY26[CML], ROWS($P$9:P455)),"")</f>
        <v>163572.76666158694</v>
      </c>
      <c r="Q455" s="88" t="str" cm="1">
        <f t="array" ref="Q455">IFERROR(INDEX([1]!v_s10a_incident_by_feeder_FY26[Planned or Unplanned], ROWS($Q$9:Q455)),"")</f>
        <v>Unplanned</v>
      </c>
      <c r="R455" s="88" t="str" cm="1">
        <f t="array" ref="R455">IFERROR(INDEX([1]!v_s10a_incident_by_feeder_FY26[Cause], ROWS($R$9:R455)),"")</f>
        <v>Defective Equipment</v>
      </c>
      <c r="S455" s="88" t="str" cm="1">
        <f t="array" ref="S455">IFERROR(INDEX([1]!v_s10a_incident_by_feeder_FY26[Details], ROWS($S$9:S455)),"")</f>
        <v># Blown Jumper, due to Lightning Strike, Near Switch 747, Taipa</v>
      </c>
      <c r="T455" s="18"/>
    </row>
    <row r="456" spans="1:20" ht="15.75" x14ac:dyDescent="0.25">
      <c r="A456" s="10">
        <v>456</v>
      </c>
      <c r="B456" s="11"/>
      <c r="C456" s="116"/>
      <c r="D456" s="116"/>
      <c r="E456" s="85" t="str" cm="1">
        <f t="array" ref="E456">IFERROR(INDEX([1]!v_s10a_incident_by_feeder_FY26[Interruptions Identifier], ROWS($E$9:E456)),"")</f>
        <v>INCD-34223-F-CLOUGH ROAD</v>
      </c>
      <c r="F456" s="85" t="str" cm="1">
        <f t="array" ref="F456">IFERROR(INDEX([1]!v_s10a_incident_by_feeder_FY26[Circuit Location], ROWS($F$9:F456)),"")</f>
        <v>Kaitaia Transmission 151822 - Clough Road</v>
      </c>
      <c r="G456" s="88" t="str" cm="1">
        <f t="array" ref="G456">IFERROR(INDEX(#REF!, ROWS($G$9:G456)),"")</f>
        <v/>
      </c>
      <c r="H456" s="88" t="str" cm="1">
        <f t="array" ref="H456">IFERROR(INDEX([1]!v_s10a_incident_by_feeder_FY26[feeder], ROWS($H$9:H456)),"")</f>
        <v>CLOUGH ROAD</v>
      </c>
      <c r="I456" s="89" cm="1">
        <f t="array" ref="I456">IFERROR(INDEX([1]!v_s10a_incident_by_feeder_FY26[Start_Date], ROWS($I$9:I456)),"")</f>
        <v>45900.691516203704</v>
      </c>
      <c r="J456" s="90" cm="1">
        <f t="array" ref="J456">IFERROR(INDEX([1]!v_s10a_incident_by_feeder_FY26[Start_Time], ROWS($J$9:J456)),"")</f>
        <v>45900.691516203704</v>
      </c>
      <c r="K456" s="89" cm="1">
        <f t="array" ref="K456">IFERROR(INDEX([1]!v_s10a_incident_by_feeder_FY26[End_Date], ROWS($K$9:K456)),"")</f>
        <v>45900.805555555555</v>
      </c>
      <c r="L456" s="90" cm="1">
        <f t="array" ref="L456">IFERROR(INDEX([1]!v_s10a_incident_by_feeder_FY26[End_Time], ROWS($L$9:L456)),"")</f>
        <v>45900.805555555555</v>
      </c>
      <c r="M456" s="97" cm="1">
        <f t="array" ref="M456">IFERROR(INDEX([1]!v_s10a_incident_by_feeder_FY26[SAIDI_Value], ROWS($M$9:M456)),"")</f>
        <v>0.66739327129669168</v>
      </c>
      <c r="N456" s="94" cm="1">
        <f t="array" ref="N456">IFERROR(INDEX([1]!v_s10a_incident_by_feeder_FY26[SAIFI_Value], ROWS($N$9:N456)),"")</f>
        <v>1.0358962995789939E-2</v>
      </c>
      <c r="O456" s="91" cm="1">
        <f t="array" ref="O456">IFERROR(INDEX([1]!v_s10a_incident_by_feeder_FY26[ICPs], ROWS($N$9:N456)),"")</f>
        <v>374</v>
      </c>
      <c r="P456" s="118" cm="1">
        <f t="array" ref="P456">IFERROR(INDEX([1]!v_s10a_incident_by_feeder_FY26[CML], ROWS($P$9:P456)),"")</f>
        <v>24095.566666895756</v>
      </c>
      <c r="Q456" s="88" t="str" cm="1">
        <f t="array" ref="Q456">IFERROR(INDEX([1]!v_s10a_incident_by_feeder_FY26[Planned or Unplanned], ROWS($Q$9:Q456)),"")</f>
        <v>Unplanned</v>
      </c>
      <c r="R456" s="88" t="str" cm="1">
        <f t="array" ref="R456">IFERROR(INDEX([1]!v_s10a_incident_by_feeder_FY26[Cause], ROWS($R$9:R456)),"")</f>
        <v>Defective Equipment</v>
      </c>
      <c r="S456" s="88" t="str" cm="1">
        <f t="array" ref="S456">IFERROR(INDEX([1]!v_s10a_incident_by_feeder_FY26[Details], ROWS($S$9:S456)),"")</f>
        <v># Broken Binder, at Pole 429260, Church Rd, Kaingaroa</v>
      </c>
      <c r="T456" s="18"/>
    </row>
    <row r="457" spans="1:20" ht="15.75" x14ac:dyDescent="0.25">
      <c r="A457" s="10">
        <v>457</v>
      </c>
      <c r="B457" s="11"/>
      <c r="C457" s="116"/>
      <c r="D457" s="116"/>
      <c r="E457" s="85" t="str" cm="1">
        <f t="array" ref="E457">IFERROR(INDEX([1]!v_s10a_incident_by_feeder_FY26[Interruptions Identifier], ROWS($E$9:E457)),"")</f>
        <v>INCD-34229-F-TE KAO</v>
      </c>
      <c r="F457" s="85" t="str" cm="1">
        <f t="array" ref="F457">IFERROR(INDEX([1]!v_s10a_incident_by_feeder_FY26[Circuit Location], ROWS($F$9:F457)),"")</f>
        <v>Pukenui 131142 - Te Kao</v>
      </c>
      <c r="G457" s="88" t="str" cm="1">
        <f t="array" ref="G457">IFERROR(INDEX(#REF!, ROWS($G$9:G457)),"")</f>
        <v/>
      </c>
      <c r="H457" s="88" t="str" cm="1">
        <f t="array" ref="H457">IFERROR(INDEX([1]!v_s10a_incident_by_feeder_FY26[feeder], ROWS($H$9:H457)),"")</f>
        <v>TE KAO</v>
      </c>
      <c r="I457" s="89" cm="1">
        <f t="array" ref="I457">IFERROR(INDEX([1]!v_s10a_incident_by_feeder_FY26[Start_Date], ROWS($I$9:I457)),"")</f>
        <v>45900.708437499998</v>
      </c>
      <c r="J457" s="90" cm="1">
        <f t="array" ref="J457">IFERROR(INDEX([1]!v_s10a_incident_by_feeder_FY26[Start_Time], ROWS($J$9:J457)),"")</f>
        <v>45900.708437499998</v>
      </c>
      <c r="K457" s="89" cm="1">
        <f t="array" ref="K457">IFERROR(INDEX([1]!v_s10a_incident_by_feeder_FY26[End_Date], ROWS($K$9:K457)),"")</f>
        <v>45900.904236111113</v>
      </c>
      <c r="L457" s="90" cm="1">
        <f t="array" ref="L457">IFERROR(INDEX([1]!v_s10a_incident_by_feeder_FY26[End_Time], ROWS($L$9:L457)),"")</f>
        <v>45900.904236111113</v>
      </c>
      <c r="M457" s="97" cm="1">
        <f t="array" ref="M457">IFERROR(INDEX([1]!v_s10a_incident_by_feeder_FY26[SAIDI_Value], ROWS($M$9:M457)),"")</f>
        <v>2.7332844006831776</v>
      </c>
      <c r="N457" s="94" cm="1">
        <f t="array" ref="N457">IFERROR(INDEX([1]!v_s10a_incident_by_feeder_FY26[SAIFI_Value], ROWS($N$9:N457)),"")</f>
        <v>9.6942167072900515E-3</v>
      </c>
      <c r="O457" s="91" cm="1">
        <f t="array" ref="O457">IFERROR(INDEX([1]!v_s10a_incident_by_feeder_FY26[ICPs], ROWS($N$9:N457)),"")</f>
        <v>350</v>
      </c>
      <c r="P457" s="118" cm="1">
        <f t="array" ref="P457">IFERROR(INDEX([1]!v_s10a_incident_by_feeder_FY26[CML], ROWS($P$9:P457)),"")</f>
        <v>98682.500002265442</v>
      </c>
      <c r="Q457" s="88" t="str" cm="1">
        <f t="array" ref="Q457">IFERROR(INDEX([1]!v_s10a_incident_by_feeder_FY26[Planned or Unplanned], ROWS($Q$9:Q457)),"")</f>
        <v>Unplanned</v>
      </c>
      <c r="R457" s="88" t="str" cm="1">
        <f t="array" ref="R457">IFERROR(INDEX([1]!v_s10a_incident_by_feeder_FY26[Cause], ROWS($R$9:R457)),"")</f>
        <v>Defective Equipment</v>
      </c>
      <c r="S457" s="88" t="str" cm="1">
        <f t="array" ref="S457">IFERROR(INDEX([1]!v_s10a_incident_by_feeder_FY26[Details], ROWS($S$9:S457)),"")</f>
        <v># Floating Conductor, at Pole 435633, Far North Rd, Pukenui</v>
      </c>
      <c r="T457" s="18"/>
    </row>
    <row r="458" spans="1:20" ht="15.75" x14ac:dyDescent="0.25">
      <c r="A458" s="10">
        <v>458</v>
      </c>
      <c r="B458" s="11"/>
      <c r="C458" s="116"/>
      <c r="D458" s="116"/>
      <c r="E458" s="85" t="str" cm="1">
        <f t="array" ref="E458">IFERROR(INDEX([1]!v_s10a_incident_by_feeder_FY26[Interruptions Identifier], ROWS($E$9:E458)),"")</f>
        <v>INCD-34235-F-TOTARA NORTH</v>
      </c>
      <c r="F458" s="85" t="str" cm="1">
        <f t="array" ref="F458">IFERROR(INDEX([1]!v_s10a_incident_by_feeder_FY26[Circuit Location], ROWS($F$9:F458)),"")</f>
        <v>Kaeo 191782 - Totara North</v>
      </c>
      <c r="G458" s="88" t="str" cm="1">
        <f t="array" ref="G458">IFERROR(INDEX(#REF!, ROWS($G$9:G458)),"")</f>
        <v/>
      </c>
      <c r="H458" s="88" t="str" cm="1">
        <f t="array" ref="H458">IFERROR(INDEX([1]!v_s10a_incident_by_feeder_FY26[feeder], ROWS($H$9:H458)),"")</f>
        <v>TOTARA NORTH</v>
      </c>
      <c r="I458" s="89" cm="1">
        <f t="array" ref="I458">IFERROR(INDEX([1]!v_s10a_incident_by_feeder_FY26[Start_Date], ROWS($I$9:I458)),"")</f>
        <v>45900.597916666666</v>
      </c>
      <c r="J458" s="90" cm="1">
        <f t="array" ref="J458">IFERROR(INDEX([1]!v_s10a_incident_by_feeder_FY26[Start_Time], ROWS($J$9:J458)),"")</f>
        <v>45900.597916666666</v>
      </c>
      <c r="K458" s="89" cm="1">
        <f t="array" ref="K458">IFERROR(INDEX([1]!v_s10a_incident_by_feeder_FY26[End_Date], ROWS($K$9:K458)),"")</f>
        <v>45900.74722222222</v>
      </c>
      <c r="L458" s="90" cm="1">
        <f t="array" ref="L458">IFERROR(INDEX([1]!v_s10a_incident_by_feeder_FY26[End_Time], ROWS($L$9:L458)),"")</f>
        <v>45900.74722222222</v>
      </c>
      <c r="M458" s="97" cm="1">
        <f t="array" ref="M458">IFERROR(INDEX([1]!v_s10a_incident_by_feeder_FY26[SAIDI_Value], ROWS($M$9:M458)),"")</f>
        <v>7.1460226013351155E-2</v>
      </c>
      <c r="N458" s="94" cm="1">
        <f t="array" ref="N458">IFERROR(INDEX([1]!v_s10a_incident_by_feeder_FY26[SAIFI_Value], ROWS($N$9:N458)),"")</f>
        <v>3.3237314424994463E-4</v>
      </c>
      <c r="O458" s="91" cm="1">
        <f t="array" ref="O458">IFERROR(INDEX([1]!v_s10a_incident_by_feeder_FY26[ICPs], ROWS($N$9:N458)),"")</f>
        <v>12</v>
      </c>
      <c r="P458" s="118" cm="1">
        <f t="array" ref="P458">IFERROR(INDEX([1]!v_s10a_incident_by_feeder_FY26[CML], ROWS($P$9:P458)),"")</f>
        <v>2579.9999999860302</v>
      </c>
      <c r="Q458" s="88" t="str" cm="1">
        <f t="array" ref="Q458">IFERROR(INDEX([1]!v_s10a_incident_by_feeder_FY26[Planned or Unplanned], ROWS($Q$9:Q458)),"")</f>
        <v>Unplanned</v>
      </c>
      <c r="R458" s="88" t="str" cm="1">
        <f t="array" ref="R458">IFERROR(INDEX([1]!v_s10a_incident_by_feeder_FY26[Cause], ROWS($R$9:R458)),"")</f>
        <v>Unknown</v>
      </c>
      <c r="S458" s="88" t="str" cm="1">
        <f t="array" ref="S458">IFERROR(INDEX([1]!v_s10a_incident_by_feeder_FY26[Details], ROWS($S$9:S458)),"")</f>
        <v># Blown Fuse F2303 during Adverse Weather, Totara North Rd, Kaeo</v>
      </c>
      <c r="T458" s="18"/>
    </row>
    <row r="459" spans="1:20" ht="15.75" x14ac:dyDescent="0.25">
      <c r="A459" s="10">
        <v>459</v>
      </c>
      <c r="B459" s="11"/>
      <c r="C459" s="116"/>
      <c r="D459" s="116"/>
      <c r="E459" s="85" t="str" cm="1">
        <f t="array" ref="E459">IFERROR(INDEX([1]!v_s10a_incident_by_feeder_FY26[Interruptions Identifier], ROWS($E$9:E459)),"")</f>
        <v>INCD-34241-F-RAWENE</v>
      </c>
      <c r="F459" s="85" t="str" cm="1">
        <f t="array" ref="F459">IFERROR(INDEX([1]!v_s10a_incident_by_feeder_FY26[Circuit Location], ROWS($F$9:F459)),"")</f>
        <v>Omanaia 051742 - Rawene</v>
      </c>
      <c r="G459" s="88" t="str" cm="1">
        <f t="array" ref="G459">IFERROR(INDEX(#REF!, ROWS($G$9:G459)),"")</f>
        <v/>
      </c>
      <c r="H459" s="88" t="str" cm="1">
        <f t="array" ref="H459">IFERROR(INDEX([1]!v_s10a_incident_by_feeder_FY26[feeder], ROWS($H$9:H459)),"")</f>
        <v>RAWENE</v>
      </c>
      <c r="I459" s="89" cm="1">
        <f t="array" ref="I459">IFERROR(INDEX([1]!v_s10a_incident_by_feeder_FY26[Start_Date], ROWS($I$9:I459)),"")</f>
        <v>45900.923611111109</v>
      </c>
      <c r="J459" s="90" cm="1">
        <f t="array" ref="J459">IFERROR(INDEX([1]!v_s10a_incident_by_feeder_FY26[Start_Time], ROWS($J$9:J459)),"")</f>
        <v>45900.923611111109</v>
      </c>
      <c r="K459" s="89" cm="1">
        <f t="array" ref="K459">IFERROR(INDEX([1]!v_s10a_incident_by_feeder_FY26[End_Date], ROWS($K$9:K459)),"")</f>
        <v>45901.576388888891</v>
      </c>
      <c r="L459" s="90" cm="1">
        <f t="array" ref="L459">IFERROR(INDEX([1]!v_s10a_incident_by_feeder_FY26[End_Time], ROWS($L$9:L459)),"")</f>
        <v>45901.576388888891</v>
      </c>
      <c r="M459" s="97" cm="1">
        <f t="array" ref="M459">IFERROR(INDEX([1]!v_s10a_incident_by_feeder_FY26[SAIDI_Value], ROWS($M$9:M459)),"")</f>
        <v>0.26035896299707972</v>
      </c>
      <c r="N459" s="94" cm="1">
        <f t="array" ref="N459">IFERROR(INDEX([1]!v_s10a_incident_by_feeder_FY26[SAIFI_Value], ROWS($N$9:N459)),"")</f>
        <v>2.7697762020828715E-4</v>
      </c>
      <c r="O459" s="91" cm="1">
        <f t="array" ref="O459">IFERROR(INDEX([1]!v_s10a_incident_by_feeder_FY26[ICPs], ROWS($N$9:N459)),"")</f>
        <v>10</v>
      </c>
      <c r="P459" s="118" cm="1">
        <f t="array" ref="P459">IFERROR(INDEX([1]!v_s10a_incident_by_feeder_FY26[CML], ROWS($P$9:P459)),"")</f>
        <v>9400.0000000465661</v>
      </c>
      <c r="Q459" s="88" t="str" cm="1">
        <f t="array" ref="Q459">IFERROR(INDEX([1]!v_s10a_incident_by_feeder_FY26[Planned or Unplanned], ROWS($Q$9:Q459)),"")</f>
        <v>Unplanned</v>
      </c>
      <c r="R459" s="88" t="str" cm="1">
        <f t="array" ref="R459">IFERROR(INDEX([1]!v_s10a_incident_by_feeder_FY26[Cause], ROWS($R$9:R459)),"")</f>
        <v>Defective Equipment</v>
      </c>
      <c r="S459" s="88" t="str" cm="1">
        <f t="array" ref="S459">IFERROR(INDEX([1]!v_s10a_incident_by_feeder_FY26[Details], ROWS($S$9:S459)),"")</f>
        <v># Line Down during Adverse Weather, Pole 434525, Wharekawa Rd, Omanaia</v>
      </c>
      <c r="T459" s="18"/>
    </row>
    <row r="460" spans="1:20" ht="15.75" x14ac:dyDescent="0.25">
      <c r="A460" s="10">
        <v>460</v>
      </c>
      <c r="B460" s="11"/>
      <c r="C460" s="116"/>
      <c r="D460" s="116"/>
      <c r="E460" s="85" t="str" cm="1">
        <f t="array" ref="E460">IFERROR(INDEX([1]!v_s10a_incident_by_feeder_FY26[Interruptions Identifier], ROWS($E$9:E460)),"")</f>
        <v>INCD-34244-F-HOREKE</v>
      </c>
      <c r="F460" s="85" t="str" cm="1">
        <f t="array" ref="F460">IFERROR(INDEX([1]!v_s10a_incident_by_feeder_FY26[Circuit Location], ROWS($F$9:F460)),"")</f>
        <v>Kaikohe  CB0111 - Horeke</v>
      </c>
      <c r="G460" s="88" t="str" cm="1">
        <f t="array" ref="G460">IFERROR(INDEX(#REF!, ROWS($G$9:G460)),"")</f>
        <v/>
      </c>
      <c r="H460" s="88" t="str" cm="1">
        <f t="array" ref="H460">IFERROR(INDEX([1]!v_s10a_incident_by_feeder_FY26[feeder], ROWS($H$9:H460)),"")</f>
        <v>HOREKE</v>
      </c>
      <c r="I460" s="89" cm="1">
        <f t="array" ref="I460">IFERROR(INDEX([1]!v_s10a_incident_by_feeder_FY26[Start_Date], ROWS($I$9:I460)),"")</f>
        <v>45901.366666666669</v>
      </c>
      <c r="J460" s="90" cm="1">
        <f t="array" ref="J460">IFERROR(INDEX([1]!v_s10a_incident_by_feeder_FY26[Start_Time], ROWS($J$9:J460)),"")</f>
        <v>45901.366666666669</v>
      </c>
      <c r="K460" s="89" cm="1">
        <f t="array" ref="K460">IFERROR(INDEX([1]!v_s10a_incident_by_feeder_FY26[End_Date], ROWS($K$9:K460)),"")</f>
        <v>45901.561111111114</v>
      </c>
      <c r="L460" s="90" cm="1">
        <f t="array" ref="L460">IFERROR(INDEX([1]!v_s10a_incident_by_feeder_FY26[End_Time], ROWS($L$9:L460)),"")</f>
        <v>45901.561111111114</v>
      </c>
      <c r="M460" s="97" cm="1">
        <f t="array" ref="M460">IFERROR(INDEX([1]!v_s10a_incident_by_feeder_FY26[SAIDI_Value], ROWS($M$9:M460)),"")</f>
        <v>5.6309550187035658E-2</v>
      </c>
      <c r="N460" s="94" cm="1">
        <f t="array" ref="N460">IFERROR(INDEX([1]!v_s10a_incident_by_feeder_FY26[SAIFI_Value], ROWS($N$9:N460)),"")</f>
        <v>3.8776866829160205E-4</v>
      </c>
      <c r="O460" s="91" cm="1">
        <f t="array" ref="O460">IFERROR(INDEX([1]!v_s10a_incident_by_feeder_FY26[ICPs], ROWS($N$9:N460)),"")</f>
        <v>14</v>
      </c>
      <c r="P460" s="118" cm="1">
        <f t="array" ref="P460">IFERROR(INDEX([1]!v_s10a_incident_by_feeder_FY26[CML], ROWS($P$9:P460)),"")</f>
        <v>2032.9999999527354</v>
      </c>
      <c r="Q460" s="88" t="str" cm="1">
        <f t="array" ref="Q460">IFERROR(INDEX([1]!v_s10a_incident_by_feeder_FY26[Planned or Unplanned], ROWS($Q$9:Q460)),"")</f>
        <v>Unplanned</v>
      </c>
      <c r="R460" s="88" t="str" cm="1">
        <f t="array" ref="R460">IFERROR(INDEX([1]!v_s10a_incident_by_feeder_FY26[Cause], ROWS($R$9:R460)),"")</f>
        <v>Vegetation</v>
      </c>
      <c r="S460" s="88" t="str" cm="1">
        <f t="array" ref="S460">IFERROR(INDEX([1]!v_s10a_incident_by_feeder_FY26[Details], ROWS($S$9:S460)),"")</f>
        <v># Recloser R_T01333, Hapanga Rd, Kaikohe</v>
      </c>
      <c r="T460" s="18"/>
    </row>
    <row r="461" spans="1:20" ht="15.75" x14ac:dyDescent="0.25">
      <c r="A461" s="10">
        <v>461</v>
      </c>
      <c r="B461" s="11"/>
      <c r="C461" s="116"/>
      <c r="D461" s="116"/>
      <c r="E461" s="85" t="str" cm="1">
        <f t="array" ref="E461">IFERROR(INDEX([1]!v_s10a_incident_by_feeder_FY26[Interruptions Identifier], ROWS($E$9:E461)),"")</f>
        <v>INCD-34253-F-AWANUI</v>
      </c>
      <c r="F461" s="85" t="str" cm="1">
        <f t="array" ref="F461">IFERROR(INDEX([1]!v_s10a_incident_by_feeder_FY26[Circuit Location], ROWS($F$9:F461)),"")</f>
        <v>NPL CB1406 - Awanui</v>
      </c>
      <c r="G461" s="88" t="str" cm="1">
        <f t="array" ref="G461">IFERROR(INDEX(#REF!, ROWS($G$9:G461)),"")</f>
        <v/>
      </c>
      <c r="H461" s="88" t="str" cm="1">
        <f t="array" ref="H461">IFERROR(INDEX([1]!v_s10a_incident_by_feeder_FY26[feeder], ROWS($H$9:H461)),"")</f>
        <v>AWANUI</v>
      </c>
      <c r="I461" s="89" cm="1">
        <f t="array" ref="I461">IFERROR(INDEX([1]!v_s10a_incident_by_feeder_FY26[Start_Date], ROWS($I$9:I461)),"")</f>
        <v>45901.415972222225</v>
      </c>
      <c r="J461" s="90" cm="1">
        <f t="array" ref="J461">IFERROR(INDEX([1]!v_s10a_incident_by_feeder_FY26[Start_Time], ROWS($J$9:J461)),"")</f>
        <v>45901.415972222225</v>
      </c>
      <c r="K461" s="89" cm="1">
        <f t="array" ref="K461">IFERROR(INDEX([1]!v_s10a_incident_by_feeder_FY26[End_Date], ROWS($K$9:K461)),"")</f>
        <v>45901.470138888886</v>
      </c>
      <c r="L461" s="90" cm="1">
        <f t="array" ref="L461">IFERROR(INDEX([1]!v_s10a_incident_by_feeder_FY26[End_Time], ROWS($L$9:L461)),"")</f>
        <v>45901.470138888886</v>
      </c>
      <c r="M461" s="97" cm="1">
        <f t="array" ref="M461">IFERROR(INDEX([1]!v_s10a_incident_by_feeder_FY26[SAIDI_Value], ROWS($M$9:M461)),"")</f>
        <v>9.0737868371296715E-2</v>
      </c>
      <c r="N461" s="94" cm="1">
        <f t="array" ref="N461">IFERROR(INDEX([1]!v_s10a_incident_by_feeder_FY26[SAIFI_Value], ROWS($N$9:N461)),"")</f>
        <v>1.1633060048748061E-3</v>
      </c>
      <c r="O461" s="91" cm="1">
        <f t="array" ref="O461">IFERROR(INDEX([1]!v_s10a_incident_by_feeder_FY26[ICPs], ROWS($N$9:N461)),"")</f>
        <v>42</v>
      </c>
      <c r="P461" s="118" cm="1">
        <f t="array" ref="P461">IFERROR(INDEX([1]!v_s10a_incident_by_feeder_FY26[CML], ROWS($P$9:P461)),"")</f>
        <v>3275.9999996772967</v>
      </c>
      <c r="Q461" s="88" t="str" cm="1">
        <f t="array" ref="Q461">IFERROR(INDEX([1]!v_s10a_incident_by_feeder_FY26[Planned or Unplanned], ROWS($Q$9:Q461)),"")</f>
        <v>Unplanned</v>
      </c>
      <c r="R461" s="88" t="str" cm="1">
        <f t="array" ref="R461">IFERROR(INDEX([1]!v_s10a_incident_by_feeder_FY26[Cause], ROWS($R$9:R461)),"")</f>
        <v>Defective Equipment</v>
      </c>
      <c r="S461" s="88" t="str" cm="1">
        <f t="array" ref="S461">IFERROR(INDEX([1]!v_s10a_incident_by_feeder_FY26[Details], ROWS($S$9:S461)),"")</f>
        <v># Broken Crossarm, Pole 428656, Unahi Rd, Kaitaia</v>
      </c>
      <c r="T461" s="18"/>
    </row>
    <row r="462" spans="1:20" ht="15.75" x14ac:dyDescent="0.25">
      <c r="A462" s="10">
        <v>462</v>
      </c>
      <c r="B462" s="11"/>
      <c r="C462" s="116"/>
      <c r="D462" s="116"/>
      <c r="E462" s="85" t="str" cm="1">
        <f t="array" ref="E462">IFERROR(INDEX([1]!v_s10a_incident_by_feeder_FY26[Interruptions Identifier], ROWS($E$9:E462)),"")</f>
        <v>INCD-34256-F-HOREKE</v>
      </c>
      <c r="F462" s="85" t="str" cm="1">
        <f t="array" ref="F462">IFERROR(INDEX([1]!v_s10a_incident_by_feeder_FY26[Circuit Location], ROWS($F$9:F462)),"")</f>
        <v>Kaikohe  CB0111 - Horeke</v>
      </c>
      <c r="G462" s="88" t="str" cm="1">
        <f t="array" ref="G462">IFERROR(INDEX(#REF!, ROWS($G$9:G462)),"")</f>
        <v/>
      </c>
      <c r="H462" s="88" t="str" cm="1">
        <f t="array" ref="H462">IFERROR(INDEX([1]!v_s10a_incident_by_feeder_FY26[feeder], ROWS($H$9:H462)),"")</f>
        <v>HOREKE</v>
      </c>
      <c r="I462" s="89" cm="1">
        <f t="array" ref="I462">IFERROR(INDEX([1]!v_s10a_incident_by_feeder_FY26[Start_Date], ROWS($I$9:I462)),"")</f>
        <v>45901.418749999997</v>
      </c>
      <c r="J462" s="90" cm="1">
        <f t="array" ref="J462">IFERROR(INDEX([1]!v_s10a_incident_by_feeder_FY26[Start_Time], ROWS($J$9:J462)),"")</f>
        <v>45901.418749999997</v>
      </c>
      <c r="K462" s="89" cm="1">
        <f t="array" ref="K462">IFERROR(INDEX([1]!v_s10a_incident_by_feeder_FY26[End_Date], ROWS($K$9:K462)),"")</f>
        <v>45902.545138888891</v>
      </c>
      <c r="L462" s="90" cm="1">
        <f t="array" ref="L462">IFERROR(INDEX([1]!v_s10a_incident_by_feeder_FY26[End_Time], ROWS($L$9:L462)),"")</f>
        <v>45902.545138888891</v>
      </c>
      <c r="M462" s="97" cm="1">
        <f t="array" ref="M462">IFERROR(INDEX([1]!v_s10a_incident_by_feeder_FY26[SAIDI_Value], ROWS($M$9:M462)),"")</f>
        <v>0.5305229337472499</v>
      </c>
      <c r="N462" s="94" cm="1">
        <f t="array" ref="N462">IFERROR(INDEX([1]!v_s10a_incident_by_feeder_FY26[SAIFI_Value], ROWS($N$9:N462)),"")</f>
        <v>2.3266120097496122E-3</v>
      </c>
      <c r="O462" s="91" cm="1">
        <f t="array" ref="O462">IFERROR(INDEX([1]!v_s10a_incident_by_feeder_FY26[ICPs], ROWS($N$9:N462)),"")</f>
        <v>31</v>
      </c>
      <c r="P462" s="118" cm="1">
        <f t="array" ref="P462">IFERROR(INDEX([1]!v_s10a_incident_by_feeder_FY26[CML], ROWS($P$9:P462)),"")</f>
        <v>19154.00000001071</v>
      </c>
      <c r="Q462" s="88" t="str" cm="1">
        <f t="array" ref="Q462">IFERROR(INDEX([1]!v_s10a_incident_by_feeder_FY26[Planned or Unplanned], ROWS($Q$9:Q462)),"")</f>
        <v>Unplanned</v>
      </c>
      <c r="R462" s="88" t="str" cm="1">
        <f t="array" ref="R462">IFERROR(INDEX([1]!v_s10a_incident_by_feeder_FY26[Cause], ROWS($R$9:R462)),"")</f>
        <v>Vegetation</v>
      </c>
      <c r="S462" s="88" t="str" cm="1">
        <f t="array" ref="S462">IFERROR(INDEX([1]!v_s10a_incident_by_feeder_FY26[Details], ROWS($S$9:S462)),"")</f>
        <v># Tree vs Line, beyond R_T01325, West Coast Rd, Kaikohe</v>
      </c>
      <c r="T462" s="18"/>
    </row>
    <row r="463" spans="1:20" ht="15.75" x14ac:dyDescent="0.25">
      <c r="A463" s="10">
        <v>463</v>
      </c>
      <c r="B463" s="11"/>
      <c r="C463" s="116"/>
      <c r="D463" s="116"/>
      <c r="E463" s="85" t="str" cm="1">
        <f t="array" ref="E463">IFERROR(INDEX([1]!v_s10a_incident_by_feeder_FY26[Interruptions Identifier], ROWS($E$9:E463)),"")</f>
        <v>INCD-34268-F-TE KAO</v>
      </c>
      <c r="F463" s="85" t="str" cm="1">
        <f t="array" ref="F463">IFERROR(INDEX([1]!v_s10a_incident_by_feeder_FY26[Circuit Location], ROWS($F$9:F463)),"")</f>
        <v>Pukenui 131142 - Te Kao</v>
      </c>
      <c r="G463" s="88" t="str" cm="1">
        <f t="array" ref="G463">IFERROR(INDEX(#REF!, ROWS($G$9:G463)),"")</f>
        <v/>
      </c>
      <c r="H463" s="88" t="str" cm="1">
        <f t="array" ref="H463">IFERROR(INDEX([1]!v_s10a_incident_by_feeder_FY26[feeder], ROWS($H$9:H463)),"")</f>
        <v>TE KAO</v>
      </c>
      <c r="I463" s="89" cm="1">
        <f t="array" ref="I463">IFERROR(INDEX([1]!v_s10a_incident_by_feeder_FY26[Start_Date], ROWS($I$9:I463)),"")</f>
        <v>45901.59375</v>
      </c>
      <c r="J463" s="90" cm="1">
        <f t="array" ref="J463">IFERROR(INDEX([1]!v_s10a_incident_by_feeder_FY26[Start_Time], ROWS($J$9:J463)),"")</f>
        <v>45901.59375</v>
      </c>
      <c r="K463" s="89" cm="1">
        <f t="array" ref="K463">IFERROR(INDEX([1]!v_s10a_incident_by_feeder_FY26[End_Date], ROWS($K$9:K463)),"")</f>
        <v>45901.718055555553</v>
      </c>
      <c r="L463" s="90" cm="1">
        <f t="array" ref="L463">IFERROR(INDEX([1]!v_s10a_incident_by_feeder_FY26[End_Time], ROWS($L$9:L463)),"")</f>
        <v>45901.718055555553</v>
      </c>
      <c r="M463" s="97" cm="1">
        <f t="array" ref="M463">IFERROR(INDEX([1]!v_s10a_incident_by_feeder_FY26[SAIDI_Value], ROWS($M$9:M463)),"")</f>
        <v>0.16503988475496073</v>
      </c>
      <c r="N463" s="94" cm="1">
        <f t="array" ref="N463">IFERROR(INDEX([1]!v_s10a_incident_by_feeder_FY26[SAIFI_Value], ROWS($N$9:N463)),"")</f>
        <v>9.6942167072900515E-3</v>
      </c>
      <c r="O463" s="91" cm="1">
        <f t="array" ref="O463">IFERROR(INDEX([1]!v_s10a_incident_by_feeder_FY26[ICPs], ROWS($N$9:N463)),"")</f>
        <v>350</v>
      </c>
      <c r="P463" s="118" cm="1">
        <f t="array" ref="P463">IFERROR(INDEX([1]!v_s10a_incident_by_feeder_FY26[CML], ROWS($P$9:P463)),"")</f>
        <v>5958.5999991931021</v>
      </c>
      <c r="Q463" s="88" t="str" cm="1">
        <f t="array" ref="Q463">IFERROR(INDEX([1]!v_s10a_incident_by_feeder_FY26[Planned or Unplanned], ROWS($Q$9:Q463)),"")</f>
        <v>Unplanned</v>
      </c>
      <c r="R463" s="88" t="str" cm="1">
        <f t="array" ref="R463">IFERROR(INDEX([1]!v_s10a_incident_by_feeder_FY26[Cause], ROWS($R$9:R463)),"")</f>
        <v>Vegetation</v>
      </c>
      <c r="S463" s="88" t="str" cm="1">
        <f t="array" ref="S463">IFERROR(INDEX([1]!v_s10a_incident_by_feeder_FY26[Details], ROWS($S$9:S463)),"")</f>
        <v># Two Lines Down, Near Pole 431822, Te Ahu Rd, Te Kao, Pukenui</v>
      </c>
      <c r="T463" s="18"/>
    </row>
    <row r="464" spans="1:20" ht="15.75" x14ac:dyDescent="0.25">
      <c r="A464" s="10">
        <v>464</v>
      </c>
      <c r="B464" s="11"/>
      <c r="C464" s="116"/>
      <c r="D464" s="116"/>
      <c r="E464" s="85" t="str" cm="1">
        <f t="array" ref="E464">IFERROR(INDEX([1]!v_s10a_incident_by_feeder_FY26[Interruptions Identifier], ROWS($E$9:E464)),"")</f>
        <v>INCD-34271-F-PURERUA</v>
      </c>
      <c r="F464" s="85" t="str" cm="1">
        <f t="array" ref="F464">IFERROR(INDEX([1]!v_s10a_incident_by_feeder_FY26[Circuit Location], ROWS($F$9:F464)),"")</f>
        <v>Waipapa 041632 - Purerua</v>
      </c>
      <c r="G464" s="88" t="str" cm="1">
        <f t="array" ref="G464">IFERROR(INDEX(#REF!, ROWS($G$9:G464)),"")</f>
        <v/>
      </c>
      <c r="H464" s="88" t="str" cm="1">
        <f t="array" ref="H464">IFERROR(INDEX([1]!v_s10a_incident_by_feeder_FY26[feeder], ROWS($H$9:H464)),"")</f>
        <v>PURERUA</v>
      </c>
      <c r="I464" s="89" cm="1">
        <f t="array" ref="I464">IFERROR(INDEX([1]!v_s10a_incident_by_feeder_FY26[Start_Date], ROWS($I$9:I464)),"")</f>
        <v>45901.635416666664</v>
      </c>
      <c r="J464" s="90" cm="1">
        <f t="array" ref="J464">IFERROR(INDEX([1]!v_s10a_incident_by_feeder_FY26[Start_Time], ROWS($J$9:J464)),"")</f>
        <v>45901.635416666664</v>
      </c>
      <c r="K464" s="89" cm="1">
        <f t="array" ref="K464">IFERROR(INDEX([1]!v_s10a_incident_by_feeder_FY26[End_Date], ROWS($K$9:K464)),"")</f>
        <v>45901.820138888892</v>
      </c>
      <c r="L464" s="90" cm="1">
        <f t="array" ref="L464">IFERROR(INDEX([1]!v_s10a_incident_by_feeder_FY26[End_Time], ROWS($L$9:L464)),"")</f>
        <v>45901.820138888892</v>
      </c>
      <c r="M464" s="97" cm="1">
        <f t="array" ref="M464">IFERROR(INDEX([1]!v_s10a_incident_by_feeder_FY26[SAIDI_Value], ROWS($M$9:M464)),"")</f>
        <v>0.1570186128985995</v>
      </c>
      <c r="N464" s="94" cm="1">
        <f t="array" ref="N464">IFERROR(INDEX([1]!v_s10a_incident_by_feeder_FY26[SAIFI_Value], ROWS($N$9:N464)),"")</f>
        <v>2.7697762020828715E-3</v>
      </c>
      <c r="O464" s="91" cm="1">
        <f t="array" ref="O464">IFERROR(INDEX([1]!v_s10a_incident_by_feeder_FY26[ICPs], ROWS($N$9:N464)),"")</f>
        <v>58</v>
      </c>
      <c r="P464" s="118" cm="1">
        <f t="array" ref="P464">IFERROR(INDEX([1]!v_s10a_incident_by_feeder_FY26[CML], ROWS($P$9:P464)),"")</f>
        <v>5669.0000000910368</v>
      </c>
      <c r="Q464" s="88" t="str" cm="1">
        <f t="array" ref="Q464">IFERROR(INDEX([1]!v_s10a_incident_by_feeder_FY26[Planned or Unplanned], ROWS($Q$9:Q464)),"")</f>
        <v>Unplanned</v>
      </c>
      <c r="R464" s="88" t="str" cm="1">
        <f t="array" ref="R464">IFERROR(INDEX([1]!v_s10a_incident_by_feeder_FY26[Cause], ROWS($R$9:R464)),"")</f>
        <v>Unknown</v>
      </c>
      <c r="S464" s="88" t="str" cm="1">
        <f t="array" ref="S464">IFERROR(INDEX([1]!v_s10a_incident_by_feeder_FY26[Details], ROWS($S$9:S464)),"")</f>
        <v># Circuit Breaker Tripped CB41632, Rangihoua Rd, Waipapa</v>
      </c>
      <c r="T464" s="18"/>
    </row>
    <row r="465" spans="1:20" ht="15.75" x14ac:dyDescent="0.25">
      <c r="A465" s="10">
        <v>465</v>
      </c>
      <c r="B465" s="11"/>
      <c r="C465" s="116"/>
      <c r="D465" s="116"/>
      <c r="E465" s="85" t="str" cm="1">
        <f t="array" ref="E465">IFERROR(INDEX([1]!v_s10a_incident_by_feeder_FY26[Interruptions Identifier], ROWS($E$9:E465)),"")</f>
        <v>INCD-34277-F-TAKOU BAY</v>
      </c>
      <c r="F465" s="85" t="str" cm="1">
        <f t="array" ref="F465">IFERROR(INDEX([1]!v_s10a_incident_by_feeder_FY26[Circuit Location], ROWS($F$9:F465)),"")</f>
        <v>Waipapa 041672 - Takou Bay</v>
      </c>
      <c r="G465" s="88" t="str" cm="1">
        <f t="array" ref="G465">IFERROR(INDEX(#REF!, ROWS($G$9:G465)),"")</f>
        <v/>
      </c>
      <c r="H465" s="88" t="str" cm="1">
        <f t="array" ref="H465">IFERROR(INDEX([1]!v_s10a_incident_by_feeder_FY26[feeder], ROWS($H$9:H465)),"")</f>
        <v>TAKOU BAY</v>
      </c>
      <c r="I465" s="89" cm="1">
        <f t="array" ref="I465">IFERROR(INDEX([1]!v_s10a_incident_by_feeder_FY26[Start_Date], ROWS($I$9:I465)),"")</f>
        <v>45901.746400462966</v>
      </c>
      <c r="J465" s="90" cm="1">
        <f t="array" ref="J465">IFERROR(INDEX([1]!v_s10a_incident_by_feeder_FY26[Start_Time], ROWS($J$9:J465)),"")</f>
        <v>45901.746400462966</v>
      </c>
      <c r="K465" s="89" cm="1">
        <f t="array" ref="K465">IFERROR(INDEX([1]!v_s10a_incident_by_feeder_FY26[End_Date], ROWS($K$9:K465)),"")</f>
        <v>45901.970833333333</v>
      </c>
      <c r="L465" s="90" cm="1">
        <f t="array" ref="L465">IFERROR(INDEX([1]!v_s10a_incident_by_feeder_FY26[End_Time], ROWS($L$9:L465)),"")</f>
        <v>45901.970833333333</v>
      </c>
      <c r="M465" s="97" cm="1">
        <f t="array" ref="M465">IFERROR(INDEX([1]!v_s10a_incident_by_feeder_FY26[SAIDI_Value], ROWS($M$9:M465)),"")</f>
        <v>0.838291694190896</v>
      </c>
      <c r="N465" s="94" cm="1">
        <f t="array" ref="N465">IFERROR(INDEX([1]!v_s10a_incident_by_feeder_FY26[SAIFI_Value], ROWS($N$9:N465)),"")</f>
        <v>3.0329049412807445E-2</v>
      </c>
      <c r="O465" s="91" cm="1">
        <f t="array" ref="O465">IFERROR(INDEX([1]!v_s10a_incident_by_feeder_FY26[ICPs], ROWS($N$9:N465)),"")</f>
        <v>607</v>
      </c>
      <c r="P465" s="118" cm="1">
        <f t="array" ref="P465">IFERROR(INDEX([1]!v_s10a_incident_by_feeder_FY26[CML], ROWS($P$9:P465)),"")</f>
        <v>30265.683327068109</v>
      </c>
      <c r="Q465" s="88" t="str" cm="1">
        <f t="array" ref="Q465">IFERROR(INDEX([1]!v_s10a_incident_by_feeder_FY26[Planned or Unplanned], ROWS($Q$9:Q465)),"")</f>
        <v>Unplanned</v>
      </c>
      <c r="R465" s="88" t="str" cm="1">
        <f t="array" ref="R465">IFERROR(INDEX([1]!v_s10a_incident_by_feeder_FY26[Cause], ROWS($R$9:R465)),"")</f>
        <v>Defective Equipment</v>
      </c>
      <c r="S465" s="88" t="str" cm="1">
        <f t="array" ref="S465">IFERROR(INDEX([1]!v_s10a_incident_by_feeder_FY26[Details], ROWS($S$9:S465)),"")</f>
        <v># Line Down, Pole 437076, Somerville Rd, Waipapa</v>
      </c>
      <c r="T465" s="18"/>
    </row>
    <row r="466" spans="1:20" ht="15.75" x14ac:dyDescent="0.25">
      <c r="A466" s="10">
        <v>466</v>
      </c>
      <c r="B466" s="11"/>
      <c r="C466" s="116"/>
      <c r="D466" s="116"/>
      <c r="E466" s="85" t="str" cm="1">
        <f t="array" ref="E466">IFERROR(INDEX([1]!v_s10a_incident_by_feeder_FY26[Interruptions Identifier], ROWS($E$9:E466)),"")</f>
        <v>INCD-34280-F-PUKENUI SOUTH</v>
      </c>
      <c r="F466" s="85" t="str" cm="1">
        <f t="array" ref="F466">IFERROR(INDEX([1]!v_s10a_incident_by_feeder_FY26[Circuit Location], ROWS($F$9:F466)),"")</f>
        <v>Pukenui 131132 - Pukenui South</v>
      </c>
      <c r="G466" s="88" t="str" cm="1">
        <f t="array" ref="G466">IFERROR(INDEX(#REF!, ROWS($G$9:G466)),"")</f>
        <v/>
      </c>
      <c r="H466" s="88" t="str" cm="1">
        <f t="array" ref="H466">IFERROR(INDEX([1]!v_s10a_incident_by_feeder_FY26[feeder], ROWS($H$9:H466)),"")</f>
        <v>PUKENUI SOUTH</v>
      </c>
      <c r="I466" s="89" cm="1">
        <f t="array" ref="I466">IFERROR(INDEX([1]!v_s10a_incident_by_feeder_FY26[Start_Date], ROWS($I$9:I466)),"")</f>
        <v>45901.773148148146</v>
      </c>
      <c r="J466" s="90" cm="1">
        <f t="array" ref="J466">IFERROR(INDEX([1]!v_s10a_incident_by_feeder_FY26[Start_Time], ROWS($J$9:J466)),"")</f>
        <v>45901.773148148146</v>
      </c>
      <c r="K466" s="89" cm="1">
        <f t="array" ref="K466">IFERROR(INDEX([1]!v_s10a_incident_by_feeder_FY26[End_Date], ROWS($K$9:K466)),"")</f>
        <v>45901.813194444447</v>
      </c>
      <c r="L466" s="90" cm="1">
        <f t="array" ref="L466">IFERROR(INDEX([1]!v_s10a_incident_by_feeder_FY26[End_Time], ROWS($L$9:L466)),"")</f>
        <v>45901.813194444447</v>
      </c>
      <c r="M466" s="97" cm="1">
        <f t="array" ref="M466">IFERROR(INDEX([1]!v_s10a_incident_by_feeder_FY26[SAIDI_Value], ROWS($M$9:M466)),"")</f>
        <v>0.4136646909340112</v>
      </c>
      <c r="N466" s="94" cm="1">
        <f t="array" ref="N466">IFERROR(INDEX([1]!v_s10a_incident_by_feeder_FY26[SAIFI_Value], ROWS($N$9:N466)),"")</f>
        <v>1.6535563926434724E-2</v>
      </c>
      <c r="O466" s="91" cm="1">
        <f t="array" ref="O466">IFERROR(INDEX([1]!v_s10a_incident_by_feeder_FY26[ICPs], ROWS($N$9:N466)),"")</f>
        <v>596.9999999999992</v>
      </c>
      <c r="P466" s="118" cm="1">
        <f t="array" ref="P466">IFERROR(INDEX([1]!v_s10a_incident_by_feeder_FY26[CML], ROWS($P$9:P466)),"")</f>
        <v>14934.95000148154</v>
      </c>
      <c r="Q466" s="88" t="str" cm="1">
        <f t="array" ref="Q466">IFERROR(INDEX([1]!v_s10a_incident_by_feeder_FY26[Planned or Unplanned], ROWS($Q$9:Q466)),"")</f>
        <v>Unplanned</v>
      </c>
      <c r="R466" s="88" t="str" cm="1">
        <f t="array" ref="R466">IFERROR(INDEX([1]!v_s10a_incident_by_feeder_FY26[Cause], ROWS($R$9:R466)),"")</f>
        <v>Unknown</v>
      </c>
      <c r="S466" s="88" t="str" cm="1">
        <f t="array" ref="S466">IFERROR(INDEX([1]!v_s10a_incident_by_feeder_FY26[Details], ROWS($S$9:S466)),"")</f>
        <v># 33kV CHT-PKN Tripped, Pukenui Substation</v>
      </c>
      <c r="T466" s="18"/>
    </row>
    <row r="467" spans="1:20" ht="15.75" x14ac:dyDescent="0.25">
      <c r="A467" s="10">
        <v>467</v>
      </c>
      <c r="B467" s="11"/>
      <c r="C467" s="116"/>
      <c r="D467" s="116"/>
      <c r="E467" s="85" t="str" cm="1">
        <f t="array" ref="E467">IFERROR(INDEX([1]!v_s10a_incident_by_feeder_FY26[Interruptions Identifier], ROWS($E$9:E467)),"")</f>
        <v>INCD-34280-F-TE KAO</v>
      </c>
      <c r="F467" s="85" t="str" cm="1">
        <f t="array" ref="F467">IFERROR(INDEX([1]!v_s10a_incident_by_feeder_FY26[Circuit Location], ROWS($F$9:F467)),"")</f>
        <v>Pukenui 131142 - Te Kao</v>
      </c>
      <c r="G467" s="88" t="str" cm="1">
        <f t="array" ref="G467">IFERROR(INDEX(#REF!, ROWS($G$9:G467)),"")</f>
        <v/>
      </c>
      <c r="H467" s="88" t="str" cm="1">
        <f t="array" ref="H467">IFERROR(INDEX([1]!v_s10a_incident_by_feeder_FY26[feeder], ROWS($H$9:H467)),"")</f>
        <v>TE KAO</v>
      </c>
      <c r="I467" s="89" cm="1">
        <f t="array" ref="I467">IFERROR(INDEX([1]!v_s10a_incident_by_feeder_FY26[Start_Date], ROWS($I$9:I467)),"")</f>
        <v>45901.773148148146</v>
      </c>
      <c r="J467" s="90" cm="1">
        <f t="array" ref="J467">IFERROR(INDEX([1]!v_s10a_incident_by_feeder_FY26[Start_Time], ROWS($J$9:J467)),"")</f>
        <v>45901.773148148146</v>
      </c>
      <c r="K467" s="89" cm="1">
        <f t="array" ref="K467">IFERROR(INDEX([1]!v_s10a_incident_by_feeder_FY26[End_Date], ROWS($K$9:K467)),"")</f>
        <v>45901.813194444447</v>
      </c>
      <c r="L467" s="90" cm="1">
        <f t="array" ref="L467">IFERROR(INDEX([1]!v_s10a_incident_by_feeder_FY26[End_Time], ROWS($L$9:L467)),"")</f>
        <v>45901.813194444447</v>
      </c>
      <c r="M467" s="97" cm="1">
        <f t="array" ref="M467">IFERROR(INDEX([1]!v_s10a_incident_by_feeder_FY26[SAIDI_Value], ROWS($M$9:M467)),"")</f>
        <v>0.81253046761882652</v>
      </c>
      <c r="N467" s="94" cm="1">
        <f t="array" ref="N467">IFERROR(INDEX([1]!v_s10a_incident_by_feeder_FY26[SAIFI_Value], ROWS($N$9:N467)),"")</f>
        <v>1.8557500553955227E-2</v>
      </c>
      <c r="O467" s="91" cm="1">
        <f t="array" ref="O467">IFERROR(INDEX([1]!v_s10a_incident_by_feeder_FY26[ICPs], ROWS($N$9:N467)),"")</f>
        <v>669.99999999999943</v>
      </c>
      <c r="P467" s="118" cm="1">
        <f t="array" ref="P467">IFERROR(INDEX([1]!v_s10a_incident_by_feeder_FY26[CML], ROWS($P$9:P467)),"")</f>
        <v>29335.600002910109</v>
      </c>
      <c r="Q467" s="88" t="str" cm="1">
        <f t="array" ref="Q467">IFERROR(INDEX([1]!v_s10a_incident_by_feeder_FY26[Planned or Unplanned], ROWS($Q$9:Q467)),"")</f>
        <v>Unplanned</v>
      </c>
      <c r="R467" s="88" t="str" cm="1">
        <f t="array" ref="R467">IFERROR(INDEX([1]!v_s10a_incident_by_feeder_FY26[Cause], ROWS($R$9:R467)),"")</f>
        <v>Unknown</v>
      </c>
      <c r="S467" s="88" t="str" cm="1">
        <f t="array" ref="S467">IFERROR(INDEX([1]!v_s10a_incident_by_feeder_FY26[Details], ROWS($S$9:S467)),"")</f>
        <v># 33kV CHT-PKN Tripped, Pukenui Substation</v>
      </c>
      <c r="T467" s="18"/>
    </row>
    <row r="468" spans="1:20" ht="15.75" x14ac:dyDescent="0.25">
      <c r="A468" s="10">
        <v>468</v>
      </c>
      <c r="B468" s="11"/>
      <c r="C468" s="116"/>
      <c r="D468" s="116"/>
      <c r="E468" s="85" t="str" cm="1">
        <f t="array" ref="E468">IFERROR(INDEX([1]!v_s10a_incident_by_feeder_FY26[Interruptions Identifier], ROWS($E$9:E468)),"")</f>
        <v>INCD-34289-F-CROSSROADS</v>
      </c>
      <c r="F468" s="85" t="str" cm="1">
        <f t="array" ref="F468">IFERROR(INDEX([1]!v_s10a_incident_by_feeder_FY26[Circuit Location], ROWS($F$9:F468)),"")</f>
        <v>Mt Pokaka 171122 - Crossroads</v>
      </c>
      <c r="G468" s="88" t="str" cm="1">
        <f t="array" ref="G468">IFERROR(INDEX(#REF!, ROWS($G$9:G468)),"")</f>
        <v/>
      </c>
      <c r="H468" s="88" t="str" cm="1">
        <f t="array" ref="H468">IFERROR(INDEX([1]!v_s10a_incident_by_feeder_FY26[feeder], ROWS($H$9:H468)),"")</f>
        <v>CROSSROADS</v>
      </c>
      <c r="I468" s="89" cm="1">
        <f t="array" ref="I468">IFERROR(INDEX([1]!v_s10a_incident_by_feeder_FY26[Start_Date], ROWS($I$9:I468)),"")</f>
        <v>45916.384722222225</v>
      </c>
      <c r="J468" s="90" cm="1">
        <f t="array" ref="J468">IFERROR(INDEX([1]!v_s10a_incident_by_feeder_FY26[Start_Time], ROWS($J$9:J468)),"")</f>
        <v>45916.384722222225</v>
      </c>
      <c r="K468" s="89" cm="1">
        <f t="array" ref="K468">IFERROR(INDEX([1]!v_s10a_incident_by_feeder_FY26[End_Date], ROWS($K$9:K468)),"")</f>
        <v>45916.640972222223</v>
      </c>
      <c r="L468" s="90" cm="1">
        <f t="array" ref="L468">IFERROR(INDEX([1]!v_s10a_incident_by_feeder_FY26[End_Time], ROWS($L$9:L468)),"")</f>
        <v>45916.640972222223</v>
      </c>
      <c r="M468" s="97" cm="1">
        <f t="array" ref="M468">IFERROR(INDEX([1]!v_s10a_incident_by_feeder_FY26[SAIDI_Value], ROWS($M$9:M468)),"")</f>
        <v>0.10802127186333634</v>
      </c>
      <c r="N468" s="94" cm="1">
        <f t="array" ref="N468">IFERROR(INDEX([1]!v_s10a_incident_by_feeder_FY26[SAIFI_Value], ROWS($N$9:N468)),"")</f>
        <v>2.825171726124529E-3</v>
      </c>
      <c r="O468" s="91" cm="1">
        <f t="array" ref="O468">IFERROR(INDEX([1]!v_s10a_incident_by_feeder_FY26[ICPs], ROWS($N$9:N468)),"")</f>
        <v>102</v>
      </c>
      <c r="P468" s="118" cm="1">
        <f t="array" ref="P468">IFERROR(INDEX([1]!v_s10a_incident_by_feeder_FY26[CML], ROWS($P$9:P468)),"")</f>
        <v>3899.999999353895</v>
      </c>
      <c r="Q468" s="88" t="str" cm="1">
        <f t="array" ref="Q468">IFERROR(INDEX([1]!v_s10a_incident_by_feeder_FY26[Planned or Unplanned], ROWS($Q$9:Q468)),"")</f>
        <v>Planned</v>
      </c>
      <c r="R468" s="88" t="str" cm="1">
        <f t="array" ref="R468">IFERROR(INDEX([1]!v_s10a_incident_by_feeder_FY26[Cause], ROWS($R$9:R468)),"")</f>
        <v>Planned Outage</v>
      </c>
      <c r="S468" s="88" t="str" cm="1">
        <f t="array" ref="S468">IFERROR(INDEX([1]!v_s10a_incident_by_feeder_FY26[Details], ROWS($S$9:S468)),"")</f>
        <v># Fusing Project, Multiple Sites, CB1122 Feeder, Mt Pokaka</v>
      </c>
      <c r="T468" s="18"/>
    </row>
    <row r="469" spans="1:20" ht="15.75" x14ac:dyDescent="0.25">
      <c r="A469" s="10">
        <v>469</v>
      </c>
      <c r="B469" s="11"/>
      <c r="C469" s="116"/>
      <c r="D469" s="116"/>
      <c r="E469" s="85" t="str" cm="1">
        <f t="array" ref="E469">IFERROR(INDEX([1]!v_s10a_incident_by_feeder_FY26[Interruptions Identifier], ROWS($E$9:E469)),"")</f>
        <v>INCD-34310-F-PUKEPOTO</v>
      </c>
      <c r="F469" s="85" t="str" cm="1">
        <f t="array" ref="F469">IFERROR(INDEX([1]!v_s10a_incident_by_feeder_FY26[Circuit Location], ROWS($F$9:F469)),"")</f>
        <v>Okahu CB1110 - Pukepoto</v>
      </c>
      <c r="G469" s="88" t="str" cm="1">
        <f t="array" ref="G469">IFERROR(INDEX(#REF!, ROWS($G$9:G469)),"")</f>
        <v/>
      </c>
      <c r="H469" s="88" t="str" cm="1">
        <f t="array" ref="H469">IFERROR(INDEX([1]!v_s10a_incident_by_feeder_FY26[feeder], ROWS($H$9:H469)),"")</f>
        <v>PUKEPOTO</v>
      </c>
      <c r="I469" s="89" cm="1">
        <f t="array" ref="I469">IFERROR(INDEX([1]!v_s10a_incident_by_feeder_FY26[Start_Date], ROWS($I$9:I469)),"")</f>
        <v>45917.563194444447</v>
      </c>
      <c r="J469" s="90" cm="1">
        <f t="array" ref="J469">IFERROR(INDEX([1]!v_s10a_incident_by_feeder_FY26[Start_Time], ROWS($J$9:J469)),"")</f>
        <v>45917.563194444447</v>
      </c>
      <c r="K469" s="89" cm="1">
        <f t="array" ref="K469">IFERROR(INDEX([1]!v_s10a_incident_by_feeder_FY26[End_Date], ROWS($K$9:K469)),"")</f>
        <v>45917.602083333331</v>
      </c>
      <c r="L469" s="90" cm="1">
        <f t="array" ref="L469">IFERROR(INDEX([1]!v_s10a_incident_by_feeder_FY26[End_Time], ROWS($L$9:L469)),"")</f>
        <v>45917.602083333331</v>
      </c>
      <c r="M469" s="97" cm="1">
        <f t="array" ref="M469">IFERROR(INDEX([1]!v_s10a_incident_by_feeder_FY26[SAIDI_Value], ROWS($M$9:M469)),"")</f>
        <v>7.134943495794191E-2</v>
      </c>
      <c r="N469" s="94" cm="1">
        <f t="array" ref="N469">IFERROR(INDEX([1]!v_s10a_incident_by_feeder_FY26[SAIFI_Value], ROWS($N$9:N469)),"")</f>
        <v>1.274097052958121E-3</v>
      </c>
      <c r="O469" s="91" cm="1">
        <f t="array" ref="O469">IFERROR(INDEX([1]!v_s10a_incident_by_feeder_FY26[ICPs], ROWS($N$9:N469)),"")</f>
        <v>46</v>
      </c>
      <c r="P469" s="118" cm="1">
        <f t="array" ref="P469">IFERROR(INDEX([1]!v_s10a_incident_by_feeder_FY26[CML], ROWS($P$9:P469)),"")</f>
        <v>2575.9999997215346</v>
      </c>
      <c r="Q469" s="88" t="str" cm="1">
        <f t="array" ref="Q469">IFERROR(INDEX([1]!v_s10a_incident_by_feeder_FY26[Planned or Unplanned], ROWS($Q$9:Q469)),"")</f>
        <v>Planned</v>
      </c>
      <c r="R469" s="88" t="str" cm="1">
        <f t="array" ref="R469">IFERROR(INDEX([1]!v_s10a_incident_by_feeder_FY26[Cause], ROWS($R$9:R469)),"")</f>
        <v>Planned Outage</v>
      </c>
      <c r="S469" s="88" t="str" cm="1">
        <f t="array" ref="S469">IFERROR(INDEX([1]!v_s10a_incident_by_feeder_FY26[Details], ROWS($S$9:S469)),"")</f>
        <v># Routine Maintenance RM111, near Switch 1020, Worth Street, Kaitaia</v>
      </c>
      <c r="T469" s="18"/>
    </row>
    <row r="470" spans="1:20" ht="15.75" x14ac:dyDescent="0.25">
      <c r="A470" s="10">
        <v>470</v>
      </c>
      <c r="B470" s="11"/>
      <c r="C470" s="116"/>
      <c r="D470" s="116"/>
      <c r="E470" s="85" t="str" cm="1">
        <f t="array" ref="E470">IFERROR(INDEX([1]!v_s10a_incident_by_feeder_FY26[Interruptions Identifier], ROWS($E$9:E470)),"")</f>
        <v>INCD-34319-F-BROADWOOD</v>
      </c>
      <c r="F470" s="85" t="str" cm="1">
        <f t="array" ref="F470">IFERROR(INDEX([1]!v_s10a_incident_by_feeder_FY26[Circuit Location], ROWS($F$9:F470)),"")</f>
        <v>Kaitaia Transmission 151922 - Broadwood</v>
      </c>
      <c r="G470" s="88" t="str" cm="1">
        <f t="array" ref="G470">IFERROR(INDEX(#REF!, ROWS($G$9:G470)),"")</f>
        <v/>
      </c>
      <c r="H470" s="88" t="str" cm="1">
        <f t="array" ref="H470">IFERROR(INDEX([1]!v_s10a_incident_by_feeder_FY26[feeder], ROWS($H$9:H470)),"")</f>
        <v>BROADWOOD</v>
      </c>
      <c r="I470" s="89" cm="1">
        <f t="array" ref="I470">IFERROR(INDEX([1]!v_s10a_incident_by_feeder_FY26[Start_Date], ROWS($I$9:I470)),"")</f>
        <v>45904.543055555558</v>
      </c>
      <c r="J470" s="90" cm="1">
        <f t="array" ref="J470">IFERROR(INDEX([1]!v_s10a_incident_by_feeder_FY26[Start_Time], ROWS($J$9:J470)),"")</f>
        <v>45904.543055555558</v>
      </c>
      <c r="K470" s="89" cm="1">
        <f t="array" ref="K470">IFERROR(INDEX([1]!v_s10a_incident_by_feeder_FY26[End_Date], ROWS($K$9:K470)),"")</f>
        <v>45904.609027777777</v>
      </c>
      <c r="L470" s="90" cm="1">
        <f t="array" ref="L470">IFERROR(INDEX([1]!v_s10a_incident_by_feeder_FY26[End_Time], ROWS($L$9:L470)),"")</f>
        <v>45904.609027777777</v>
      </c>
      <c r="M470" s="97" cm="1">
        <f t="array" ref="M470">IFERROR(INDEX([1]!v_s10a_incident_by_feeder_FY26[SAIDI_Value], ROWS($M$9:M470)),"")</f>
        <v>0.28417903831977304</v>
      </c>
      <c r="N470" s="94" cm="1">
        <f t="array" ref="N470">IFERROR(INDEX([1]!v_s10a_incident_by_feeder_FY26[SAIFI_Value], ROWS($N$9:N470)),"")</f>
        <v>2.9913582982495014E-3</v>
      </c>
      <c r="O470" s="91" cm="1">
        <f t="array" ref="O470">IFERROR(INDEX([1]!v_s10a_incident_by_feeder_FY26[ICPs], ROWS($N$9:N470)),"")</f>
        <v>108</v>
      </c>
      <c r="P470" s="118" cm="1">
        <f t="array" ref="P470">IFERROR(INDEX([1]!v_s10a_incident_by_feeder_FY26[CML], ROWS($P$9:P470)),"")</f>
        <v>10259.999999497086</v>
      </c>
      <c r="Q470" s="88" t="str" cm="1">
        <f t="array" ref="Q470">IFERROR(INDEX([1]!v_s10a_incident_by_feeder_FY26[Planned or Unplanned], ROWS($Q$9:Q470)),"")</f>
        <v>Unplanned</v>
      </c>
      <c r="R470" s="88" t="str" cm="1">
        <f t="array" ref="R470">IFERROR(INDEX([1]!v_s10a_incident_by_feeder_FY26[Cause], ROWS($R$9:R470)),"")</f>
        <v>Defective Equipment</v>
      </c>
      <c r="S470" s="88" t="str" cm="1">
        <f t="array" ref="S470">IFERROR(INDEX([1]!v_s10a_incident_by_feeder_FY26[Details], ROWS($S$9:S470)),"")</f>
        <v># Repair Strain Insulator, Pole 417562, Pawarenga Rd, Kaitaia</v>
      </c>
      <c r="T470" s="18"/>
    </row>
    <row r="471" spans="1:20" ht="15.75" x14ac:dyDescent="0.25">
      <c r="A471" s="10">
        <v>471</v>
      </c>
      <c r="B471" s="11"/>
      <c r="C471" s="116"/>
      <c r="D471" s="116"/>
      <c r="E471" s="85" t="str" cm="1">
        <f t="array" ref="E471">IFERROR(INDEX([1]!v_s10a_incident_by_feeder_FY26[Interruptions Identifier], ROWS($E$9:E471)),"")</f>
        <v>INCD-34325-F-TAIPALS</v>
      </c>
      <c r="F471" s="85" t="str" cm="1">
        <f t="array" ref="F471">IFERROR(INDEX([1]!v_s10a_incident_by_feeder_FY26[Circuit Location], ROWS($F$9:F471)),"")</f>
        <v>Taipa CB1205 - Tokerau</v>
      </c>
      <c r="G471" s="88" t="str" cm="1">
        <f t="array" ref="G471">IFERROR(INDEX(#REF!, ROWS($G$9:G471)),"")</f>
        <v/>
      </c>
      <c r="H471" s="88" t="str" cm="1">
        <f t="array" ref="H471">IFERROR(INDEX([1]!v_s10a_incident_by_feeder_FY26[feeder], ROWS($H$9:H471)),"")</f>
        <v>TAIPALS</v>
      </c>
      <c r="I471" s="89" cm="1">
        <f t="array" ref="I471">IFERROR(INDEX([1]!v_s10a_incident_by_feeder_FY26[Start_Date], ROWS($I$9:I471)),"")</f>
        <v>45917.401388888888</v>
      </c>
      <c r="J471" s="90" cm="1">
        <f t="array" ref="J471">IFERROR(INDEX([1]!v_s10a_incident_by_feeder_FY26[Start_Time], ROWS($J$9:J471)),"")</f>
        <v>45917.401388888888</v>
      </c>
      <c r="K471" s="89" cm="1">
        <f t="array" ref="K471">IFERROR(INDEX([1]!v_s10a_incident_by_feeder_FY26[End_Date], ROWS($K$9:K471)),"")</f>
        <v>45917.595138888886</v>
      </c>
      <c r="L471" s="90" cm="1">
        <f t="array" ref="L471">IFERROR(INDEX([1]!v_s10a_incident_by_feeder_FY26[End_Time], ROWS($L$9:L471)),"")</f>
        <v>45917.595138888886</v>
      </c>
      <c r="M471" s="97" cm="1">
        <f t="array" ref="M471">IFERROR(INDEX([1]!v_s10a_incident_by_feeder_FY26[SAIDI_Value], ROWS($M$9:M471)),"")</f>
        <v>0.3314037225796348</v>
      </c>
      <c r="N471" s="94" cm="1">
        <f t="array" ref="N471">IFERROR(INDEX([1]!v_s10a_incident_by_feeder_FY26[SAIFI_Value], ROWS($N$9:N471)),"")</f>
        <v>2.0773321515621538E-3</v>
      </c>
      <c r="O471" s="91" cm="1">
        <f t="array" ref="O471">IFERROR(INDEX([1]!v_s10a_incident_by_feeder_FY26[ICPs], ROWS($N$9:N471)),"")</f>
        <v>75</v>
      </c>
      <c r="P471" s="118" cm="1">
        <f t="array" ref="P471">IFERROR(INDEX([1]!v_s10a_incident_by_feeder_FY26[CML], ROWS($P$9:P471)),"")</f>
        <v>11965.000000015134</v>
      </c>
      <c r="Q471" s="88" t="str" cm="1">
        <f t="array" ref="Q471">IFERROR(INDEX([1]!v_s10a_incident_by_feeder_FY26[Planned or Unplanned], ROWS($Q$9:Q471)),"")</f>
        <v>Planned</v>
      </c>
      <c r="R471" s="88" t="str" cm="1">
        <f t="array" ref="R471">IFERROR(INDEX([1]!v_s10a_incident_by_feeder_FY26[Cause], ROWS($R$9:R471)),"")</f>
        <v>Planned Outage</v>
      </c>
      <c r="S471" s="88" t="str" cm="1">
        <f t="array" ref="S471">IFERROR(INDEX([1]!v_s10a_incident_by_feeder_FY26[Details], ROWS($S$9:S471)),"")</f>
        <v># Maitanance Multiple Devices, near Link L421, Tokerau Beach Rd, Taipa</v>
      </c>
      <c r="T471" s="18"/>
    </row>
    <row r="472" spans="1:20" ht="15.75" x14ac:dyDescent="0.25">
      <c r="A472" s="10">
        <v>472</v>
      </c>
      <c r="B472" s="11"/>
      <c r="C472" s="116"/>
      <c r="D472" s="116"/>
      <c r="E472" s="85" t="str" cm="1">
        <f t="array" ref="E472">IFERROR(INDEX([1]!v_s10a_incident_by_feeder_FY26[Interruptions Identifier], ROWS($E$9:E472)),"")</f>
        <v>INCD-34334-F-PUKENUI SOUTH</v>
      </c>
      <c r="F472" s="85" t="str" cm="1">
        <f t="array" ref="F472">IFERROR(INDEX([1]!v_s10a_incident_by_feeder_FY26[Circuit Location], ROWS($F$9:F472)),"")</f>
        <v>Pukenui 131132 - Pukenui South</v>
      </c>
      <c r="G472" s="88" t="str" cm="1">
        <f t="array" ref="G472">IFERROR(INDEX(#REF!, ROWS($G$9:G472)),"")</f>
        <v/>
      </c>
      <c r="H472" s="88" t="str" cm="1">
        <f t="array" ref="H472">IFERROR(INDEX([1]!v_s10a_incident_by_feeder_FY26[feeder], ROWS($H$9:H472)),"")</f>
        <v>PUKENUI SOUTH</v>
      </c>
      <c r="I472" s="89" cm="1">
        <f t="array" ref="I472">IFERROR(INDEX([1]!v_s10a_incident_by_feeder_FY26[Start_Date], ROWS($I$9:I472)),"")</f>
        <v>45904.727777777778</v>
      </c>
      <c r="J472" s="90" cm="1">
        <f t="array" ref="J472">IFERROR(INDEX([1]!v_s10a_incident_by_feeder_FY26[Start_Time], ROWS($J$9:J472)),"")</f>
        <v>45904.727777777778</v>
      </c>
      <c r="K472" s="89" cm="1">
        <f t="array" ref="K472">IFERROR(INDEX([1]!v_s10a_incident_by_feeder_FY26[End_Date], ROWS($K$9:K472)),"")</f>
        <v>45904.884027777778</v>
      </c>
      <c r="L472" s="90" cm="1">
        <f t="array" ref="L472">IFERROR(INDEX([1]!v_s10a_incident_by_feeder_FY26[End_Time], ROWS($L$9:L472)),"")</f>
        <v>45904.884027777778</v>
      </c>
      <c r="M472" s="97" cm="1">
        <f t="array" ref="M472">IFERROR(INDEX([1]!v_s10a_incident_by_feeder_FY26[SAIDI_Value], ROWS($M$9:M472)),"")</f>
        <v>0.15086555503421087</v>
      </c>
      <c r="N472" s="94" cm="1">
        <f t="array" ref="N472">IFERROR(INDEX([1]!v_s10a_incident_by_feeder_FY26[SAIFI_Value], ROWS($N$9:N472)),"")</f>
        <v>4.0438732550409926E-3</v>
      </c>
      <c r="O472" s="91" cm="1">
        <f t="array" ref="O472">IFERROR(INDEX([1]!v_s10a_incident_by_feeder_FY26[ICPs], ROWS($N$9:N472)),"")</f>
        <v>95</v>
      </c>
      <c r="P472" s="118" cm="1">
        <f t="array" ref="P472">IFERROR(INDEX([1]!v_s10a_incident_by_feeder_FY26[CML], ROWS($P$9:P472)),"")</f>
        <v>5446.8499989551492</v>
      </c>
      <c r="Q472" s="88" t="str" cm="1">
        <f t="array" ref="Q472">IFERROR(INDEX([1]!v_s10a_incident_by_feeder_FY26[Planned or Unplanned], ROWS($Q$9:Q472)),"")</f>
        <v>Unplanned</v>
      </c>
      <c r="R472" s="88" t="str" cm="1">
        <f t="array" ref="R472">IFERROR(INDEX([1]!v_s10a_incident_by_feeder_FY26[Cause], ROWS($R$9:R472)),"")</f>
        <v>Defective Equipment</v>
      </c>
      <c r="S472" s="88" t="str" cm="1">
        <f t="array" ref="S472">IFERROR(INDEX([1]!v_s10a_incident_by_feeder_FY26[Details], ROWS($S$9:S472)),"")</f>
        <v># Crossarm Replaced, near Transformer T04489, Far North Rd, Pukenui</v>
      </c>
      <c r="T472" s="18"/>
    </row>
    <row r="473" spans="1:20" ht="15.75" x14ac:dyDescent="0.25">
      <c r="A473" s="10">
        <v>473</v>
      </c>
      <c r="B473" s="11"/>
      <c r="C473" s="116"/>
      <c r="D473" s="116"/>
      <c r="E473" s="85" t="str" cm="1">
        <f t="array" ref="E473">IFERROR(INDEX([1]!v_s10a_incident_by_feeder_FY26[Interruptions Identifier], ROWS($E$9:E473)),"")</f>
        <v>INCD-34340-F-TE KAO</v>
      </c>
      <c r="F473" s="85" t="str" cm="1">
        <f t="array" ref="F473">IFERROR(INDEX([1]!v_s10a_incident_by_feeder_FY26[Circuit Location], ROWS($F$9:F473)),"")</f>
        <v>Pukenui 131142 - Te Kao</v>
      </c>
      <c r="G473" s="88" t="str" cm="1">
        <f t="array" ref="G473">IFERROR(INDEX(#REF!, ROWS($G$9:G473)),"")</f>
        <v/>
      </c>
      <c r="H473" s="88" t="str" cm="1">
        <f t="array" ref="H473">IFERROR(INDEX([1]!v_s10a_incident_by_feeder_FY26[feeder], ROWS($H$9:H473)),"")</f>
        <v>TE KAO</v>
      </c>
      <c r="I473" s="89" cm="1">
        <f t="array" ref="I473">IFERROR(INDEX([1]!v_s10a_incident_by_feeder_FY26[Start_Date], ROWS($I$9:I473)),"")</f>
        <v>45906.25</v>
      </c>
      <c r="J473" s="90" cm="1">
        <f t="array" ref="J473">IFERROR(INDEX([1]!v_s10a_incident_by_feeder_FY26[Start_Time], ROWS($J$9:J473)),"")</f>
        <v>45906.25</v>
      </c>
      <c r="K473" s="89" cm="1">
        <f t="array" ref="K473">IFERROR(INDEX([1]!v_s10a_incident_by_feeder_FY26[End_Date], ROWS($K$9:K473)),"")</f>
        <v>45906.34375</v>
      </c>
      <c r="L473" s="90" cm="1">
        <f t="array" ref="L473">IFERROR(INDEX([1]!v_s10a_incident_by_feeder_FY26[End_Time], ROWS($L$9:L473)),"")</f>
        <v>45906.34375</v>
      </c>
      <c r="M473" s="97" cm="1">
        <f t="array" ref="M473">IFERROR(INDEX([1]!v_s10a_incident_by_feeder_FY26[SAIDI_Value], ROWS($M$9:M473)),"")</f>
        <v>0.12713272767560382</v>
      </c>
      <c r="N473" s="94" cm="1">
        <f t="array" ref="N473">IFERROR(INDEX([1]!v_s10a_incident_by_feeder_FY26[SAIFI_Value], ROWS($N$9:N473)),"")</f>
        <v>9.4172390870817641E-4</v>
      </c>
      <c r="O473" s="91" cm="1">
        <f t="array" ref="O473">IFERROR(INDEX([1]!v_s10a_incident_by_feeder_FY26[ICPs], ROWS($N$9:N473)),"")</f>
        <v>34</v>
      </c>
      <c r="P473" s="118" cm="1">
        <f t="array" ref="P473">IFERROR(INDEX([1]!v_s10a_incident_by_feeder_FY26[CML], ROWS($P$9:P473)),"")</f>
        <v>4590</v>
      </c>
      <c r="Q473" s="88" t="str" cm="1">
        <f t="array" ref="Q473">IFERROR(INDEX([1]!v_s10a_incident_by_feeder_FY26[Planned or Unplanned], ROWS($Q$9:Q473)),"")</f>
        <v>Unplanned</v>
      </c>
      <c r="R473" s="88" t="str" cm="1">
        <f t="array" ref="R473">IFERROR(INDEX([1]!v_s10a_incident_by_feeder_FY26[Cause], ROWS($R$9:R473)),"")</f>
        <v>Vegetation</v>
      </c>
      <c r="S473" s="88" t="str" cm="1">
        <f t="array" ref="S473">IFERROR(INDEX([1]!v_s10a_incident_by_feeder_FY26[Details], ROWS($S$9:S473)),"")</f>
        <v># Vegetation on Line, Pole 435738, Kimberley Rd, Pukenui</v>
      </c>
      <c r="T473" s="18"/>
    </row>
    <row r="474" spans="1:20" ht="15.75" x14ac:dyDescent="0.25">
      <c r="A474" s="10">
        <v>474</v>
      </c>
      <c r="B474" s="11"/>
      <c r="C474" s="116"/>
      <c r="D474" s="116"/>
      <c r="E474" s="85" t="str" cm="1">
        <f t="array" ref="E474">IFERROR(INDEX([1]!v_s10a_incident_by_feeder_FY26[Interruptions Identifier], ROWS($E$9:E474)),"")</f>
        <v>INCD-34343-F-MANGONUI</v>
      </c>
      <c r="F474" s="85" t="str" cm="1">
        <f t="array" ref="F474">IFERROR(INDEX([1]!v_s10a_incident_by_feeder_FY26[Circuit Location], ROWS($F$9:F474)),"")</f>
        <v>Taipa CB1208 - Mangonui</v>
      </c>
      <c r="G474" s="88" t="str" cm="1">
        <f t="array" ref="G474">IFERROR(INDEX(#REF!, ROWS($G$9:G474)),"")</f>
        <v/>
      </c>
      <c r="H474" s="88" t="str" cm="1">
        <f t="array" ref="H474">IFERROR(INDEX([1]!v_s10a_incident_by_feeder_FY26[feeder], ROWS($H$9:H474)),"")</f>
        <v>MANGONUI</v>
      </c>
      <c r="I474" s="89" cm="1">
        <f t="array" ref="I474">IFERROR(INDEX([1]!v_s10a_incident_by_feeder_FY26[Start_Date], ROWS($I$9:I474)),"")</f>
        <v>45918.918749999997</v>
      </c>
      <c r="J474" s="90" cm="1">
        <f t="array" ref="J474">IFERROR(INDEX([1]!v_s10a_incident_by_feeder_FY26[Start_Time], ROWS($J$9:J474)),"")</f>
        <v>45918.918749999997</v>
      </c>
      <c r="K474" s="89" cm="1">
        <f t="array" ref="K474">IFERROR(INDEX([1]!v_s10a_incident_by_feeder_FY26[End_Date], ROWS($K$9:K474)),"")</f>
        <v>45919.094722222224</v>
      </c>
      <c r="L474" s="90" cm="1">
        <f t="array" ref="L474">IFERROR(INDEX([1]!v_s10a_incident_by_feeder_FY26[End_Time], ROWS($L$9:L474)),"")</f>
        <v>45919.094722222224</v>
      </c>
      <c r="M474" s="97" cm="1">
        <f t="array" ref="M474">IFERROR(INDEX([1]!v_s10a_incident_by_feeder_FY26[SAIDI_Value], ROWS($M$9:M474)),"")</f>
        <v>4.4772324397871559</v>
      </c>
      <c r="N474" s="94" cm="1">
        <f t="array" ref="N474">IFERROR(INDEX([1]!v_s10a_incident_by_feeder_FY26[SAIFI_Value], ROWS($N$9:N474)),"")</f>
        <v>2.2933746953246178E-2</v>
      </c>
      <c r="O474" s="91" cm="1">
        <f t="array" ref="O474">IFERROR(INDEX([1]!v_s10a_incident_by_feeder_FY26[ICPs], ROWS($N$9:N474)),"")</f>
        <v>828</v>
      </c>
      <c r="P474" s="118" cm="1">
        <f t="array" ref="P474">IFERROR(INDEX([1]!v_s10a_incident_by_feeder_FY26[CML], ROWS($P$9:P474)),"")</f>
        <v>161646.00000607548</v>
      </c>
      <c r="Q474" s="88" t="str" cm="1">
        <f t="array" ref="Q474">IFERROR(INDEX([1]!v_s10a_incident_by_feeder_FY26[Planned or Unplanned], ROWS($Q$9:Q474)),"")</f>
        <v>Planned</v>
      </c>
      <c r="R474" s="88" t="str" cm="1">
        <f t="array" ref="R474">IFERROR(INDEX([1]!v_s10a_incident_by_feeder_FY26[Cause], ROWS($R$9:R474)),"")</f>
        <v>Planned Outage</v>
      </c>
      <c r="S474" s="88" t="str" cm="1">
        <f t="array" ref="S474">IFERROR(INDEX([1]!v_s10a_incident_by_feeder_FY26[Details], ROWS($S$9:S474)),"")</f>
        <v># Install Recloser 033, near Pole 426947, Turvey Rd, Taipa</v>
      </c>
      <c r="T474" s="18"/>
    </row>
    <row r="475" spans="1:20" ht="15.75" x14ac:dyDescent="0.25">
      <c r="A475" s="10">
        <v>475</v>
      </c>
      <c r="B475" s="11"/>
      <c r="C475" s="116"/>
      <c r="D475" s="116"/>
      <c r="E475" s="85" t="str" cm="1">
        <f t="array" ref="E475">IFERROR(INDEX([1]!v_s10a_incident_by_feeder_FY26[Interruptions Identifier], ROWS($E$9:E475)),"")</f>
        <v>INCD-34346-F-WHANGAROA</v>
      </c>
      <c r="F475" s="85" t="str" cm="1">
        <f t="array" ref="F475">IFERROR(INDEX([1]!v_s10a_incident_by_feeder_FY26[Circuit Location], ROWS($F$9:F475)),"")</f>
        <v>Kaeo 191722 - Whangaroa</v>
      </c>
      <c r="G475" s="88" t="str" cm="1">
        <f t="array" ref="G475">IFERROR(INDEX(#REF!, ROWS($G$9:G475)),"")</f>
        <v/>
      </c>
      <c r="H475" s="88" t="str" cm="1">
        <f t="array" ref="H475">IFERROR(INDEX([1]!v_s10a_incident_by_feeder_FY26[feeder], ROWS($H$9:H475)),"")</f>
        <v>WHANGAROA</v>
      </c>
      <c r="I475" s="89" cm="1">
        <f t="array" ref="I475">IFERROR(INDEX([1]!v_s10a_incident_by_feeder_FY26[Start_Date], ROWS($I$9:I475)),"")</f>
        <v>45926.498611111114</v>
      </c>
      <c r="J475" s="90" cm="1">
        <f t="array" ref="J475">IFERROR(INDEX([1]!v_s10a_incident_by_feeder_FY26[Start_Time], ROWS($J$9:J475)),"")</f>
        <v>45926.498611111114</v>
      </c>
      <c r="K475" s="89" cm="1">
        <f t="array" ref="K475">IFERROR(INDEX([1]!v_s10a_incident_by_feeder_FY26[End_Date], ROWS($K$9:K475)),"")</f>
        <v>45926.581944444442</v>
      </c>
      <c r="L475" s="90" cm="1">
        <f t="array" ref="L475">IFERROR(INDEX([1]!v_s10a_incident_by_feeder_FY26[End_Time], ROWS($L$9:L475)),"")</f>
        <v>45926.581944444442</v>
      </c>
      <c r="M475" s="97" cm="1">
        <f t="array" ref="M475">IFERROR(INDEX([1]!v_s10a_incident_by_feeder_FY26[SAIDI_Value], ROWS($M$9:M475)),"")</f>
        <v>0.24152448481956276</v>
      </c>
      <c r="N475" s="94" cm="1">
        <f t="array" ref="N475">IFERROR(INDEX([1]!v_s10a_incident_by_feeder_FY26[SAIFI_Value], ROWS($N$9:N475)),"")</f>
        <v>2.2158209616662972E-3</v>
      </c>
      <c r="O475" s="91" cm="1">
        <f t="array" ref="O475">IFERROR(INDEX([1]!v_s10a_incident_by_feeder_FY26[ICPs], ROWS($N$9:N475)),"")</f>
        <v>80</v>
      </c>
      <c r="P475" s="118" cm="1">
        <f t="array" ref="P475">IFERROR(INDEX([1]!v_s10a_incident_by_feeder_FY26[CML], ROWS($P$9:P475)),"")</f>
        <v>8719.9999999254942</v>
      </c>
      <c r="Q475" s="88" t="str" cm="1">
        <f t="array" ref="Q475">IFERROR(INDEX([1]!v_s10a_incident_by_feeder_FY26[Planned or Unplanned], ROWS($Q$9:Q475)),"")</f>
        <v>Planned</v>
      </c>
      <c r="R475" s="88" t="str" cm="1">
        <f t="array" ref="R475">IFERROR(INDEX([1]!v_s10a_incident_by_feeder_FY26[Cause], ROWS($R$9:R475)),"")</f>
        <v>Planned Outage</v>
      </c>
      <c r="S475" s="88" t="str" cm="1">
        <f t="array" ref="S475">IFERROR(INDEX([1]!v_s10a_incident_by_feeder_FY26[Details], ROWS($S$9:S475)),"")</f>
        <v># Install Pole 437126, Wainui Rd, Mahinepua</v>
      </c>
      <c r="T475" s="18"/>
    </row>
    <row r="476" spans="1:20" ht="15.75" x14ac:dyDescent="0.25">
      <c r="A476" s="10">
        <v>476</v>
      </c>
      <c r="B476" s="11"/>
      <c r="C476" s="116"/>
      <c r="D476" s="116"/>
      <c r="E476" s="85" t="str" cm="1">
        <f t="array" ref="E476">IFERROR(INDEX([1]!v_s10a_incident_by_feeder_FY26[Interruptions Identifier], ROWS($E$9:E476)),"")</f>
        <v>INCD-34349-F-RAWENE</v>
      </c>
      <c r="F476" s="85" t="str" cm="1">
        <f t="array" ref="F476">IFERROR(INDEX([1]!v_s10a_incident_by_feeder_FY26[Circuit Location], ROWS($F$9:F476)),"")</f>
        <v>Omanaia 051742 - Rawene</v>
      </c>
      <c r="G476" s="88" t="str" cm="1">
        <f t="array" ref="G476">IFERROR(INDEX(#REF!, ROWS($G$9:G476)),"")</f>
        <v/>
      </c>
      <c r="H476" s="88" t="str" cm="1">
        <f t="array" ref="H476">IFERROR(INDEX([1]!v_s10a_incident_by_feeder_FY26[feeder], ROWS($H$9:H476)),"")</f>
        <v>RAWENE</v>
      </c>
      <c r="I476" s="89" cm="1">
        <f t="array" ref="I476">IFERROR(INDEX([1]!v_s10a_incident_by_feeder_FY26[Start_Date], ROWS($I$9:I476)),"")</f>
        <v>45931.375648148147</v>
      </c>
      <c r="J476" s="90" cm="1">
        <f t="array" ref="J476">IFERROR(INDEX([1]!v_s10a_incident_by_feeder_FY26[Start_Time], ROWS($J$9:J476)),"")</f>
        <v>45931.375648148147</v>
      </c>
      <c r="K476" s="89" cm="1">
        <f t="array" ref="K476">IFERROR(INDEX([1]!v_s10a_incident_by_feeder_FY26[End_Date], ROWS($K$9:K476)),"")</f>
        <v>45931.625</v>
      </c>
      <c r="L476" s="90" cm="1">
        <f t="array" ref="L476">IFERROR(INDEX([1]!v_s10a_incident_by_feeder_FY26[End_Time], ROWS($L$9:L476)),"")</f>
        <v>45931.625</v>
      </c>
      <c r="M476" s="97" cm="1">
        <f t="array" ref="M476">IFERROR(INDEX([1]!v_s10a_incident_by_feeder_FY26[SAIDI_Value], ROWS($M$9:M476)),"")</f>
        <v>0.31825097865589524</v>
      </c>
      <c r="N476" s="94" cm="1">
        <f t="array" ref="N476">IFERROR(INDEX([1]!v_s10a_incident_by_feeder_FY26[SAIFI_Value], ROWS($N$9:N476)),"")</f>
        <v>8.8632838466651894E-4</v>
      </c>
      <c r="O476" s="91" cm="1">
        <f t="array" ref="O476">IFERROR(INDEX([1]!v_s10a_incident_by_feeder_FY26[ICPs], ROWS($N$9:N476)),"")</f>
        <v>32</v>
      </c>
      <c r="P476" s="118" cm="1">
        <f t="array" ref="P476">IFERROR(INDEX([1]!v_s10a_incident_by_feeder_FY26[CML], ROWS($P$9:P476)),"")</f>
        <v>11490.133333392441</v>
      </c>
      <c r="Q476" s="88" t="str" cm="1">
        <f t="array" ref="Q476">IFERROR(INDEX([1]!v_s10a_incident_by_feeder_FY26[Planned or Unplanned], ROWS($Q$9:Q476)),"")</f>
        <v>Planned</v>
      </c>
      <c r="R476" s="88" t="str" cm="1">
        <f t="array" ref="R476">IFERROR(INDEX([1]!v_s10a_incident_by_feeder_FY26[Cause], ROWS($R$9:R476)),"")</f>
        <v>Planned Outage</v>
      </c>
      <c r="S476" s="88" t="str" cm="1">
        <f t="array" ref="S476">IFERROR(INDEX([1]!v_s10a_incident_by_feeder_FY26[Details], ROWS($S$9:S476)),"")</f>
        <v># Planned Maintenance on Rawene Feeder, SH12, Omanaia</v>
      </c>
      <c r="T476" s="18"/>
    </row>
    <row r="477" spans="1:20" ht="15.75" x14ac:dyDescent="0.25">
      <c r="A477" s="10">
        <v>477</v>
      </c>
      <c r="B477" s="11"/>
      <c r="C477" s="116"/>
      <c r="D477" s="116"/>
      <c r="E477" s="85" t="str" cm="1">
        <f t="array" ref="E477">IFERROR(INDEX([1]!v_s10a_incident_by_feeder_FY26[Interruptions Identifier], ROWS($E$9:E477)),"")</f>
        <v>INCD-34364-F-HONE HEKE ROAD</v>
      </c>
      <c r="F477" s="85" t="str" cm="1">
        <f t="array" ref="F477">IFERROR(INDEX([1]!v_s10a_incident_by_feeder_FY26[Circuit Location], ROWS($F$9:F477)),"")</f>
        <v>Kerikeri 181182 - Hone Heke Road</v>
      </c>
      <c r="G477" s="88" t="str" cm="1">
        <f t="array" ref="G477">IFERROR(INDEX(#REF!, ROWS($G$9:G477)),"")</f>
        <v/>
      </c>
      <c r="H477" s="88" t="str" cm="1">
        <f t="array" ref="H477">IFERROR(INDEX([1]!v_s10a_incident_by_feeder_FY26[feeder], ROWS($H$9:H477)),"")</f>
        <v>HONE HEKE ROAD</v>
      </c>
      <c r="I477" s="89" cm="1">
        <f t="array" ref="I477">IFERROR(INDEX([1]!v_s10a_incident_by_feeder_FY26[Start_Date], ROWS($I$9:I477)),"")</f>
        <v>45925.384027777778</v>
      </c>
      <c r="J477" s="90" cm="1">
        <f t="array" ref="J477">IFERROR(INDEX([1]!v_s10a_incident_by_feeder_FY26[Start_Time], ROWS($J$9:J477)),"")</f>
        <v>45925.384027777778</v>
      </c>
      <c r="K477" s="89" cm="1">
        <f t="array" ref="K477">IFERROR(INDEX([1]!v_s10a_incident_by_feeder_FY26[End_Date], ROWS($K$9:K477)),"")</f>
        <v>45925.643750000003</v>
      </c>
      <c r="L477" s="90" cm="1">
        <f t="array" ref="L477">IFERROR(INDEX([1]!v_s10a_incident_by_feeder_FY26[End_Time], ROWS($L$9:L477)),"")</f>
        <v>45925.643750000003</v>
      </c>
      <c r="M477" s="97" cm="1">
        <f t="array" ref="M477">IFERROR(INDEX([1]!v_s10a_incident_by_feeder_FY26[SAIDI_Value], ROWS($M$9:M477)),"")</f>
        <v>1.4707511636041053E-2</v>
      </c>
      <c r="N477" s="94" cm="1">
        <f t="array" ref="N477">IFERROR(INDEX([1]!v_s10a_incident_by_feeder_FY26[SAIFI_Value], ROWS($N$9:N477)),"")</f>
        <v>1.6341679592288935E-3</v>
      </c>
      <c r="O477" s="91" cm="1">
        <f t="array" ref="O477">IFERROR(INDEX([1]!v_s10a_incident_by_feeder_FY26[ICPs], ROWS($N$9:N477)),"")</f>
        <v>58.999999999999964</v>
      </c>
      <c r="P477" s="118" cm="1">
        <f t="array" ref="P477">IFERROR(INDEX([1]!v_s10a_incident_by_feeder_FY26[CML], ROWS($P$9:P477)),"")</f>
        <v>531.00000010762619</v>
      </c>
      <c r="Q477" s="88" t="str" cm="1">
        <f t="array" ref="Q477">IFERROR(INDEX([1]!v_s10a_incident_by_feeder_FY26[Planned or Unplanned], ROWS($Q$9:Q477)),"")</f>
        <v>Planned</v>
      </c>
      <c r="R477" s="88" t="str" cm="1">
        <f t="array" ref="R477">IFERROR(INDEX([1]!v_s10a_incident_by_feeder_FY26[Cause], ROWS($R$9:R477)),"")</f>
        <v>Planned Outage</v>
      </c>
      <c r="S477" s="88" t="str" cm="1">
        <f t="array" ref="S477">IFERROR(INDEX([1]!v_s10a_incident_by_feeder_FY26[Details], ROWS($S$9:S477)),"")</f>
        <v># Group Fusing Project, Multiple Location, Inlet Rd Feeder, Kerikeri</v>
      </c>
      <c r="T477" s="18"/>
    </row>
    <row r="478" spans="1:20" ht="15.75" x14ac:dyDescent="0.25">
      <c r="A478" s="10">
        <v>478</v>
      </c>
      <c r="B478" s="11"/>
      <c r="C478" s="116"/>
      <c r="D478" s="116"/>
      <c r="E478" s="85" t="str" cm="1">
        <f t="array" ref="E478">IFERROR(INDEX([1]!v_s10a_incident_by_feeder_FY26[Interruptions Identifier], ROWS($E$9:E478)),"")</f>
        <v>INCD-34364-F-SHEPHERD ROAD</v>
      </c>
      <c r="F478" s="85" t="str" cm="1">
        <f t="array" ref="F478">IFERROR(INDEX([1]!v_s10a_incident_by_feeder_FY26[Circuit Location], ROWS($F$9:F478)),"")</f>
        <v>Kerikeri 181192 - Shepherd Road</v>
      </c>
      <c r="G478" s="88" t="str" cm="1">
        <f t="array" ref="G478">IFERROR(INDEX(#REF!, ROWS($G$9:G478)),"")</f>
        <v/>
      </c>
      <c r="H478" s="88" t="str" cm="1">
        <f t="array" ref="H478">IFERROR(INDEX([1]!v_s10a_incident_by_feeder_FY26[feeder], ROWS($H$9:H478)),"")</f>
        <v>SHEPHERD ROAD</v>
      </c>
      <c r="I478" s="89" cm="1">
        <f t="array" ref="I478">IFERROR(INDEX([1]!v_s10a_incident_by_feeder_FY26[Start_Date], ROWS($I$9:I478)),"")</f>
        <v>45925.384027777778</v>
      </c>
      <c r="J478" s="90" cm="1">
        <f t="array" ref="J478">IFERROR(INDEX([1]!v_s10a_incident_by_feeder_FY26[Start_Time], ROWS($J$9:J478)),"")</f>
        <v>45925.384027777778</v>
      </c>
      <c r="K478" s="89" cm="1">
        <f t="array" ref="K478">IFERROR(INDEX([1]!v_s10a_incident_by_feeder_FY26[End_Date], ROWS($K$9:K478)),"")</f>
        <v>45925.643750000003</v>
      </c>
      <c r="L478" s="90" cm="1">
        <f t="array" ref="L478">IFERROR(INDEX([1]!v_s10a_incident_by_feeder_FY26[End_Time], ROWS($L$9:L478)),"")</f>
        <v>45925.643750000003</v>
      </c>
      <c r="M478" s="97" cm="1">
        <f t="array" ref="M478">IFERROR(INDEX([1]!v_s10a_incident_by_feeder_FY26[SAIDI_Value], ROWS($M$9:M478)),"")</f>
        <v>1.595391092723104E-2</v>
      </c>
      <c r="N478" s="94" cm="1">
        <f t="array" ref="N478">IFERROR(INDEX([1]!v_s10a_incident_by_feeder_FY26[SAIFI_Value], ROWS($N$9:N478)),"")</f>
        <v>9.140261466873429E-4</v>
      </c>
      <c r="O478" s="91" cm="1">
        <f t="array" ref="O478">IFERROR(INDEX([1]!v_s10a_incident_by_feeder_FY26[ICPs], ROWS($N$9:N478)),"")</f>
        <v>32.999999999999829</v>
      </c>
      <c r="P478" s="118" cm="1">
        <f t="array" ref="P478">IFERROR(INDEX([1]!v_s10a_incident_by_feeder_FY26[CML], ROWS($P$9:P478)),"")</f>
        <v>576.00000011674945</v>
      </c>
      <c r="Q478" s="88" t="str" cm="1">
        <f t="array" ref="Q478">IFERROR(INDEX([1]!v_s10a_incident_by_feeder_FY26[Planned or Unplanned], ROWS($Q$9:Q478)),"")</f>
        <v>Planned</v>
      </c>
      <c r="R478" s="88" t="str" cm="1">
        <f t="array" ref="R478">IFERROR(INDEX([1]!v_s10a_incident_by_feeder_FY26[Cause], ROWS($R$9:R478)),"")</f>
        <v>Planned Outage</v>
      </c>
      <c r="S478" s="88" t="str" cm="1">
        <f t="array" ref="S478">IFERROR(INDEX([1]!v_s10a_incident_by_feeder_FY26[Details], ROWS($S$9:S478)),"")</f>
        <v># Group Fusing Project, Multiple Location, Inlet Rd Feeder, Kerikeri</v>
      </c>
      <c r="T478" s="18"/>
    </row>
    <row r="479" spans="1:20" ht="15.75" x14ac:dyDescent="0.25">
      <c r="A479" s="10">
        <v>479</v>
      </c>
      <c r="B479" s="11"/>
      <c r="C479" s="116"/>
      <c r="D479" s="116"/>
      <c r="E479" s="85" t="str" cm="1">
        <f t="array" ref="E479">IFERROR(INDEX([1]!v_s10a_incident_by_feeder_FY26[Interruptions Identifier], ROWS($E$9:E479)),"")</f>
        <v>INCD-34364-F-KERIKERI ROAD</v>
      </c>
      <c r="F479" s="85" t="str" cm="1">
        <f t="array" ref="F479">IFERROR(INDEX([1]!v_s10a_incident_by_feeder_FY26[Circuit Location], ROWS($F$9:F479)),"")</f>
        <v>Kerikeri 181112 - Kerikeri Road</v>
      </c>
      <c r="G479" s="88" t="str" cm="1">
        <f t="array" ref="G479">IFERROR(INDEX(#REF!, ROWS($G$9:G479)),"")</f>
        <v/>
      </c>
      <c r="H479" s="88" t="str" cm="1">
        <f t="array" ref="H479">IFERROR(INDEX([1]!v_s10a_incident_by_feeder_FY26[feeder], ROWS($H$9:H479)),"")</f>
        <v>KERIKERI ROAD</v>
      </c>
      <c r="I479" s="89" cm="1">
        <f t="array" ref="I479">IFERROR(INDEX([1]!v_s10a_incident_by_feeder_FY26[Start_Date], ROWS($I$9:I479)),"")</f>
        <v>45925.384027777778</v>
      </c>
      <c r="J479" s="90" cm="1">
        <f t="array" ref="J479">IFERROR(INDEX([1]!v_s10a_incident_by_feeder_FY26[Start_Time], ROWS($J$9:J479)),"")</f>
        <v>45925.384027777778</v>
      </c>
      <c r="K479" s="89" cm="1">
        <f t="array" ref="K479">IFERROR(INDEX([1]!v_s10a_incident_by_feeder_FY26[End_Date], ROWS($K$9:K479)),"")</f>
        <v>45925.643750000003</v>
      </c>
      <c r="L479" s="90" cm="1">
        <f t="array" ref="L479">IFERROR(INDEX([1]!v_s10a_incident_by_feeder_FY26[End_Time], ROWS($L$9:L479)),"")</f>
        <v>45925.643750000003</v>
      </c>
      <c r="M479" s="97" cm="1">
        <f t="array" ref="M479">IFERROR(INDEX([1]!v_s10a_incident_by_feeder_FY26[SAIDI_Value], ROWS($M$9:M479)),"")</f>
        <v>3.5176157773581769E-3</v>
      </c>
      <c r="N479" s="94" cm="1">
        <f t="array" ref="N479">IFERROR(INDEX([1]!v_s10a_incident_by_feeder_FY26[SAIFI_Value], ROWS($N$9:N479)),"")</f>
        <v>4.9855971637491369E-4</v>
      </c>
      <c r="O479" s="91" cm="1">
        <f t="array" ref="O479">IFERROR(INDEX([1]!v_s10a_incident_by_feeder_FY26[ICPs], ROWS($N$9:N479)),"")</f>
        <v>17.999999999999883</v>
      </c>
      <c r="P479" s="118" cm="1">
        <f t="array" ref="P479">IFERROR(INDEX([1]!v_s10a_incident_by_feeder_FY26[CML], ROWS($P$9:P479)),"")</f>
        <v>127.00000002573962</v>
      </c>
      <c r="Q479" s="88" t="str" cm="1">
        <f t="array" ref="Q479">IFERROR(INDEX([1]!v_s10a_incident_by_feeder_FY26[Planned or Unplanned], ROWS($Q$9:Q479)),"")</f>
        <v>Planned</v>
      </c>
      <c r="R479" s="88" t="str" cm="1">
        <f t="array" ref="R479">IFERROR(INDEX([1]!v_s10a_incident_by_feeder_FY26[Cause], ROWS($R$9:R479)),"")</f>
        <v>Planned Outage</v>
      </c>
      <c r="S479" s="88" t="str" cm="1">
        <f t="array" ref="S479">IFERROR(INDEX([1]!v_s10a_incident_by_feeder_FY26[Details], ROWS($S$9:S479)),"")</f>
        <v># Group Fusing Project, Multiple Location, Inlet Rd Feeder, Kerikeri</v>
      </c>
      <c r="T479" s="18"/>
    </row>
    <row r="480" spans="1:20" ht="15.75" x14ac:dyDescent="0.25">
      <c r="A480" s="10">
        <v>480</v>
      </c>
      <c r="B480" s="11"/>
      <c r="C480" s="116"/>
      <c r="D480" s="116"/>
      <c r="E480" s="85" t="str" cm="1">
        <f t="array" ref="E480">IFERROR(INDEX([1]!v_s10a_incident_by_feeder_FY26[Interruptions Identifier], ROWS($E$9:E480)),"")</f>
        <v>INCD-34364-F-INLET ROAD</v>
      </c>
      <c r="F480" s="85" t="str" cm="1">
        <f t="array" ref="F480">IFERROR(INDEX([1]!v_s10a_incident_by_feeder_FY26[Circuit Location], ROWS($F$9:F480)),"")</f>
        <v>Kerikeri 181142 - Inlet Road</v>
      </c>
      <c r="G480" s="88" t="str" cm="1">
        <f t="array" ref="G480">IFERROR(INDEX(#REF!, ROWS($G$9:G480)),"")</f>
        <v/>
      </c>
      <c r="H480" s="88" t="str" cm="1">
        <f t="array" ref="H480">IFERROR(INDEX([1]!v_s10a_incident_by_feeder_FY26[feeder], ROWS($H$9:H480)),"")</f>
        <v>INLET ROAD</v>
      </c>
      <c r="I480" s="89" cm="1">
        <f t="array" ref="I480">IFERROR(INDEX([1]!v_s10a_incident_by_feeder_FY26[Start_Date], ROWS($I$9:I480)),"")</f>
        <v>45925.384027777778</v>
      </c>
      <c r="J480" s="90" cm="1">
        <f t="array" ref="J480">IFERROR(INDEX([1]!v_s10a_incident_by_feeder_FY26[Start_Time], ROWS($J$9:J480)),"")</f>
        <v>45925.384027777778</v>
      </c>
      <c r="K480" s="89" cm="1">
        <f t="array" ref="K480">IFERROR(INDEX([1]!v_s10a_incident_by_feeder_FY26[End_Date], ROWS($K$9:K480)),"")</f>
        <v>45925.643750000003</v>
      </c>
      <c r="L480" s="90" cm="1">
        <f t="array" ref="L480">IFERROR(INDEX([1]!v_s10a_incident_by_feeder_FY26[End_Time], ROWS($L$9:L480)),"")</f>
        <v>45925.643750000003</v>
      </c>
      <c r="M480" s="97" cm="1">
        <f t="array" ref="M480">IFERROR(INDEX([1]!v_s10a_incident_by_feeder_FY26[SAIDI_Value], ROWS($M$9:M480)),"")</f>
        <v>4.7557057399402303E-2</v>
      </c>
      <c r="N480" s="94" cm="1">
        <f t="array" ref="N480">IFERROR(INDEX([1]!v_s10a_incident_by_feeder_FY26[SAIFI_Value], ROWS($N$9:N480)),"")</f>
        <v>3.9884777309993303E-3</v>
      </c>
      <c r="O480" s="91" cm="1">
        <f t="array" ref="O480">IFERROR(INDEX([1]!v_s10a_incident_by_feeder_FY26[ICPs], ROWS($N$9:N480)),"")</f>
        <v>143.99999999999983</v>
      </c>
      <c r="P480" s="118" cm="1">
        <f t="array" ref="P480">IFERROR(INDEX([1]!v_s10a_incident_by_feeder_FY26[CML], ROWS($P$9:P480)),"")</f>
        <v>1717.0000003480206</v>
      </c>
      <c r="Q480" s="88" t="str" cm="1">
        <f t="array" ref="Q480">IFERROR(INDEX([1]!v_s10a_incident_by_feeder_FY26[Planned or Unplanned], ROWS($Q$9:Q480)),"")</f>
        <v>Planned</v>
      </c>
      <c r="R480" s="88" t="str" cm="1">
        <f t="array" ref="R480">IFERROR(INDEX([1]!v_s10a_incident_by_feeder_FY26[Cause], ROWS($R$9:R480)),"")</f>
        <v>Planned Outage</v>
      </c>
      <c r="S480" s="88" t="str" cm="1">
        <f t="array" ref="S480">IFERROR(INDEX([1]!v_s10a_incident_by_feeder_FY26[Details], ROWS($S$9:S480)),"")</f>
        <v># Group Fusing Project, Multiple Location, Inlet Rd Feeder, Kerikeri</v>
      </c>
      <c r="T480" s="18"/>
    </row>
    <row r="481" spans="1:20" ht="15.75" x14ac:dyDescent="0.25">
      <c r="A481" s="10">
        <v>481</v>
      </c>
      <c r="B481" s="11"/>
      <c r="C481" s="116"/>
      <c r="D481" s="116"/>
      <c r="E481" s="85" t="str" cm="1">
        <f t="array" ref="E481">IFERROR(INDEX([1]!v_s10a_incident_by_feeder_FY26[Interruptions Identifier], ROWS($E$9:E481)),"")</f>
        <v>INCD-34373-F-RANGIAHUA</v>
      </c>
      <c r="F481" s="85" t="str" cm="1">
        <f t="array" ref="F481">IFERROR(INDEX([1]!v_s10a_incident_by_feeder_FY26[Circuit Location], ROWS($F$9:F481)),"")</f>
        <v>Kaikohe  CB0105 - Rangiahua</v>
      </c>
      <c r="G481" s="88" t="str" cm="1">
        <f t="array" ref="G481">IFERROR(INDEX(#REF!, ROWS($G$9:G481)),"")</f>
        <v/>
      </c>
      <c r="H481" s="88" t="str" cm="1">
        <f t="array" ref="H481">IFERROR(INDEX([1]!v_s10a_incident_by_feeder_FY26[feeder], ROWS($H$9:H481)),"")</f>
        <v>RANGIAHUA</v>
      </c>
      <c r="I481" s="89" cm="1">
        <f t="array" ref="I481">IFERROR(INDEX([1]!v_s10a_incident_by_feeder_FY26[Start_Date], ROWS($I$9:I481)),"")</f>
        <v>45931.416666666664</v>
      </c>
      <c r="J481" s="90" cm="1">
        <f t="array" ref="J481">IFERROR(INDEX([1]!v_s10a_incident_by_feeder_FY26[Start_Time], ROWS($J$9:J481)),"")</f>
        <v>45931.416666666664</v>
      </c>
      <c r="K481" s="89" cm="1">
        <f t="array" ref="K481">IFERROR(INDEX([1]!v_s10a_incident_by_feeder_FY26[End_Date], ROWS($K$9:K481)),"")</f>
        <v>45931.547222222223</v>
      </c>
      <c r="L481" s="90" cm="1">
        <f t="array" ref="L481">IFERROR(INDEX([1]!v_s10a_incident_by_feeder_FY26[End_Time], ROWS($L$9:L481)),"")</f>
        <v>45931.547222222223</v>
      </c>
      <c r="M481" s="97" cm="1">
        <f t="array" ref="M481">IFERROR(INDEX([1]!v_s10a_incident_by_feeder_FY26[SAIDI_Value], ROWS($M$9:M481)),"")</f>
        <v>3.6450254820403719E-2</v>
      </c>
      <c r="N481" s="94" cm="1">
        <f t="array" ref="N481">IFERROR(INDEX([1]!v_s10a_incident_by_feeder_FY26[SAIFI_Value], ROWS($N$9:N481)),"")</f>
        <v>1.9388433414580102E-4</v>
      </c>
      <c r="O481" s="91" cm="1">
        <f t="array" ref="O481">IFERROR(INDEX([1]!v_s10a_incident_by_feeder_FY26[ICPs], ROWS($N$9:N481)),"")</f>
        <v>7</v>
      </c>
      <c r="P481" s="118" cm="1">
        <f t="array" ref="P481">IFERROR(INDEX([1]!v_s10a_incident_by_feeder_FY26[CML], ROWS($P$9:P481)),"")</f>
        <v>1316.0000000358559</v>
      </c>
      <c r="Q481" s="88" t="str" cm="1">
        <f t="array" ref="Q481">IFERROR(INDEX([1]!v_s10a_incident_by_feeder_FY26[Planned or Unplanned], ROWS($Q$9:Q481)),"")</f>
        <v>Planned</v>
      </c>
      <c r="R481" s="88" t="str" cm="1">
        <f t="array" ref="R481">IFERROR(INDEX([1]!v_s10a_incident_by_feeder_FY26[Cause], ROWS($R$9:R481)),"")</f>
        <v>Planned Outage</v>
      </c>
      <c r="S481" s="88" t="str" cm="1">
        <f t="array" ref="S481">IFERROR(INDEX([1]!v_s10a_incident_by_feeder_FY26[Details], ROWS($S$9:S481)),"")</f>
        <v># HV Alterations at Transformer T02094, Bullman Rd, Kaikohe</v>
      </c>
      <c r="T481" s="18"/>
    </row>
    <row r="482" spans="1:20" ht="15.75" x14ac:dyDescent="0.25">
      <c r="A482" s="10">
        <v>482</v>
      </c>
      <c r="B482" s="11"/>
      <c r="C482" s="116"/>
      <c r="D482" s="116"/>
      <c r="E482" s="85" t="str" cm="1">
        <f t="array" ref="E482">IFERROR(INDEX([1]!v_s10a_incident_by_feeder_FY26[Interruptions Identifier], ROWS($E$9:E482)),"")</f>
        <v>INCD-34376-F-MANGONUI</v>
      </c>
      <c r="F482" s="85" t="str" cm="1">
        <f t="array" ref="F482">IFERROR(INDEX([1]!v_s10a_incident_by_feeder_FY26[Circuit Location], ROWS($F$9:F482)),"")</f>
        <v>Taipa CB1208 - Mangonui</v>
      </c>
      <c r="G482" s="88" t="str" cm="1">
        <f t="array" ref="G482">IFERROR(INDEX(#REF!, ROWS($G$9:G482)),"")</f>
        <v/>
      </c>
      <c r="H482" s="88" t="str" cm="1">
        <f t="array" ref="H482">IFERROR(INDEX([1]!v_s10a_incident_by_feeder_FY26[feeder], ROWS($H$9:H482)),"")</f>
        <v>MANGONUI</v>
      </c>
      <c r="I482" s="89" cm="1">
        <f t="array" ref="I482">IFERROR(INDEX([1]!v_s10a_incident_by_feeder_FY26[Start_Date], ROWS($I$9:I482)),"")</f>
        <v>45932.397222222222</v>
      </c>
      <c r="J482" s="90" cm="1">
        <f t="array" ref="J482">IFERROR(INDEX([1]!v_s10a_incident_by_feeder_FY26[Start_Time], ROWS($J$9:J482)),"")</f>
        <v>45932.397222222222</v>
      </c>
      <c r="K482" s="89" cm="1">
        <f t="array" ref="K482">IFERROR(INDEX([1]!v_s10a_incident_by_feeder_FY26[End_Date], ROWS($K$9:K482)),"")</f>
        <v>45932.567361111112</v>
      </c>
      <c r="L482" s="90" cm="1">
        <f t="array" ref="L482">IFERROR(INDEX([1]!v_s10a_incident_by_feeder_FY26[End_Time], ROWS($L$9:L482)),"")</f>
        <v>45932.567361111112</v>
      </c>
      <c r="M482" s="97" cm="1">
        <f t="array" ref="M482">IFERROR(INDEX([1]!v_s10a_incident_by_feeder_FY26[SAIDI_Value], ROWS($M$9:M482)),"")</f>
        <v>8.8217372037177819E-2</v>
      </c>
      <c r="N482" s="94" cm="1">
        <f t="array" ref="N482">IFERROR(INDEX([1]!v_s10a_incident_by_feeder_FY26[SAIFI_Value], ROWS($N$9:N482)),"")</f>
        <v>3.6007090627077331E-4</v>
      </c>
      <c r="O482" s="91" cm="1">
        <f t="array" ref="O482">IFERROR(INDEX([1]!v_s10a_incident_by_feeder_FY26[ICPs], ROWS($N$9:N482)),"")</f>
        <v>13</v>
      </c>
      <c r="P482" s="118" cm="1">
        <f t="array" ref="P482">IFERROR(INDEX([1]!v_s10a_incident_by_feeder_FY26[CML], ROWS($P$9:P482)),"")</f>
        <v>3185.000000030268</v>
      </c>
      <c r="Q482" s="88" t="str" cm="1">
        <f t="array" ref="Q482">IFERROR(INDEX([1]!v_s10a_incident_by_feeder_FY26[Planned or Unplanned], ROWS($Q$9:Q482)),"")</f>
        <v>Planned</v>
      </c>
      <c r="R482" s="88" t="str" cm="1">
        <f t="array" ref="R482">IFERROR(INDEX([1]!v_s10a_incident_by_feeder_FY26[Cause], ROWS($R$9:R482)),"")</f>
        <v>Planned Outage</v>
      </c>
      <c r="S482" s="88" t="str" cm="1">
        <f t="array" ref="S482">IFERROR(INDEX([1]!v_s10a_incident_by_feeder_FY26[Details], ROWS($S$9:S482)),"")</f>
        <v># Replace Crossarms, On Poles 426863 to 426876, Cable Bay, Coopers Beach</v>
      </c>
      <c r="T482" s="18"/>
    </row>
    <row r="483" spans="1:20" ht="15.75" x14ac:dyDescent="0.25">
      <c r="A483" s="10">
        <v>483</v>
      </c>
      <c r="B483" s="11"/>
      <c r="C483" s="116"/>
      <c r="D483" s="116"/>
      <c r="E483" s="85" t="str" cm="1">
        <f t="array" ref="E483">IFERROR(INDEX([1]!v_s10a_incident_by_feeder_FY26[Interruptions Identifier], ROWS($E$9:E483)),"")</f>
        <v>INCD-34379-F-WAIMA</v>
      </c>
      <c r="F483" s="85" t="str" cm="1">
        <f t="array" ref="F483">IFERROR(INDEX([1]!v_s10a_incident_by_feeder_FY26[Circuit Location], ROWS($F$9:F483)),"")</f>
        <v>Omanaia 051772 - Waima</v>
      </c>
      <c r="G483" s="88" t="str" cm="1">
        <f t="array" ref="G483">IFERROR(INDEX(#REF!, ROWS($G$9:G483)),"")</f>
        <v/>
      </c>
      <c r="H483" s="88" t="str" cm="1">
        <f t="array" ref="H483">IFERROR(INDEX([1]!v_s10a_incident_by_feeder_FY26[feeder], ROWS($H$9:H483)),"")</f>
        <v>WAIMA</v>
      </c>
      <c r="I483" s="89" cm="1">
        <f t="array" ref="I483">IFERROR(INDEX([1]!v_s10a_incident_by_feeder_FY26[Start_Date], ROWS($I$9:I483)),"")</f>
        <v>45907.707638888889</v>
      </c>
      <c r="J483" s="90" cm="1">
        <f t="array" ref="J483">IFERROR(INDEX([1]!v_s10a_incident_by_feeder_FY26[Start_Time], ROWS($J$9:J483)),"")</f>
        <v>45907.707638888889</v>
      </c>
      <c r="K483" s="89" cm="1">
        <f t="array" ref="K483">IFERROR(INDEX([1]!v_s10a_incident_by_feeder_FY26[End_Date], ROWS($K$9:K483)),"")</f>
        <v>45907.78125</v>
      </c>
      <c r="L483" s="90" cm="1">
        <f t="array" ref="L483">IFERROR(INDEX([1]!v_s10a_incident_by_feeder_FY26[End_Time], ROWS($L$9:L483)),"")</f>
        <v>45907.78125</v>
      </c>
      <c r="M483" s="97" cm="1">
        <f t="array" ref="M483">IFERROR(INDEX([1]!v_s10a_incident_by_feeder_FY26[SAIDI_Value], ROWS($M$9:M483)),"")</f>
        <v>0.30827609129114647</v>
      </c>
      <c r="N483" s="94" cm="1">
        <f t="array" ref="N483">IFERROR(INDEX([1]!v_s10a_incident_by_feeder_FY26[SAIFI_Value], ROWS($N$9:N483)),"")</f>
        <v>2.9082650121870154E-3</v>
      </c>
      <c r="O483" s="91" cm="1">
        <f t="array" ref="O483">IFERROR(INDEX([1]!v_s10a_incident_by_feeder_FY26[ICPs], ROWS($N$9:N483)),"")</f>
        <v>105</v>
      </c>
      <c r="P483" s="118" cm="1">
        <f t="array" ref="P483">IFERROR(INDEX([1]!v_s10a_incident_by_feeder_FY26[CML], ROWS($P$9:P483)),"")</f>
        <v>11129.999999975553</v>
      </c>
      <c r="Q483" s="88" t="str" cm="1">
        <f t="array" ref="Q483">IFERROR(INDEX([1]!v_s10a_incident_by_feeder_FY26[Planned or Unplanned], ROWS($Q$9:Q483)),"")</f>
        <v>Unplanned</v>
      </c>
      <c r="R483" s="88" t="str" cm="1">
        <f t="array" ref="R483">IFERROR(INDEX([1]!v_s10a_incident_by_feeder_FY26[Cause], ROWS($R$9:R483)),"")</f>
        <v>Defective Equipment</v>
      </c>
      <c r="S483" s="88" t="str" cm="1">
        <f t="array" ref="S483">IFERROR(INDEX([1]!v_s10a_incident_by_feeder_FY26[Details], ROWS($S$9:S483)),"")</f>
        <v># Replace Crossarm, Switch 623, Otaua Rd, Omanaia</v>
      </c>
      <c r="T483" s="18"/>
    </row>
    <row r="484" spans="1:20" ht="15.75" x14ac:dyDescent="0.25">
      <c r="A484" s="10">
        <v>484</v>
      </c>
      <c r="B484" s="11"/>
      <c r="C484" s="116"/>
      <c r="D484" s="116"/>
      <c r="E484" s="85" t="str" cm="1">
        <f t="array" ref="E484">IFERROR(INDEX([1]!v_s10a_incident_by_feeder_FY26[Interruptions Identifier], ROWS($E$9:E484)),"")</f>
        <v>INCD-34385-F-MANGONUI</v>
      </c>
      <c r="F484" s="85" t="str" cm="1">
        <f t="array" ref="F484">IFERROR(INDEX([1]!v_s10a_incident_by_feeder_FY26[Circuit Location], ROWS($F$9:F484)),"")</f>
        <v>Taipa CB1208 - Mangonui</v>
      </c>
      <c r="G484" s="88" t="str" cm="1">
        <f t="array" ref="G484">IFERROR(INDEX(#REF!, ROWS($G$9:G484)),"")</f>
        <v/>
      </c>
      <c r="H484" s="88" t="str" cm="1">
        <f t="array" ref="H484">IFERROR(INDEX([1]!v_s10a_incident_by_feeder_FY26[feeder], ROWS($H$9:H484)),"")</f>
        <v>MANGONUI</v>
      </c>
      <c r="I484" s="89" cm="1">
        <f t="array" ref="I484">IFERROR(INDEX([1]!v_s10a_incident_by_feeder_FY26[Start_Date], ROWS($I$9:I484)),"")</f>
        <v>45918.98541666667</v>
      </c>
      <c r="J484" s="90" cm="1">
        <f t="array" ref="J484">IFERROR(INDEX([1]!v_s10a_incident_by_feeder_FY26[Start_Time], ROWS($J$9:J484)),"")</f>
        <v>45918.98541666667</v>
      </c>
      <c r="K484" s="89" cm="1">
        <f t="array" ref="K484">IFERROR(INDEX([1]!v_s10a_incident_by_feeder_FY26[End_Date], ROWS($K$9:K484)),"")</f>
        <v>45919.104618055557</v>
      </c>
      <c r="L484" s="90" cm="1">
        <f t="array" ref="L484">IFERROR(INDEX([1]!v_s10a_incident_by_feeder_FY26[End_Time], ROWS($L$9:L484)),"")</f>
        <v>45919.104618055557</v>
      </c>
      <c r="M484" s="97" cm="1">
        <f t="array" ref="M484">IFERROR(INDEX([1]!v_s10a_incident_by_feeder_FY26[SAIDI_Value], ROWS($M$9:M484)),"")</f>
        <v>1.9051463789506156</v>
      </c>
      <c r="N484" s="94" cm="1">
        <f t="array" ref="N484">IFERROR(INDEX([1]!v_s10a_incident_by_feeder_FY26[SAIFI_Value], ROWS($N$9:N484)),"")</f>
        <v>1.1091322886531321E-2</v>
      </c>
      <c r="O484" s="91" cm="1">
        <f t="array" ref="O484">IFERROR(INDEX([1]!v_s10a_incident_by_feeder_FY26[ICPs], ROWS($N$9:N484)),"")</f>
        <v>400.44112149532685</v>
      </c>
      <c r="P484" s="118" cm="1">
        <f t="array" ref="P484">IFERROR(INDEX([1]!v_s10a_incident_by_feeder_FY26[CML], ROWS($P$9:P484)),"")</f>
        <v>68783.404865633012</v>
      </c>
      <c r="Q484" s="88" t="str" cm="1">
        <f t="array" ref="Q484">IFERROR(INDEX([1]!v_s10a_incident_by_feeder_FY26[Planned or Unplanned], ROWS($Q$9:Q484)),"")</f>
        <v>Planned</v>
      </c>
      <c r="R484" s="88" t="str" cm="1">
        <f t="array" ref="R484">IFERROR(INDEX([1]!v_s10a_incident_by_feeder_FY26[Cause], ROWS($R$9:R484)),"")</f>
        <v>Planned Outage</v>
      </c>
      <c r="S484" s="88" t="str" cm="1">
        <f t="array" ref="S484">IFERROR(INDEX([1]!v_s10a_incident_by_feeder_FY26[Details], ROWS($S$9:S484)),"")</f>
        <v># Maintain Ring Main RM054, Paewhenua Island, Taipa</v>
      </c>
      <c r="T484" s="18"/>
    </row>
    <row r="485" spans="1:20" ht="15.75" x14ac:dyDescent="0.25">
      <c r="A485" s="10">
        <v>485</v>
      </c>
      <c r="B485" s="11"/>
      <c r="C485" s="116"/>
      <c r="D485" s="116"/>
      <c r="E485" s="85" t="str" cm="1">
        <f t="array" ref="E485">IFERROR(INDEX([1]!v_s10a_incident_by_feeder_FY26[Interruptions Identifier], ROWS($E$9:E485)),"")</f>
        <v>INCD-34385-F-ORURU</v>
      </c>
      <c r="F485" s="85" t="str" cm="1">
        <f t="array" ref="F485">IFERROR(INDEX([1]!v_s10a_incident_by_feeder_FY26[Circuit Location], ROWS($F$9:F485)),"")</f>
        <v>Taipa CB1206 - Oruru</v>
      </c>
      <c r="G485" s="88" t="str" cm="1">
        <f t="array" ref="G485">IFERROR(INDEX(#REF!, ROWS($G$9:G485)),"")</f>
        <v/>
      </c>
      <c r="H485" s="88" t="str" cm="1">
        <f t="array" ref="H485">IFERROR(INDEX([1]!v_s10a_incident_by_feeder_FY26[feeder], ROWS($H$9:H485)),"")</f>
        <v>ORURU</v>
      </c>
      <c r="I485" s="89" cm="1">
        <f t="array" ref="I485">IFERROR(INDEX([1]!v_s10a_incident_by_feeder_FY26[Start_Date], ROWS($I$9:I485)),"")</f>
        <v>45918.98541666667</v>
      </c>
      <c r="J485" s="90" cm="1">
        <f t="array" ref="J485">IFERROR(INDEX([1]!v_s10a_incident_by_feeder_FY26[Start_Time], ROWS($J$9:J485)),"")</f>
        <v>45918.98541666667</v>
      </c>
      <c r="K485" s="89" cm="1">
        <f t="array" ref="K485">IFERROR(INDEX([1]!v_s10a_incident_by_feeder_FY26[End_Date], ROWS($K$9:K485)),"")</f>
        <v>45919.104618055557</v>
      </c>
      <c r="L485" s="90" cm="1">
        <f t="array" ref="L485">IFERROR(INDEX([1]!v_s10a_incident_by_feeder_FY26[End_Time], ROWS($L$9:L485)),"")</f>
        <v>45919.104618055557</v>
      </c>
      <c r="M485" s="97" cm="1">
        <f t="array" ref="M485">IFERROR(INDEX([1]!v_s10a_incident_by_feeder_FY26[SAIDI_Value], ROWS($M$9:M485)),"")</f>
        <v>0.51719740561419092</v>
      </c>
      <c r="N485" s="94" cm="1">
        <f t="array" ref="N485">IFERROR(INDEX([1]!v_s10a_incident_by_feeder_FY26[SAIFI_Value], ROWS($N$9:N485)),"")</f>
        <v>3.8931663667369984E-3</v>
      </c>
      <c r="O485" s="91" cm="1">
        <f t="array" ref="O485">IFERROR(INDEX([1]!v_s10a_incident_by_feeder_FY26[ICPs], ROWS($N$9:N485)),"")</f>
        <v>140.55887850467261</v>
      </c>
      <c r="P485" s="118" cm="1">
        <f t="array" ref="P485">IFERROR(INDEX([1]!v_s10a_incident_by_feeder_FY26[CML], ROWS($P$9:P485)),"")</f>
        <v>18672.895132294747</v>
      </c>
      <c r="Q485" s="88" t="str" cm="1">
        <f t="array" ref="Q485">IFERROR(INDEX([1]!v_s10a_incident_by_feeder_FY26[Planned or Unplanned], ROWS($Q$9:Q485)),"")</f>
        <v>Planned</v>
      </c>
      <c r="R485" s="88" t="str" cm="1">
        <f t="array" ref="R485">IFERROR(INDEX([1]!v_s10a_incident_by_feeder_FY26[Cause], ROWS($R$9:R485)),"")</f>
        <v>Planned Outage</v>
      </c>
      <c r="S485" s="88" t="str" cm="1">
        <f t="array" ref="S485">IFERROR(INDEX([1]!v_s10a_incident_by_feeder_FY26[Details], ROWS($S$9:S485)),"")</f>
        <v># Maintain Ring Main RM054, Paewhenua Island, Taipa</v>
      </c>
      <c r="T485" s="18"/>
    </row>
    <row r="486" spans="1:20" ht="15.75" x14ac:dyDescent="0.25">
      <c r="A486" s="10">
        <v>486</v>
      </c>
      <c r="B486" s="11"/>
      <c r="C486" s="116"/>
      <c r="D486" s="116"/>
      <c r="E486" s="85" t="str" cm="1">
        <f t="array" ref="E486">IFERROR(INDEX([1]!v_s10a_incident_by_feeder_FY26[Interruptions Identifier], ROWS($E$9:E486)),"")</f>
        <v>INCD-34388-F-AWARUA</v>
      </c>
      <c r="F486" s="85" t="str" cm="1">
        <f t="array" ref="F486">IFERROR(INDEX([1]!v_s10a_incident_by_feeder_FY26[Circuit Location], ROWS($F$9:F486)),"")</f>
        <v>Kaikohe CB0108 - Awanui</v>
      </c>
      <c r="G486" s="88" t="str" cm="1">
        <f t="array" ref="G486">IFERROR(INDEX(#REF!, ROWS($G$9:G486)),"")</f>
        <v/>
      </c>
      <c r="H486" s="88" t="str" cm="1">
        <f t="array" ref="H486">IFERROR(INDEX([1]!v_s10a_incident_by_feeder_FY26[feeder], ROWS($H$9:H486)),"")</f>
        <v>AWARUA</v>
      </c>
      <c r="I486" s="89" cm="1">
        <f t="array" ref="I486">IFERROR(INDEX([1]!v_s10a_incident_by_feeder_FY26[Start_Date], ROWS($I$9:I486)),"")</f>
        <v>45926.40347222222</v>
      </c>
      <c r="J486" s="90" cm="1">
        <f t="array" ref="J486">IFERROR(INDEX([1]!v_s10a_incident_by_feeder_FY26[Start_Time], ROWS($J$9:J486)),"")</f>
        <v>45926.40347222222</v>
      </c>
      <c r="K486" s="89" cm="1">
        <f t="array" ref="K486">IFERROR(INDEX([1]!v_s10a_incident_by_feeder_FY26[End_Date], ROWS($K$9:K486)),"")</f>
        <v>45926.5625</v>
      </c>
      <c r="L486" s="90" cm="1">
        <f t="array" ref="L486">IFERROR(INDEX([1]!v_s10a_incident_by_feeder_FY26[End_Time], ROWS($L$9:L486)),"")</f>
        <v>45926.5625</v>
      </c>
      <c r="M486" s="97" cm="1">
        <f t="array" ref="M486">IFERROR(INDEX([1]!v_s10a_incident_by_feeder_FY26[SAIDI_Value], ROWS($M$9:M486)),"")</f>
        <v>4.4399512519884998E-2</v>
      </c>
      <c r="N486" s="94" cm="1">
        <f t="array" ref="N486">IFERROR(INDEX([1]!v_s10a_incident_by_feeder_FY26[SAIFI_Value], ROWS($N$9:N486)),"")</f>
        <v>1.9388433414580102E-4</v>
      </c>
      <c r="O486" s="91" cm="1">
        <f t="array" ref="O486">IFERROR(INDEX([1]!v_s10a_incident_by_feeder_FY26[ICPs], ROWS($N$9:N486)),"")</f>
        <v>7</v>
      </c>
      <c r="P486" s="118" cm="1">
        <f t="array" ref="P486">IFERROR(INDEX([1]!v_s10a_incident_by_feeder_FY26[CML], ROWS($P$9:P486)),"")</f>
        <v>1603.000000017928</v>
      </c>
      <c r="Q486" s="88" t="str" cm="1">
        <f t="array" ref="Q486">IFERROR(INDEX([1]!v_s10a_incident_by_feeder_FY26[Planned or Unplanned], ROWS($Q$9:Q486)),"")</f>
        <v>Planned</v>
      </c>
      <c r="R486" s="88" t="str" cm="1">
        <f t="array" ref="R486">IFERROR(INDEX([1]!v_s10a_incident_by_feeder_FY26[Cause], ROWS($R$9:R486)),"")</f>
        <v>Planned Outage</v>
      </c>
      <c r="S486" s="88" t="str" cm="1">
        <f t="array" ref="S486">IFERROR(INDEX([1]!v_s10a_incident_by_feeder_FY26[Details], ROWS($S$9:S486)),"")</f>
        <v># Pole Replacement, Pole 434453, Gammon Rd, Awarua</v>
      </c>
      <c r="T486" s="18"/>
    </row>
    <row r="487" spans="1:20" ht="15.75" x14ac:dyDescent="0.25">
      <c r="A487" s="10">
        <v>487</v>
      </c>
      <c r="B487" s="11"/>
      <c r="C487" s="116"/>
      <c r="D487" s="116"/>
      <c r="E487" s="85" t="str" cm="1">
        <f t="array" ref="E487">IFERROR(INDEX([1]!v_s10a_incident_by_feeder_FY26[Interruptions Identifier], ROWS($E$9:E487)),"")</f>
        <v>INCD-34391-F-AWANUI</v>
      </c>
      <c r="F487" s="85" t="str" cm="1">
        <f t="array" ref="F487">IFERROR(INDEX([1]!v_s10a_incident_by_feeder_FY26[Circuit Location], ROWS($F$9:F487)),"")</f>
        <v>NPL CB1406 - Awanui</v>
      </c>
      <c r="G487" s="88" t="str" cm="1">
        <f t="array" ref="G487">IFERROR(INDEX(#REF!, ROWS($G$9:G487)),"")</f>
        <v/>
      </c>
      <c r="H487" s="88" t="str" cm="1">
        <f t="array" ref="H487">IFERROR(INDEX([1]!v_s10a_incident_by_feeder_FY26[feeder], ROWS($H$9:H487)),"")</f>
        <v>AWANUI</v>
      </c>
      <c r="I487" s="89" cm="1">
        <f t="array" ref="I487">IFERROR(INDEX([1]!v_s10a_incident_by_feeder_FY26[Start_Date], ROWS($I$9:I487)),"")</f>
        <v>45908.328472222223</v>
      </c>
      <c r="J487" s="90" cm="1">
        <f t="array" ref="J487">IFERROR(INDEX([1]!v_s10a_incident_by_feeder_FY26[Start_Time], ROWS($J$9:J487)),"")</f>
        <v>45908.328472222223</v>
      </c>
      <c r="K487" s="89" cm="1">
        <f t="array" ref="K487">IFERROR(INDEX([1]!v_s10a_incident_by_feeder_FY26[End_Date], ROWS($K$9:K487)),"")</f>
        <v>45908.451388888891</v>
      </c>
      <c r="L487" s="90" cm="1">
        <f t="array" ref="L487">IFERROR(INDEX([1]!v_s10a_incident_by_feeder_FY26[End_Time], ROWS($L$9:L487)),"")</f>
        <v>45908.451388888891</v>
      </c>
      <c r="M487" s="97" cm="1">
        <f t="array" ref="M487">IFERROR(INDEX([1]!v_s10a_incident_by_feeder_FY26[SAIDI_Value], ROWS($M$9:M487)),"")</f>
        <v>9.8050077554120586E-3</v>
      </c>
      <c r="N487" s="94" cm="1">
        <f t="array" ref="N487">IFERROR(INDEX([1]!v_s10a_incident_by_feeder_FY26[SAIFI_Value], ROWS($N$9:N487)),"")</f>
        <v>5.5395524041657433E-5</v>
      </c>
      <c r="O487" s="91" cm="1">
        <f t="array" ref="O487">IFERROR(INDEX([1]!v_s10a_incident_by_feeder_FY26[ICPs], ROWS($N$9:N487)),"")</f>
        <v>2</v>
      </c>
      <c r="P487" s="118" cm="1">
        <f t="array" ref="P487">IFERROR(INDEX([1]!v_s10a_incident_by_feeder_FY26[CML], ROWS($P$9:P487)),"")</f>
        <v>354.00000000139698</v>
      </c>
      <c r="Q487" s="88" t="str" cm="1">
        <f t="array" ref="Q487">IFERROR(INDEX([1]!v_s10a_incident_by_feeder_FY26[Planned or Unplanned], ROWS($Q$9:Q487)),"")</f>
        <v>Unplanned</v>
      </c>
      <c r="R487" s="88" t="str" cm="1">
        <f t="array" ref="R487">IFERROR(INDEX([1]!v_s10a_incident_by_feeder_FY26[Cause], ROWS($R$9:R487)),"")</f>
        <v>Unknown</v>
      </c>
      <c r="S487" s="88" t="str" cm="1">
        <f t="array" ref="S487">IFERROR(INDEX([1]!v_s10a_incident_by_feeder_FY26[Details], ROWS($S$9:S487)),"")</f>
        <v># Replace Fuses, near Link L488, Sandhills Rd, Kaitaia</v>
      </c>
      <c r="T487" s="18"/>
    </row>
    <row r="488" spans="1:20" ht="15.75" x14ac:dyDescent="0.25">
      <c r="A488" s="10">
        <v>488</v>
      </c>
      <c r="B488" s="11"/>
      <c r="C488" s="116"/>
      <c r="D488" s="116"/>
      <c r="E488" s="85" t="str" cm="1">
        <f t="array" ref="E488">IFERROR(INDEX([1]!v_s10a_incident_by_feeder_FY26[Interruptions Identifier], ROWS($E$9:E488)),"")</f>
        <v>INCD-34397-F-INLET ROAD</v>
      </c>
      <c r="F488" s="85" t="str" cm="1">
        <f t="array" ref="F488">IFERROR(INDEX([1]!v_s10a_incident_by_feeder_FY26[Circuit Location], ROWS($F$9:F488)),"")</f>
        <v>Kerikeri 181142 - Inlet Road</v>
      </c>
      <c r="G488" s="88" t="str" cm="1">
        <f t="array" ref="G488">IFERROR(INDEX(#REF!, ROWS($G$9:G488)),"")</f>
        <v/>
      </c>
      <c r="H488" s="88" t="str" cm="1">
        <f t="array" ref="H488">IFERROR(INDEX([1]!v_s10a_incident_by_feeder_FY26[feeder], ROWS($H$9:H488)),"")</f>
        <v>INLET ROAD</v>
      </c>
      <c r="I488" s="89" cm="1">
        <f t="array" ref="I488">IFERROR(INDEX([1]!v_s10a_incident_by_feeder_FY26[Start_Date], ROWS($I$9:I488)),"")</f>
        <v>45908.518750000003</v>
      </c>
      <c r="J488" s="90" cm="1">
        <f t="array" ref="J488">IFERROR(INDEX([1]!v_s10a_incident_by_feeder_FY26[Start_Time], ROWS($J$9:J488)),"")</f>
        <v>45908.518750000003</v>
      </c>
      <c r="K488" s="89" cm="1">
        <f t="array" ref="K488">IFERROR(INDEX([1]!v_s10a_incident_by_feeder_FY26[End_Date], ROWS($K$9:K488)),"")</f>
        <v>45908.57916666667</v>
      </c>
      <c r="L488" s="90" cm="1">
        <f t="array" ref="L488">IFERROR(INDEX([1]!v_s10a_incident_by_feeder_FY26[End_Time], ROWS($L$9:L488)),"")</f>
        <v>45908.57916666667</v>
      </c>
      <c r="M488" s="97" cm="1">
        <f t="array" ref="M488">IFERROR(INDEX([1]!v_s10a_incident_by_feeder_FY26[SAIDI_Value], ROWS($M$9:M488)),"")</f>
        <v>6.0242632395786123E-2</v>
      </c>
      <c r="N488" s="94" cm="1">
        <f t="array" ref="N488">IFERROR(INDEX([1]!v_s10a_incident_by_feeder_FY26[SAIFI_Value], ROWS($N$9:N488)),"")</f>
        <v>6.9244405052071788E-4</v>
      </c>
      <c r="O488" s="91" cm="1">
        <f t="array" ref="O488">IFERROR(INDEX([1]!v_s10a_incident_by_feeder_FY26[ICPs], ROWS($N$9:N488)),"")</f>
        <v>25</v>
      </c>
      <c r="P488" s="118" cm="1">
        <f t="array" ref="P488">IFERROR(INDEX([1]!v_s10a_incident_by_feeder_FY26[CML], ROWS($P$9:P488)),"")</f>
        <v>2175.0000000174623</v>
      </c>
      <c r="Q488" s="88" t="str" cm="1">
        <f t="array" ref="Q488">IFERROR(INDEX([1]!v_s10a_incident_by_feeder_FY26[Planned or Unplanned], ROWS($Q$9:Q488)),"")</f>
        <v>Unplanned</v>
      </c>
      <c r="R488" s="88" t="str" cm="1">
        <f t="array" ref="R488">IFERROR(INDEX([1]!v_s10a_incident_by_feeder_FY26[Cause], ROWS($R$9:R488)),"")</f>
        <v>Third Party</v>
      </c>
      <c r="S488" s="88" t="str" cm="1">
        <f t="array" ref="S488">IFERROR(INDEX([1]!v_s10a_incident_by_feeder_FY26[Details], ROWS($S$9:S488)),"")</f>
        <v># Replace Broken Fuse L003, Kerikeri Inlet Rd, Kerikeri</v>
      </c>
      <c r="T488" s="18"/>
    </row>
    <row r="489" spans="1:20" ht="15.75" x14ac:dyDescent="0.25">
      <c r="A489" s="10">
        <v>489</v>
      </c>
      <c r="B489" s="11"/>
      <c r="C489" s="116"/>
      <c r="D489" s="116"/>
      <c r="E489" s="85" t="str" cm="1">
        <f t="array" ref="E489">IFERROR(INDEX([1]!v_s10a_incident_by_feeder_FY26[Interruptions Identifier], ROWS($E$9:E489)),"")</f>
        <v>INCD-34400-F-AWANUI</v>
      </c>
      <c r="F489" s="85" t="str" cm="1">
        <f t="array" ref="F489">IFERROR(INDEX([1]!v_s10a_incident_by_feeder_FY26[Circuit Location], ROWS($F$9:F489)),"")</f>
        <v>NPL CB1406 - Awanui</v>
      </c>
      <c r="G489" s="88" t="str" cm="1">
        <f t="array" ref="G489">IFERROR(INDEX(#REF!, ROWS($G$9:G489)),"")</f>
        <v/>
      </c>
      <c r="H489" s="88" t="str" cm="1">
        <f t="array" ref="H489">IFERROR(INDEX([1]!v_s10a_incident_by_feeder_FY26[feeder], ROWS($H$9:H489)),"")</f>
        <v>AWANUI</v>
      </c>
      <c r="I489" s="89" cm="1">
        <f t="array" ref="I489">IFERROR(INDEX([1]!v_s10a_incident_by_feeder_FY26[Start_Date], ROWS($I$9:I489)),"")</f>
        <v>45908.648611111108</v>
      </c>
      <c r="J489" s="90" cm="1">
        <f t="array" ref="J489">IFERROR(INDEX([1]!v_s10a_incident_by_feeder_FY26[Start_Time], ROWS($J$9:J489)),"")</f>
        <v>45908.648611111108</v>
      </c>
      <c r="K489" s="89" cm="1">
        <f t="array" ref="K489">IFERROR(INDEX([1]!v_s10a_incident_by_feeder_FY26[End_Date], ROWS($K$9:K489)),"")</f>
        <v>45908.811805555553</v>
      </c>
      <c r="L489" s="90" cm="1">
        <f t="array" ref="L489">IFERROR(INDEX([1]!v_s10a_incident_by_feeder_FY26[End_Time], ROWS($L$9:L489)),"")</f>
        <v>45908.811805555553</v>
      </c>
      <c r="M489" s="97" cm="1">
        <f t="array" ref="M489">IFERROR(INDEX([1]!v_s10a_incident_by_feeder_FY26[SAIDI_Value], ROWS($M$9:M489)),"")</f>
        <v>9.7634611123904896E-2</v>
      </c>
      <c r="N489" s="94" cm="1">
        <f t="array" ref="N489">IFERROR(INDEX([1]!v_s10a_incident_by_feeder_FY26[SAIFI_Value], ROWS($N$9:N489)),"")</f>
        <v>4.1546643031243073E-4</v>
      </c>
      <c r="O489" s="91" cm="1">
        <f t="array" ref="O489">IFERROR(INDEX([1]!v_s10a_incident_by_feeder_FY26[ICPs], ROWS($N$9:N489)),"")</f>
        <v>15</v>
      </c>
      <c r="P489" s="118" cm="1">
        <f t="array" ref="P489">IFERROR(INDEX([1]!v_s10a_incident_by_feeder_FY26[CML], ROWS($P$9:P489)),"")</f>
        <v>3525.0000000174623</v>
      </c>
      <c r="Q489" s="88" t="str" cm="1">
        <f t="array" ref="Q489">IFERROR(INDEX([1]!v_s10a_incident_by_feeder_FY26[Planned or Unplanned], ROWS($Q$9:Q489)),"")</f>
        <v>Unplanned</v>
      </c>
      <c r="R489" s="88" t="str" cm="1">
        <f t="array" ref="R489">IFERROR(INDEX([1]!v_s10a_incident_by_feeder_FY26[Cause], ROWS($R$9:R489)),"")</f>
        <v>Defective Equipment</v>
      </c>
      <c r="S489" s="88" t="str" cm="1">
        <f t="array" ref="S489">IFERROR(INDEX([1]!v_s10a_incident_by_feeder_FY26[Details], ROWS($S$9:S489)),"")</f>
        <v># Defective Recloser R_T01280, Gill Rd, Kaitaia</v>
      </c>
      <c r="T489" s="18"/>
    </row>
    <row r="490" spans="1:20" ht="15.75" x14ac:dyDescent="0.25">
      <c r="A490" s="10">
        <v>490</v>
      </c>
      <c r="B490" s="11"/>
      <c r="C490" s="116"/>
      <c r="D490" s="116"/>
      <c r="E490" s="85" t="str" cm="1">
        <f t="array" ref="E490">IFERROR(INDEX([1]!v_s10a_incident_by_feeder_FY26[Interruptions Identifier], ROWS($E$9:E490)),"")</f>
        <v>INCD-34418-F-AWARUA</v>
      </c>
      <c r="F490" s="85" t="str" cm="1">
        <f t="array" ref="F490">IFERROR(INDEX([1]!v_s10a_incident_by_feeder_FY26[Circuit Location], ROWS($F$9:F490)),"")</f>
        <v>Kaikohe CB0108 - Awanui</v>
      </c>
      <c r="G490" s="88" t="str" cm="1">
        <f t="array" ref="G490">IFERROR(INDEX(#REF!, ROWS($G$9:G490)),"")</f>
        <v/>
      </c>
      <c r="H490" s="88" t="str" cm="1">
        <f t="array" ref="H490">IFERROR(INDEX([1]!v_s10a_incident_by_feeder_FY26[feeder], ROWS($H$9:H490)),"")</f>
        <v>AWARUA</v>
      </c>
      <c r="I490" s="89" cm="1">
        <f t="array" ref="I490">IFERROR(INDEX([1]!v_s10a_incident_by_feeder_FY26[Start_Date], ROWS($I$9:I490)),"")</f>
        <v>45924.420138888891</v>
      </c>
      <c r="J490" s="90" cm="1">
        <f t="array" ref="J490">IFERROR(INDEX([1]!v_s10a_incident_by_feeder_FY26[Start_Time], ROWS($J$9:J490)),"")</f>
        <v>45924.420138888891</v>
      </c>
      <c r="K490" s="89" cm="1">
        <f t="array" ref="K490">IFERROR(INDEX([1]!v_s10a_incident_by_feeder_FY26[End_Date], ROWS($K$9:K490)),"")</f>
        <v>45924.520138888889</v>
      </c>
      <c r="L490" s="90" cm="1">
        <f t="array" ref="L490">IFERROR(INDEX([1]!v_s10a_incident_by_feeder_FY26[End_Time], ROWS($L$9:L490)),"")</f>
        <v>45924.520138888889</v>
      </c>
      <c r="M490" s="97" cm="1">
        <f t="array" ref="M490">IFERROR(INDEX([1]!v_s10a_incident_by_feeder_FY26[SAIDI_Value], ROWS($M$9:M490)),"")</f>
        <v>3.2655661421918621E-2</v>
      </c>
      <c r="N490" s="94" cm="1">
        <f t="array" ref="N490">IFERROR(INDEX([1]!v_s10a_incident_by_feeder_FY26[SAIFI_Value], ROWS($N$9:N490)),"")</f>
        <v>2.7697762020828715E-4</v>
      </c>
      <c r="O490" s="91" cm="1">
        <f t="array" ref="O490">IFERROR(INDEX([1]!v_s10a_incident_by_feeder_FY26[ICPs], ROWS($N$9:N490)),"")</f>
        <v>10</v>
      </c>
      <c r="P490" s="118" cm="1">
        <f t="array" ref="P490">IFERROR(INDEX([1]!v_s10a_incident_by_feeder_FY26[CML], ROWS($P$9:P490)),"")</f>
        <v>1178.9999999769498</v>
      </c>
      <c r="Q490" s="88" t="str" cm="1">
        <f t="array" ref="Q490">IFERROR(INDEX([1]!v_s10a_incident_by_feeder_FY26[Planned or Unplanned], ROWS($Q$9:Q490)),"")</f>
        <v>Planned</v>
      </c>
      <c r="R490" s="88" t="str" cm="1">
        <f t="array" ref="R490">IFERROR(INDEX([1]!v_s10a_incident_by_feeder_FY26[Cause], ROWS($R$9:R490)),"")</f>
        <v>Planned Outage</v>
      </c>
      <c r="S490" s="88" t="str" cm="1">
        <f t="array" ref="S490">IFERROR(INDEX([1]!v_s10a_incident_by_feeder_FY26[Details], ROWS($S$9:S490)),"")</f>
        <v># 6212 : Ngapuhi Rd  T01724 : Fault Prevention</v>
      </c>
      <c r="T490" s="18"/>
    </row>
    <row r="491" spans="1:20" ht="15.75" x14ac:dyDescent="0.25">
      <c r="A491" s="10">
        <v>491</v>
      </c>
      <c r="B491" s="11"/>
      <c r="C491" s="116"/>
      <c r="D491" s="116"/>
      <c r="E491" s="85" t="str" cm="1">
        <f t="array" ref="E491">IFERROR(INDEX([1]!v_s10a_incident_by_feeder_FY26[Interruptions Identifier], ROWS($E$9:E491)),"")</f>
        <v>INCD-34433-F-ORURU</v>
      </c>
      <c r="F491" s="85" t="str" cm="1">
        <f t="array" ref="F491">IFERROR(INDEX([1]!v_s10a_incident_by_feeder_FY26[Circuit Location], ROWS($F$9:F491)),"")</f>
        <v>Taipa CB1206 - Oruru</v>
      </c>
      <c r="G491" s="88" t="str" cm="1">
        <f t="array" ref="G491">IFERROR(INDEX(#REF!, ROWS($G$9:G491)),"")</f>
        <v/>
      </c>
      <c r="H491" s="88" t="str" cm="1">
        <f t="array" ref="H491">IFERROR(INDEX([1]!v_s10a_incident_by_feeder_FY26[feeder], ROWS($H$9:H491)),"")</f>
        <v>ORURU</v>
      </c>
      <c r="I491" s="89" cm="1">
        <f t="array" ref="I491">IFERROR(INDEX([1]!v_s10a_incident_by_feeder_FY26[Start_Date], ROWS($I$9:I491)),"")</f>
        <v>45911.397916666669</v>
      </c>
      <c r="J491" s="90" cm="1">
        <f t="array" ref="J491">IFERROR(INDEX([1]!v_s10a_incident_by_feeder_FY26[Start_Time], ROWS($J$9:J491)),"")</f>
        <v>45911.397916666669</v>
      </c>
      <c r="K491" s="89" cm="1">
        <f t="array" ref="K491">IFERROR(INDEX([1]!v_s10a_incident_by_feeder_FY26[End_Date], ROWS($K$9:K491)),"")</f>
        <v>45911.469444444447</v>
      </c>
      <c r="L491" s="90" cm="1">
        <f t="array" ref="L491">IFERROR(INDEX([1]!v_s10a_incident_by_feeder_FY26[End_Time], ROWS($L$9:L491)),"")</f>
        <v>45911.469444444447</v>
      </c>
      <c r="M491" s="97" cm="1">
        <f t="array" ref="M491">IFERROR(INDEX([1]!v_s10a_incident_by_feeder_FY26[SAIDI_Value], ROWS($M$9:M491)),"")</f>
        <v>0.20825947263555267</v>
      </c>
      <c r="N491" s="94" cm="1">
        <f t="array" ref="N491">IFERROR(INDEX([1]!v_s10a_incident_by_feeder_FY26[SAIFI_Value], ROWS($N$9:N491)),"")</f>
        <v>2.0219366275204963E-3</v>
      </c>
      <c r="O491" s="91" cm="1">
        <f t="array" ref="O491">IFERROR(INDEX([1]!v_s10a_incident_by_feeder_FY26[ICPs], ROWS($N$9:N491)),"")</f>
        <v>73</v>
      </c>
      <c r="P491" s="118" cm="1">
        <f t="array" ref="P491">IFERROR(INDEX([1]!v_s10a_incident_by_feeder_FY26[CML], ROWS($P$9:P491)),"")</f>
        <v>7519.0000000339933</v>
      </c>
      <c r="Q491" s="88" t="str" cm="1">
        <f t="array" ref="Q491">IFERROR(INDEX([1]!v_s10a_incident_by_feeder_FY26[Planned or Unplanned], ROWS($Q$9:Q491)),"")</f>
        <v>Planned</v>
      </c>
      <c r="R491" s="88" t="str" cm="1">
        <f t="array" ref="R491">IFERROR(INDEX([1]!v_s10a_incident_by_feeder_FY26[Cause], ROWS($R$9:R491)),"")</f>
        <v>Planned Outage</v>
      </c>
      <c r="S491" s="88" t="str" cm="1">
        <f t="array" ref="S491">IFERROR(INDEX([1]!v_s10a_incident_by_feeder_FY26[Details], ROWS($S$9:S491)),"")</f>
        <v># Remove Tree, Pole 421655, Oruru Rd, Taipa</v>
      </c>
      <c r="T491" s="18"/>
    </row>
    <row r="492" spans="1:20" ht="15.75" x14ac:dyDescent="0.25">
      <c r="A492" s="10">
        <v>492</v>
      </c>
      <c r="B492" s="11"/>
      <c r="C492" s="116"/>
      <c r="D492" s="116"/>
      <c r="E492" s="85" t="str" cm="1">
        <f t="array" ref="E492">IFERROR(INDEX([1]!v_s10a_incident_by_feeder_FY26[Interruptions Identifier], ROWS($E$9:E492)),"")</f>
        <v>INCD-34436-F-TI BAY</v>
      </c>
      <c r="F492" s="85" t="str" cm="1">
        <f t="array" ref="F492">IFERROR(INDEX([1]!v_s10a_incident_by_feeder_FY26[Circuit Location], ROWS($F$9:F492)),"")</f>
        <v>Haruru CB0606 - Ti Bay</v>
      </c>
      <c r="G492" s="88" t="str" cm="1">
        <f t="array" ref="G492">IFERROR(INDEX(#REF!, ROWS($G$9:G492)),"")</f>
        <v/>
      </c>
      <c r="H492" s="88" t="str" cm="1">
        <f t="array" ref="H492">IFERROR(INDEX([1]!v_s10a_incident_by_feeder_FY26[feeder], ROWS($H$9:H492)),"")</f>
        <v>TI BAY</v>
      </c>
      <c r="I492" s="89" cm="1">
        <f t="array" ref="I492">IFERROR(INDEX([1]!v_s10a_incident_by_feeder_FY26[Start_Date], ROWS($I$9:I492)),"")</f>
        <v>45918.37777777778</v>
      </c>
      <c r="J492" s="90" cm="1">
        <f t="array" ref="J492">IFERROR(INDEX([1]!v_s10a_incident_by_feeder_FY26[Start_Time], ROWS($J$9:J492)),"")</f>
        <v>45918.37777777778</v>
      </c>
      <c r="K492" s="89" cm="1">
        <f t="array" ref="K492">IFERROR(INDEX([1]!v_s10a_incident_by_feeder_FY26[End_Date], ROWS($K$9:K492)),"")</f>
        <v>45918.611805555556</v>
      </c>
      <c r="L492" s="90" cm="1">
        <f t="array" ref="L492">IFERROR(INDEX([1]!v_s10a_incident_by_feeder_FY26[End_Time], ROWS($L$9:L492)),"")</f>
        <v>45918.611805555556</v>
      </c>
      <c r="M492" s="97" cm="1">
        <f t="array" ref="M492">IFERROR(INDEX([1]!v_s10a_incident_by_feeder_FY26[SAIDI_Value], ROWS($M$9:M492)),"")</f>
        <v>2.0884112563676522E-2</v>
      </c>
      <c r="N492" s="94" cm="1">
        <f t="array" ref="N492">IFERROR(INDEX([1]!v_s10a_incident_by_feeder_FY26[SAIFI_Value], ROWS($N$9:N492)),"")</f>
        <v>1.1910037668956277E-3</v>
      </c>
      <c r="O492" s="91" cm="1">
        <f t="array" ref="O492">IFERROR(INDEX([1]!v_s10a_incident_by_feeder_FY26[ICPs], ROWS($N$9:N492)),"")</f>
        <v>42.999999999999744</v>
      </c>
      <c r="P492" s="118" cm="1">
        <f t="array" ref="P492">IFERROR(INDEX([1]!v_s10a_incident_by_feeder_FY26[CML], ROWS($P$9:P492)),"")</f>
        <v>753.99999999897727</v>
      </c>
      <c r="Q492" s="88" t="str" cm="1">
        <f t="array" ref="Q492">IFERROR(INDEX([1]!v_s10a_incident_by_feeder_FY26[Planned or Unplanned], ROWS($Q$9:Q492)),"")</f>
        <v>Planned</v>
      </c>
      <c r="R492" s="88" t="str" cm="1">
        <f t="array" ref="R492">IFERROR(INDEX([1]!v_s10a_incident_by_feeder_FY26[Cause], ROWS($R$9:R492)),"")</f>
        <v>Planned Outage</v>
      </c>
      <c r="S492" s="88" t="str" cm="1">
        <f t="array" ref="S492">IFERROR(INDEX([1]!v_s10a_incident_by_feeder_FY26[Details], ROWS($S$9:S492)),"")</f>
        <v># Fusing Project, Multiple Site, Puketona Rd, Haruru</v>
      </c>
      <c r="T492" s="18"/>
    </row>
    <row r="493" spans="1:20" ht="15.75" x14ac:dyDescent="0.25">
      <c r="A493" s="10">
        <v>493</v>
      </c>
      <c r="B493" s="11"/>
      <c r="C493" s="116"/>
      <c r="D493" s="116"/>
      <c r="E493" s="85" t="str" cm="1">
        <f t="array" ref="E493">IFERROR(INDEX([1]!v_s10a_incident_by_feeder_FY26[Interruptions Identifier], ROWS($E$9:E493)),"")</f>
        <v>INCD-34436-F-ONEWHERO</v>
      </c>
      <c r="F493" s="85" t="str" cm="1">
        <f t="array" ref="F493">IFERROR(INDEX([1]!v_s10a_incident_by_feeder_FY26[Circuit Location], ROWS($F$9:F493)),"")</f>
        <v>Haruru CB0608 - Onewhero</v>
      </c>
      <c r="G493" s="88" t="str" cm="1">
        <f t="array" ref="G493">IFERROR(INDEX(#REF!, ROWS($G$9:G493)),"")</f>
        <v/>
      </c>
      <c r="H493" s="88" t="str" cm="1">
        <f t="array" ref="H493">IFERROR(INDEX([1]!v_s10a_incident_by_feeder_FY26[feeder], ROWS($H$9:H493)),"")</f>
        <v>ONEWHERO</v>
      </c>
      <c r="I493" s="89" cm="1">
        <f t="array" ref="I493">IFERROR(INDEX([1]!v_s10a_incident_by_feeder_FY26[Start_Date], ROWS($I$9:I493)),"")</f>
        <v>45918.37777777778</v>
      </c>
      <c r="J493" s="90" cm="1">
        <f t="array" ref="J493">IFERROR(INDEX([1]!v_s10a_incident_by_feeder_FY26[Start_Time], ROWS($J$9:J493)),"")</f>
        <v>45918.37777777778</v>
      </c>
      <c r="K493" s="89" cm="1">
        <f t="array" ref="K493">IFERROR(INDEX([1]!v_s10a_incident_by_feeder_FY26[End_Date], ROWS($K$9:K493)),"")</f>
        <v>45918.611805555556</v>
      </c>
      <c r="L493" s="90" cm="1">
        <f t="array" ref="L493">IFERROR(INDEX([1]!v_s10a_incident_by_feeder_FY26[End_Time], ROWS($L$9:L493)),"")</f>
        <v>45918.611805555556</v>
      </c>
      <c r="M493" s="97" cm="1">
        <f t="array" ref="M493">IFERROR(INDEX([1]!v_s10a_incident_by_feeder_FY26[SAIDI_Value], ROWS($M$9:M493)),"")</f>
        <v>2.4900288056691321E-2</v>
      </c>
      <c r="N493" s="94" cm="1">
        <f t="array" ref="N493">IFERROR(INDEX([1]!v_s10a_incident_by_feeder_FY26[SAIFI_Value], ROWS($N$9:N493)),"")</f>
        <v>8.5863062264568716E-4</v>
      </c>
      <c r="O493" s="91" cm="1">
        <f t="array" ref="O493">IFERROR(INDEX([1]!v_s10a_incident_by_feeder_FY26[ICPs], ROWS($N$9:N493)),"")</f>
        <v>30.99999999999989</v>
      </c>
      <c r="P493" s="118" cm="1">
        <f t="array" ref="P493">IFERROR(INDEX([1]!v_s10a_incident_by_feeder_FY26[CML], ROWS($P$9:P493)),"")</f>
        <v>898.99999999878355</v>
      </c>
      <c r="Q493" s="88" t="str" cm="1">
        <f t="array" ref="Q493">IFERROR(INDEX([1]!v_s10a_incident_by_feeder_FY26[Planned or Unplanned], ROWS($Q$9:Q493)),"")</f>
        <v>Planned</v>
      </c>
      <c r="R493" s="88" t="str" cm="1">
        <f t="array" ref="R493">IFERROR(INDEX([1]!v_s10a_incident_by_feeder_FY26[Cause], ROWS($R$9:R493)),"")</f>
        <v>Planned Outage</v>
      </c>
      <c r="S493" s="88" t="str" cm="1">
        <f t="array" ref="S493">IFERROR(INDEX([1]!v_s10a_incident_by_feeder_FY26[Details], ROWS($S$9:S493)),"")</f>
        <v># Fusing Project, Multiple Site, Puketona Rd, Haruru</v>
      </c>
      <c r="T493" s="18"/>
    </row>
    <row r="494" spans="1:20" ht="15.75" x14ac:dyDescent="0.25">
      <c r="A494" s="10">
        <v>494</v>
      </c>
      <c r="B494" s="11"/>
      <c r="C494" s="116"/>
      <c r="D494" s="116"/>
      <c r="E494" s="85" t="str" cm="1">
        <f t="array" ref="E494">IFERROR(INDEX([1]!v_s10a_incident_by_feeder_FY26[Interruptions Identifier], ROWS($E$9:E494)),"")</f>
        <v>INCD-34436-F-JOYCES ROAD</v>
      </c>
      <c r="F494" s="85" t="str" cm="1">
        <f t="array" ref="F494">IFERROR(INDEX([1]!v_s10a_incident_by_feeder_FY26[Circuit Location], ROWS($F$9:F494)),"")</f>
        <v>Haruru CB0609 - Joyces Rd</v>
      </c>
      <c r="G494" s="88" t="str" cm="1">
        <f t="array" ref="G494">IFERROR(INDEX(#REF!, ROWS($G$9:G494)),"")</f>
        <v/>
      </c>
      <c r="H494" s="88" t="str" cm="1">
        <f t="array" ref="H494">IFERROR(INDEX([1]!v_s10a_incident_by_feeder_FY26[feeder], ROWS($H$9:H494)),"")</f>
        <v>JOYCES ROAD</v>
      </c>
      <c r="I494" s="89" cm="1">
        <f t="array" ref="I494">IFERROR(INDEX([1]!v_s10a_incident_by_feeder_FY26[Start_Date], ROWS($I$9:I494)),"")</f>
        <v>45918.37777777778</v>
      </c>
      <c r="J494" s="90" cm="1">
        <f t="array" ref="J494">IFERROR(INDEX([1]!v_s10a_incident_by_feeder_FY26[Start_Time], ROWS($J$9:J494)),"")</f>
        <v>45918.37777777778</v>
      </c>
      <c r="K494" s="89" cm="1">
        <f t="array" ref="K494">IFERROR(INDEX([1]!v_s10a_incident_by_feeder_FY26[End_Date], ROWS($K$9:K494)),"")</f>
        <v>45918.611805555556</v>
      </c>
      <c r="L494" s="90" cm="1">
        <f t="array" ref="L494">IFERROR(INDEX([1]!v_s10a_incident_by_feeder_FY26[End_Time], ROWS($L$9:L494)),"")</f>
        <v>45918.611805555556</v>
      </c>
      <c r="M494" s="97" cm="1">
        <f t="array" ref="M494">IFERROR(INDEX([1]!v_s10a_incident_by_feeder_FY26[SAIDI_Value], ROWS($M$9:M494)),"")</f>
        <v>1.2962552625730249E-2</v>
      </c>
      <c r="N494" s="94" cm="1">
        <f t="array" ref="N494">IFERROR(INDEX([1]!v_s10a_incident_by_feeder_FY26[SAIFI_Value], ROWS($N$9:N494)),"")</f>
        <v>1.4402836250830874E-3</v>
      </c>
      <c r="O494" s="91" cm="1">
        <f t="array" ref="O494">IFERROR(INDEX([1]!v_s10a_incident_by_feeder_FY26[ICPs], ROWS($N$9:N494)),"")</f>
        <v>51.999999999999787</v>
      </c>
      <c r="P494" s="118" cm="1">
        <f t="array" ref="P494">IFERROR(INDEX([1]!v_s10a_incident_by_feeder_FY26[CML], ROWS($P$9:P494)),"")</f>
        <v>467.99999999936489</v>
      </c>
      <c r="Q494" s="88" t="str" cm="1">
        <f t="array" ref="Q494">IFERROR(INDEX([1]!v_s10a_incident_by_feeder_FY26[Planned or Unplanned], ROWS($Q$9:Q494)),"")</f>
        <v>Planned</v>
      </c>
      <c r="R494" s="88" t="str" cm="1">
        <f t="array" ref="R494">IFERROR(INDEX([1]!v_s10a_incident_by_feeder_FY26[Cause], ROWS($R$9:R494)),"")</f>
        <v>Planned Outage</v>
      </c>
      <c r="S494" s="88" t="str" cm="1">
        <f t="array" ref="S494">IFERROR(INDEX([1]!v_s10a_incident_by_feeder_FY26[Details], ROWS($S$9:S494)),"")</f>
        <v># Fusing Project, Multiple Site, Puketona Rd, Haruru</v>
      </c>
      <c r="T494" s="18"/>
    </row>
    <row r="495" spans="1:20" ht="15.75" x14ac:dyDescent="0.25">
      <c r="A495" s="10">
        <v>495</v>
      </c>
      <c r="B495" s="11"/>
      <c r="C495" s="116"/>
      <c r="D495" s="116"/>
      <c r="E495" s="85" t="str" cm="1">
        <f t="array" ref="E495">IFERROR(INDEX([1]!v_s10a_incident_by_feeder_FY26[Interruptions Identifier], ROWS($E$9:E495)),"")</f>
        <v>INCD-34436-F-PUKETONA</v>
      </c>
      <c r="F495" s="85" t="str" cm="1">
        <f t="array" ref="F495">IFERROR(INDEX([1]!v_s10a_incident_by_feeder_FY26[Circuit Location], ROWS($F$9:F495)),"")</f>
        <v>Haruru CB0607 - Puketona</v>
      </c>
      <c r="G495" s="88" t="str" cm="1">
        <f t="array" ref="G495">IFERROR(INDEX(#REF!, ROWS($G$9:G495)),"")</f>
        <v/>
      </c>
      <c r="H495" s="88" t="str" cm="1">
        <f t="array" ref="H495">IFERROR(INDEX([1]!v_s10a_incident_by_feeder_FY26[feeder], ROWS($H$9:H495)),"")</f>
        <v>PUKETONA</v>
      </c>
      <c r="I495" s="89" cm="1">
        <f t="array" ref="I495">IFERROR(INDEX([1]!v_s10a_incident_by_feeder_FY26[Start_Date], ROWS($I$9:I495)),"")</f>
        <v>45918.37777777778</v>
      </c>
      <c r="J495" s="90" cm="1">
        <f t="array" ref="J495">IFERROR(INDEX([1]!v_s10a_incident_by_feeder_FY26[Start_Time], ROWS($J$9:J495)),"")</f>
        <v>45918.37777777778</v>
      </c>
      <c r="K495" s="89" cm="1">
        <f t="array" ref="K495">IFERROR(INDEX([1]!v_s10a_incident_by_feeder_FY26[End_Date], ROWS($K$9:K495)),"")</f>
        <v>45918.611805555556</v>
      </c>
      <c r="L495" s="90" cm="1">
        <f t="array" ref="L495">IFERROR(INDEX([1]!v_s10a_incident_by_feeder_FY26[End_Time], ROWS($L$9:L495)),"")</f>
        <v>45918.611805555556</v>
      </c>
      <c r="M495" s="97" cm="1">
        <f t="array" ref="M495">IFERROR(INDEX([1]!v_s10a_incident_by_feeder_FY26[SAIDI_Value], ROWS($M$9:M495)),"")</f>
        <v>0.17610237092819189</v>
      </c>
      <c r="N495" s="94" cm="1">
        <f t="array" ref="N495">IFERROR(INDEX([1]!v_s10a_incident_by_feeder_FY26[SAIFI_Value], ROWS($N$9:N495)),"")</f>
        <v>5.1517837358741403E-3</v>
      </c>
      <c r="O495" s="91" cm="1">
        <f t="array" ref="O495">IFERROR(INDEX([1]!v_s10a_incident_by_feeder_FY26[ICPs], ROWS($N$9:N495)),"")</f>
        <v>185.99999999999997</v>
      </c>
      <c r="P495" s="118" cm="1">
        <f t="array" ref="P495">IFERROR(INDEX([1]!v_s10a_incident_by_feeder_FY26[CML], ROWS($P$9:P495)),"")</f>
        <v>6357.9999999914398</v>
      </c>
      <c r="Q495" s="88" t="str" cm="1">
        <f t="array" ref="Q495">IFERROR(INDEX([1]!v_s10a_incident_by_feeder_FY26[Planned or Unplanned], ROWS($Q$9:Q495)),"")</f>
        <v>Planned</v>
      </c>
      <c r="R495" s="88" t="str" cm="1">
        <f t="array" ref="R495">IFERROR(INDEX([1]!v_s10a_incident_by_feeder_FY26[Cause], ROWS($R$9:R495)),"")</f>
        <v>Planned Outage</v>
      </c>
      <c r="S495" s="88" t="str" cm="1">
        <f t="array" ref="S495">IFERROR(INDEX([1]!v_s10a_incident_by_feeder_FY26[Details], ROWS($S$9:S495)),"")</f>
        <v># Fusing Project, Multiple Site, Puketona Rd, Haruru</v>
      </c>
      <c r="T495" s="18"/>
    </row>
    <row r="496" spans="1:20" ht="15.75" x14ac:dyDescent="0.25">
      <c r="A496" s="10">
        <v>496</v>
      </c>
      <c r="B496" s="11"/>
      <c r="C496" s="116"/>
      <c r="D496" s="116"/>
      <c r="E496" s="85" t="str" cm="1">
        <f t="array" ref="E496">IFERROR(INDEX([1]!v_s10a_incident_by_feeder_FY26[Interruptions Identifier], ROWS($E$9:E496)),"")</f>
        <v>INCD-34448-F-MANGONUI</v>
      </c>
      <c r="F496" s="85" t="str" cm="1">
        <f t="array" ref="F496">IFERROR(INDEX([1]!v_s10a_incident_by_feeder_FY26[Circuit Location], ROWS($F$9:F496)),"")</f>
        <v>Taipa CB1208 - Mangonui</v>
      </c>
      <c r="G496" s="88" t="str" cm="1">
        <f t="array" ref="G496">IFERROR(INDEX(#REF!, ROWS($G$9:G496)),"")</f>
        <v/>
      </c>
      <c r="H496" s="88" t="str" cm="1">
        <f t="array" ref="H496">IFERROR(INDEX([1]!v_s10a_incident_by_feeder_FY26[feeder], ROWS($H$9:H496)),"")</f>
        <v>MANGONUI</v>
      </c>
      <c r="I496" s="89" cm="1">
        <f t="array" ref="I496">IFERROR(INDEX([1]!v_s10a_incident_by_feeder_FY26[Start_Date], ROWS($I$9:I496)),"")</f>
        <v>45932.396666666667</v>
      </c>
      <c r="J496" s="90" cm="1">
        <f t="array" ref="J496">IFERROR(INDEX([1]!v_s10a_incident_by_feeder_FY26[Start_Time], ROWS($J$9:J496)),"")</f>
        <v>45932.396666666667</v>
      </c>
      <c r="K496" s="89" cm="1">
        <f t="array" ref="K496">IFERROR(INDEX([1]!v_s10a_incident_by_feeder_FY26[End_Date], ROWS($K$9:K496)),"")</f>
        <v>45932.679861111108</v>
      </c>
      <c r="L496" s="90" cm="1">
        <f t="array" ref="L496">IFERROR(INDEX([1]!v_s10a_incident_by_feeder_FY26[End_Time], ROWS($L$9:L496)),"")</f>
        <v>45932.679861111108</v>
      </c>
      <c r="M496" s="97" cm="1">
        <f t="array" ref="M496">IFERROR(INDEX([1]!v_s10a_incident_by_feeder_FY26[SAIDI_Value], ROWS($M$9:M496)),"")</f>
        <v>1.8091097939277117</v>
      </c>
      <c r="N496" s="94" cm="1">
        <f t="array" ref="N496">IFERROR(INDEX([1]!v_s10a_incident_by_feeder_FY26[SAIFI_Value], ROWS($N$9:N496)),"")</f>
        <v>4.5424329714159094E-3</v>
      </c>
      <c r="O496" s="91" cm="1">
        <f t="array" ref="O496">IFERROR(INDEX([1]!v_s10a_incident_by_feeder_FY26[ICPs], ROWS($N$9:N496)),"")</f>
        <v>164</v>
      </c>
      <c r="P496" s="118" cm="1">
        <f t="array" ref="P496">IFERROR(INDEX([1]!v_s10a_incident_by_feeder_FY26[CML], ROWS($P$9:P496)),"")</f>
        <v>65316.0999999661</v>
      </c>
      <c r="Q496" s="88" t="str" cm="1">
        <f t="array" ref="Q496">IFERROR(INDEX([1]!v_s10a_incident_by_feeder_FY26[Planned or Unplanned], ROWS($Q$9:Q496)),"")</f>
        <v>Planned</v>
      </c>
      <c r="R496" s="88" t="str" cm="1">
        <f t="array" ref="R496">IFERROR(INDEX([1]!v_s10a_incident_by_feeder_FY26[Cause], ROWS($R$9:R496)),"")</f>
        <v>Planned Outage</v>
      </c>
      <c r="S496" s="88" t="str" cm="1">
        <f t="array" ref="S496">IFERROR(INDEX([1]!v_s10a_incident_by_feeder_FY26[Details], ROWS($S$9:S496)),"")</f>
        <v># Replace Poles 426944, 426943 and 426941, Turvey Rd, Taipa</v>
      </c>
      <c r="T496" s="18"/>
    </row>
    <row r="497" spans="1:20" ht="15.75" x14ac:dyDescent="0.25">
      <c r="A497" s="10">
        <v>497</v>
      </c>
      <c r="B497" s="11"/>
      <c r="C497" s="116"/>
      <c r="D497" s="116"/>
      <c r="E497" s="85" t="str" cm="1">
        <f t="array" ref="E497">IFERROR(INDEX([1]!v_s10a_incident_by_feeder_FY26[Interruptions Identifier], ROWS($E$9:E497)),"")</f>
        <v>INCD-34454-F-AWANUI</v>
      </c>
      <c r="F497" s="85" t="str" cm="1">
        <f t="array" ref="F497">IFERROR(INDEX([1]!v_s10a_incident_by_feeder_FY26[Circuit Location], ROWS($F$9:F497)),"")</f>
        <v>NPL CB1406 - Awanui</v>
      </c>
      <c r="G497" s="88" t="str" cm="1">
        <f t="array" ref="G497">IFERROR(INDEX(#REF!, ROWS($G$9:G497)),"")</f>
        <v/>
      </c>
      <c r="H497" s="88" t="str" cm="1">
        <f t="array" ref="H497">IFERROR(INDEX([1]!v_s10a_incident_by_feeder_FY26[feeder], ROWS($H$9:H497)),"")</f>
        <v>AWANUI</v>
      </c>
      <c r="I497" s="89" cm="1">
        <f t="array" ref="I497">IFERROR(INDEX([1]!v_s10a_incident_by_feeder_FY26[Start_Date], ROWS($I$9:I497)),"")</f>
        <v>45938.397222222222</v>
      </c>
      <c r="J497" s="90" cm="1">
        <f t="array" ref="J497">IFERROR(INDEX([1]!v_s10a_incident_by_feeder_FY26[Start_Time], ROWS($J$9:J497)),"")</f>
        <v>45938.397222222222</v>
      </c>
      <c r="K497" s="89" cm="1">
        <f t="array" ref="K497">IFERROR(INDEX([1]!v_s10a_incident_by_feeder_FY26[End_Date], ROWS($K$9:K497)),"")</f>
        <v>45938.585416666669</v>
      </c>
      <c r="L497" s="90" cm="1">
        <f t="array" ref="L497">IFERROR(INDEX([1]!v_s10a_incident_by_feeder_FY26[End_Time], ROWS($L$9:L497)),"")</f>
        <v>45938.585416666669</v>
      </c>
      <c r="M497" s="97" cm="1">
        <f t="array" ref="M497">IFERROR(INDEX([1]!v_s10a_incident_by_feeder_FY26[SAIDI_Value], ROWS($M$9:M497)),"")</f>
        <v>0.57101706182426815</v>
      </c>
      <c r="N497" s="94" cm="1">
        <f t="array" ref="N497">IFERROR(INDEX([1]!v_s10a_incident_by_feeder_FY26[SAIFI_Value], ROWS($N$9:N497)),"")</f>
        <v>2.2158209616662972E-3</v>
      </c>
      <c r="O497" s="91" cm="1">
        <f t="array" ref="O497">IFERROR(INDEX([1]!v_s10a_incident_by_feeder_FY26[ICPs], ROWS($N$9:N497)),"")</f>
        <v>80</v>
      </c>
      <c r="P497" s="118" cm="1">
        <f t="array" ref="P497">IFERROR(INDEX([1]!v_s10a_incident_by_feeder_FY26[CML], ROWS($P$9:P497)),"")</f>
        <v>20616.000000103377</v>
      </c>
      <c r="Q497" s="88" t="str" cm="1">
        <f t="array" ref="Q497">IFERROR(INDEX([1]!v_s10a_incident_by_feeder_FY26[Planned or Unplanned], ROWS($Q$9:Q497)),"")</f>
        <v>Planned</v>
      </c>
      <c r="R497" s="88" t="str" cm="1">
        <f t="array" ref="R497">IFERROR(INDEX([1]!v_s10a_incident_by_feeder_FY26[Cause], ROWS($R$9:R497)),"")</f>
        <v>Planned Outage</v>
      </c>
      <c r="S497" s="88" t="str" cm="1">
        <f t="array" ref="S497">IFERROR(INDEX([1]!v_s10a_incident_by_feeder_FY26[Details], ROWS($S$9:S497)),"")</f>
        <v># Replace Pole 410751, Sandhills Rd, Kaitaia</v>
      </c>
      <c r="T497" s="18"/>
    </row>
    <row r="498" spans="1:20" ht="15.75" x14ac:dyDescent="0.25">
      <c r="A498" s="10">
        <v>498</v>
      </c>
      <c r="B498" s="11"/>
      <c r="C498" s="116"/>
      <c r="D498" s="116"/>
      <c r="E498" s="85" t="str" cm="1">
        <f t="array" ref="E498">IFERROR(INDEX([1]!v_s10a_incident_by_feeder_FY26[Interruptions Identifier], ROWS($E$9:E498)),"")</f>
        <v>INCD-34457-F-BROADWOOD</v>
      </c>
      <c r="F498" s="85" t="str" cm="1">
        <f t="array" ref="F498">IFERROR(INDEX([1]!v_s10a_incident_by_feeder_FY26[Circuit Location], ROWS($F$9:F498)),"")</f>
        <v>Kaitaia Transmission 151922 - Broadwood</v>
      </c>
      <c r="G498" s="88" t="str" cm="1">
        <f t="array" ref="G498">IFERROR(INDEX(#REF!, ROWS($G$9:G498)),"")</f>
        <v/>
      </c>
      <c r="H498" s="88" t="str" cm="1">
        <f t="array" ref="H498">IFERROR(INDEX([1]!v_s10a_incident_by_feeder_FY26[feeder], ROWS($H$9:H498)),"")</f>
        <v>BROADWOOD</v>
      </c>
      <c r="I498" s="89" cm="1">
        <f t="array" ref="I498">IFERROR(INDEX([1]!v_s10a_incident_by_feeder_FY26[Start_Date], ROWS($I$9:I498)),"")</f>
        <v>45911.252928240741</v>
      </c>
      <c r="J498" s="90" cm="1">
        <f t="array" ref="J498">IFERROR(INDEX([1]!v_s10a_incident_by_feeder_FY26[Start_Time], ROWS($J$9:J498)),"")</f>
        <v>45911.252928240741</v>
      </c>
      <c r="K498" s="89" cm="1">
        <f t="array" ref="K498">IFERROR(INDEX([1]!v_s10a_incident_by_feeder_FY26[End_Date], ROWS($K$9:K498)),"")</f>
        <v>45911.604861111111</v>
      </c>
      <c r="L498" s="90" cm="1">
        <f t="array" ref="L498">IFERROR(INDEX([1]!v_s10a_incident_by_feeder_FY26[End_Time], ROWS($L$9:L498)),"")</f>
        <v>45911.604861111111</v>
      </c>
      <c r="M498" s="97" cm="1">
        <f t="array" ref="M498">IFERROR(INDEX([1]!v_s10a_incident_by_feeder_FY26[SAIDI_Value], ROWS($M$9:M498)),"")</f>
        <v>4.1814388064228278E-3</v>
      </c>
      <c r="N498" s="94" cm="1">
        <f t="array" ref="N498">IFERROR(INDEX([1]!v_s10a_incident_by_feeder_FY26[SAIFI_Value], ROWS($N$9:N498)),"")</f>
        <v>2.7697762020824282E-5</v>
      </c>
      <c r="O498" s="91" cm="1">
        <f t="array" ref="O498">IFERROR(INDEX([1]!v_s10a_incident_by_feeder_FY26[ICPs], ROWS($N$9:N498)),"")</f>
        <v>0.99999999999983991</v>
      </c>
      <c r="P498" s="118" cm="1">
        <f t="array" ref="P498">IFERROR(INDEX([1]!v_s10a_incident_by_feeder_FY26[CML], ROWS($P$9:P498)),"")</f>
        <v>150.96666666708978</v>
      </c>
      <c r="Q498" s="88" t="str" cm="1">
        <f t="array" ref="Q498">IFERROR(INDEX([1]!v_s10a_incident_by_feeder_FY26[Planned or Unplanned], ROWS($Q$9:Q498)),"")</f>
        <v>Unplanned</v>
      </c>
      <c r="R498" s="88" t="str" cm="1">
        <f t="array" ref="R498">IFERROR(INDEX([1]!v_s10a_incident_by_feeder_FY26[Cause], ROWS($R$9:R498)),"")</f>
        <v>Defective Equipment</v>
      </c>
      <c r="S498" s="88" t="str" cm="1">
        <f t="array" ref="S498">IFERROR(INDEX([1]!v_s10a_incident_by_feeder_FY26[Details], ROWS($S$9:S498)),"")</f>
        <v># Faulty Transformer T00077, SH1, Mangamuka, Kaikohe</v>
      </c>
      <c r="T498" s="18"/>
    </row>
    <row r="499" spans="1:20" ht="15.75" x14ac:dyDescent="0.25">
      <c r="A499" s="10">
        <v>499</v>
      </c>
      <c r="B499" s="11"/>
      <c r="C499" s="116"/>
      <c r="D499" s="116"/>
      <c r="E499" s="85" t="str" cm="1">
        <f t="array" ref="E499">IFERROR(INDEX([1]!v_s10a_incident_by_feeder_FY26[Interruptions Identifier], ROWS($E$9:E499)),"")</f>
        <v>INCD-34457-F-RANGIAHUA</v>
      </c>
      <c r="F499" s="85" t="str" cm="1">
        <f t="array" ref="F499">IFERROR(INDEX([1]!v_s10a_incident_by_feeder_FY26[Circuit Location], ROWS($F$9:F499)),"")</f>
        <v>Kaikohe  CB0105 - Rangiahua</v>
      </c>
      <c r="G499" s="88" t="str" cm="1">
        <f t="array" ref="G499">IFERROR(INDEX(#REF!, ROWS($G$9:G499)),"")</f>
        <v/>
      </c>
      <c r="H499" s="88" t="str" cm="1">
        <f t="array" ref="H499">IFERROR(INDEX([1]!v_s10a_incident_by_feeder_FY26[feeder], ROWS($H$9:H499)),"")</f>
        <v>RANGIAHUA</v>
      </c>
      <c r="I499" s="89" cm="1">
        <f t="array" ref="I499">IFERROR(INDEX([1]!v_s10a_incident_by_feeder_FY26[Start_Date], ROWS($I$9:I499)),"")</f>
        <v>45911.252928240741</v>
      </c>
      <c r="J499" s="90" cm="1">
        <f t="array" ref="J499">IFERROR(INDEX([1]!v_s10a_incident_by_feeder_FY26[Start_Time], ROWS($J$9:J499)),"")</f>
        <v>45911.252928240741</v>
      </c>
      <c r="K499" s="89" cm="1">
        <f t="array" ref="K499">IFERROR(INDEX([1]!v_s10a_incident_by_feeder_FY26[End_Date], ROWS($K$9:K499)),"")</f>
        <v>45911.604861111111</v>
      </c>
      <c r="L499" s="90" cm="1">
        <f t="array" ref="L499">IFERROR(INDEX([1]!v_s10a_incident_by_feeder_FY26[End_Time], ROWS($L$9:L499)),"")</f>
        <v>45911.604861111111</v>
      </c>
      <c r="M499" s="97" cm="1">
        <f t="array" ref="M499">IFERROR(INDEX([1]!v_s10a_incident_by_feeder_FY26[SAIDI_Value], ROWS($M$9:M499)),"")</f>
        <v>1.1411916500512866</v>
      </c>
      <c r="N499" s="94" cm="1">
        <f t="array" ref="N499">IFERROR(INDEX([1]!v_s10a_incident_by_feeder_FY26[SAIFI_Value], ROWS($N$9:N499)),"")</f>
        <v>7.8661644139153518E-3</v>
      </c>
      <c r="O499" s="91" cm="1">
        <f t="array" ref="O499">IFERROR(INDEX([1]!v_s10a_incident_by_feeder_FY26[ICPs], ROWS($N$9:N499)),"")</f>
        <v>283.99999999999989</v>
      </c>
      <c r="P499" s="118" cm="1">
        <f t="array" ref="P499">IFERROR(INDEX([1]!v_s10a_incident_by_feeder_FY26[CML], ROWS($P$9:P499)),"")</f>
        <v>41201.583333451657</v>
      </c>
      <c r="Q499" s="88" t="str" cm="1">
        <f t="array" ref="Q499">IFERROR(INDEX([1]!v_s10a_incident_by_feeder_FY26[Planned or Unplanned], ROWS($Q$9:Q499)),"")</f>
        <v>Unplanned</v>
      </c>
      <c r="R499" s="88" t="str" cm="1">
        <f t="array" ref="R499">IFERROR(INDEX([1]!v_s10a_incident_by_feeder_FY26[Cause], ROWS($R$9:R499)),"")</f>
        <v>Defective Equipment</v>
      </c>
      <c r="S499" s="88" t="str" cm="1">
        <f t="array" ref="S499">IFERROR(INDEX([1]!v_s10a_incident_by_feeder_FY26[Details], ROWS($S$9:S499)),"")</f>
        <v># Faulty Transformer T00077, SH1, Mangamuka, Kaikohe</v>
      </c>
      <c r="T499" s="18"/>
    </row>
    <row r="500" spans="1:20" ht="15.75" x14ac:dyDescent="0.25">
      <c r="A500" s="10">
        <v>500</v>
      </c>
      <c r="B500" s="11"/>
      <c r="C500" s="116"/>
      <c r="D500" s="116"/>
      <c r="E500" s="85" t="str" cm="1">
        <f t="array" ref="E500">IFERROR(INDEX([1]!v_s10a_incident_by_feeder_FY26[Interruptions Identifier], ROWS($E$9:E500)),"")</f>
        <v>INCD-34460-F-AWANUI</v>
      </c>
      <c r="F500" s="85" t="str" cm="1">
        <f t="array" ref="F500">IFERROR(INDEX([1]!v_s10a_incident_by_feeder_FY26[Circuit Location], ROWS($F$9:F500)),"")</f>
        <v>NPL CB1406 - Awanui</v>
      </c>
      <c r="G500" s="88" t="str" cm="1">
        <f t="array" ref="G500">IFERROR(INDEX(#REF!, ROWS($G$9:G500)),"")</f>
        <v/>
      </c>
      <c r="H500" s="88" t="str" cm="1">
        <f t="array" ref="H500">IFERROR(INDEX([1]!v_s10a_incident_by_feeder_FY26[feeder], ROWS($H$9:H500)),"")</f>
        <v>AWANUI</v>
      </c>
      <c r="I500" s="89" cm="1">
        <f t="array" ref="I500">IFERROR(INDEX([1]!v_s10a_incident_by_feeder_FY26[Start_Date], ROWS($I$9:I500)),"")</f>
        <v>45911.54791666667</v>
      </c>
      <c r="J500" s="90" cm="1">
        <f t="array" ref="J500">IFERROR(INDEX([1]!v_s10a_incident_by_feeder_FY26[Start_Time], ROWS($J$9:J500)),"")</f>
        <v>45911.54791666667</v>
      </c>
      <c r="K500" s="89" cm="1">
        <f t="array" ref="K500">IFERROR(INDEX([1]!v_s10a_incident_by_feeder_FY26[End_Date], ROWS($K$9:K500)),"")</f>
        <v>45911.613888888889</v>
      </c>
      <c r="L500" s="90" cm="1">
        <f t="array" ref="L500">IFERROR(INDEX([1]!v_s10a_incident_by_feeder_FY26[End_Time], ROWS($L$9:L500)),"")</f>
        <v>45911.613888888889</v>
      </c>
      <c r="M500" s="97" cm="1">
        <f t="array" ref="M500">IFERROR(INDEX([1]!v_s10a_incident_by_feeder_FY26[SAIDI_Value], ROWS($M$9:M500)),"")</f>
        <v>3.9469310877746258E-2</v>
      </c>
      <c r="N500" s="94" cm="1">
        <f t="array" ref="N500">IFERROR(INDEX([1]!v_s10a_incident_by_feeder_FY26[SAIFI_Value], ROWS($N$9:N500)),"")</f>
        <v>4.1546643031243073E-4</v>
      </c>
      <c r="O500" s="91" cm="1">
        <f t="array" ref="O500">IFERROR(INDEX([1]!v_s10a_incident_by_feeder_FY26[ICPs], ROWS($N$9:N500)),"")</f>
        <v>15</v>
      </c>
      <c r="P500" s="118" cm="1">
        <f t="array" ref="P500">IFERROR(INDEX([1]!v_s10a_incident_by_feeder_FY26[CML], ROWS($P$9:P500)),"")</f>
        <v>1424.9999999301508</v>
      </c>
      <c r="Q500" s="88" t="str" cm="1">
        <f t="array" ref="Q500">IFERROR(INDEX([1]!v_s10a_incident_by_feeder_FY26[Planned or Unplanned], ROWS($Q$9:Q500)),"")</f>
        <v>Unplanned</v>
      </c>
      <c r="R500" s="88" t="str" cm="1">
        <f t="array" ref="R500">IFERROR(INDEX([1]!v_s10a_incident_by_feeder_FY26[Cause], ROWS($R$9:R500)),"")</f>
        <v>Defective Equipment</v>
      </c>
      <c r="S500" s="88" t="str" cm="1">
        <f t="array" ref="S500">IFERROR(INDEX([1]!v_s10a_incident_by_feeder_FY26[Details], ROWS($S$9:S500)),"")</f>
        <v># Replace Fuse Saver, near Transformer T01280, Gill Rd, Awanui</v>
      </c>
      <c r="T500" s="18"/>
    </row>
    <row r="501" spans="1:20" ht="15.75" x14ac:dyDescent="0.25">
      <c r="A501" s="10">
        <v>501</v>
      </c>
      <c r="B501" s="11"/>
      <c r="C501" s="116"/>
      <c r="D501" s="116"/>
      <c r="E501" s="85" t="str" cm="1">
        <f t="array" ref="E501">IFERROR(INDEX([1]!v_s10a_incident_by_feeder_FY26[Interruptions Identifier], ROWS($E$9:E501)),"")</f>
        <v>INCD-34469-F-HEREKINO</v>
      </c>
      <c r="F501" s="85" t="str" cm="1">
        <f t="array" ref="F501">IFERROR(INDEX([1]!v_s10a_incident_by_feeder_FY26[Circuit Location], ROWS($F$9:F501)),"")</f>
        <v>Okahu CB1109 - Herekino</v>
      </c>
      <c r="G501" s="88" t="str" cm="1">
        <f t="array" ref="G501">IFERROR(INDEX(#REF!, ROWS($G$9:G501)),"")</f>
        <v/>
      </c>
      <c r="H501" s="88" t="str" cm="1">
        <f t="array" ref="H501">IFERROR(INDEX([1]!v_s10a_incident_by_feeder_FY26[feeder], ROWS($H$9:H501)),"")</f>
        <v>HEREKINO</v>
      </c>
      <c r="I501" s="89" cm="1">
        <f t="array" ref="I501">IFERROR(INDEX([1]!v_s10a_incident_by_feeder_FY26[Start_Date], ROWS($I$9:I501)),"")</f>
        <v>45939.397222222222</v>
      </c>
      <c r="J501" s="90" cm="1">
        <f t="array" ref="J501">IFERROR(INDEX([1]!v_s10a_incident_by_feeder_FY26[Start_Time], ROWS($J$9:J501)),"")</f>
        <v>45939.397222222222</v>
      </c>
      <c r="K501" s="89" cm="1">
        <f t="array" ref="K501">IFERROR(INDEX([1]!v_s10a_incident_by_feeder_FY26[End_Date], ROWS($K$9:K501)),"")</f>
        <v>45939.574305555558</v>
      </c>
      <c r="L501" s="90" cm="1">
        <f t="array" ref="L501">IFERROR(INDEX([1]!v_s10a_incident_by_feeder_FY26[End_Time], ROWS($L$9:L501)),"")</f>
        <v>45939.574305555558</v>
      </c>
      <c r="M501" s="97" cm="1">
        <f t="array" ref="M501">IFERROR(INDEX([1]!v_s10a_incident_by_feeder_FY26[SAIDI_Value], ROWS($M$9:M501)),"")</f>
        <v>3.4899180146534384E-2</v>
      </c>
      <c r="N501" s="94" cm="1">
        <f t="array" ref="N501">IFERROR(INDEX([1]!v_s10a_incident_by_feeder_FY26[SAIFI_Value], ROWS($N$9:N501)),"")</f>
        <v>1.3848881010414358E-4</v>
      </c>
      <c r="O501" s="91" cm="1">
        <f t="array" ref="O501">IFERROR(INDEX([1]!v_s10a_incident_by_feeder_FY26[ICPs], ROWS($N$9:N501)),"")</f>
        <v>5</v>
      </c>
      <c r="P501" s="118" cm="1">
        <f t="array" ref="P501">IFERROR(INDEX([1]!v_s10a_incident_by_feeder_FY26[CML], ROWS($P$9:P501)),"")</f>
        <v>1260.0000000104774</v>
      </c>
      <c r="Q501" s="88" t="str" cm="1">
        <f t="array" ref="Q501">IFERROR(INDEX([1]!v_s10a_incident_by_feeder_FY26[Planned or Unplanned], ROWS($Q$9:Q501)),"")</f>
        <v>Planned</v>
      </c>
      <c r="R501" s="88" t="str" cm="1">
        <f t="array" ref="R501">IFERROR(INDEX([1]!v_s10a_incident_by_feeder_FY26[Cause], ROWS($R$9:R501)),"")</f>
        <v>Planned Outage</v>
      </c>
      <c r="S501" s="88" t="str" cm="1">
        <f t="array" ref="S501">IFERROR(INDEX([1]!v_s10a_incident_by_feeder_FY26[Details], ROWS($S$9:S501)),"")</f>
        <v># Replace Poles 427419 to 427425, Ngakaroa Rd, Ahipara</v>
      </c>
      <c r="T501" s="18"/>
    </row>
    <row r="502" spans="1:20" ht="15.75" x14ac:dyDescent="0.25">
      <c r="A502" s="10">
        <v>502</v>
      </c>
      <c r="B502" s="11"/>
      <c r="C502" s="116"/>
      <c r="D502" s="116"/>
      <c r="E502" s="85" t="str" cm="1">
        <f t="array" ref="E502">IFERROR(INDEX([1]!v_s10a_incident_by_feeder_FY26[Interruptions Identifier], ROWS($E$9:E502)),"")</f>
        <v>INCD-34472-F-HEREKINO</v>
      </c>
      <c r="F502" s="85" t="str" cm="1">
        <f t="array" ref="F502">IFERROR(INDEX([1]!v_s10a_incident_by_feeder_FY26[Circuit Location], ROWS($F$9:F502)),"")</f>
        <v>Okahu CB1109 - Herekino</v>
      </c>
      <c r="G502" s="88" t="str" cm="1">
        <f t="array" ref="G502">IFERROR(INDEX(#REF!, ROWS($G$9:G502)),"")</f>
        <v/>
      </c>
      <c r="H502" s="88" t="str" cm="1">
        <f t="array" ref="H502">IFERROR(INDEX([1]!v_s10a_incident_by_feeder_FY26[feeder], ROWS($H$9:H502)),"")</f>
        <v>HEREKINO</v>
      </c>
      <c r="I502" s="89" cm="1">
        <f t="array" ref="I502">IFERROR(INDEX([1]!v_s10a_incident_by_feeder_FY26[Start_Date], ROWS($I$9:I502)),"")</f>
        <v>45940.402083333334</v>
      </c>
      <c r="J502" s="90" cm="1">
        <f t="array" ref="J502">IFERROR(INDEX([1]!v_s10a_incident_by_feeder_FY26[Start_Time], ROWS($J$9:J502)),"")</f>
        <v>45940.402083333334</v>
      </c>
      <c r="K502" s="89" cm="1">
        <f t="array" ref="K502">IFERROR(INDEX([1]!v_s10a_incident_by_feeder_FY26[End_Date], ROWS($K$9:K502)),"")</f>
        <v>45940.538194444445</v>
      </c>
      <c r="L502" s="90" cm="1">
        <f t="array" ref="L502">IFERROR(INDEX([1]!v_s10a_incident_by_feeder_FY26[End_Time], ROWS($L$9:L502)),"")</f>
        <v>45940.538194444445</v>
      </c>
      <c r="M502" s="97" cm="1">
        <f t="array" ref="M502">IFERROR(INDEX([1]!v_s10a_incident_by_feeder_FY26[SAIDI_Value], ROWS($M$9:M502)),"")</f>
        <v>2.7143806780379899E-2</v>
      </c>
      <c r="N502" s="94" cm="1">
        <f t="array" ref="N502">IFERROR(INDEX([1]!v_s10a_incident_by_feeder_FY26[SAIFI_Value], ROWS($N$9:N502)),"")</f>
        <v>1.3848881010414358E-4</v>
      </c>
      <c r="O502" s="91" cm="1">
        <f t="array" ref="O502">IFERROR(INDEX([1]!v_s10a_incident_by_feeder_FY26[ICPs], ROWS($N$9:N502)),"")</f>
        <v>5</v>
      </c>
      <c r="P502" s="118" cm="1">
        <f t="array" ref="P502">IFERROR(INDEX([1]!v_s10a_incident_by_feeder_FY26[CML], ROWS($P$9:P502)),"")</f>
        <v>979.99999999883585</v>
      </c>
      <c r="Q502" s="88" t="str" cm="1">
        <f t="array" ref="Q502">IFERROR(INDEX([1]!v_s10a_incident_by_feeder_FY26[Planned or Unplanned], ROWS($Q$9:Q502)),"")</f>
        <v>Planned</v>
      </c>
      <c r="R502" s="88" t="str" cm="1">
        <f t="array" ref="R502">IFERROR(INDEX([1]!v_s10a_incident_by_feeder_FY26[Cause], ROWS($R$9:R502)),"")</f>
        <v>Planned Outage</v>
      </c>
      <c r="S502" s="88" t="str" cm="1">
        <f t="array" ref="S502">IFERROR(INDEX([1]!v_s10a_incident_by_feeder_FY26[Details], ROWS($S$9:S502)),"")</f>
        <v># Replace Crossarms, Beyond Fuse F2494, Ngakaroa Rd, Ahipara</v>
      </c>
      <c r="T502" s="18"/>
    </row>
    <row r="503" spans="1:20" ht="15.75" x14ac:dyDescent="0.25">
      <c r="A503" s="10">
        <v>503</v>
      </c>
      <c r="B503" s="11"/>
      <c r="C503" s="116"/>
      <c r="D503" s="116"/>
      <c r="E503" s="85" t="str" cm="1">
        <f t="array" ref="E503">IFERROR(INDEX([1]!v_s10a_incident_by_feeder_FY26[Interruptions Identifier], ROWS($E$9:E503)),"")</f>
        <v>INCD-34487-F-TAIPALS</v>
      </c>
      <c r="F503" s="85" t="str" cm="1">
        <f t="array" ref="F503">IFERROR(INDEX([1]!v_s10a_incident_by_feeder_FY26[Circuit Location], ROWS($F$9:F503)),"")</f>
        <v>Taipa CB1205 - Tokerau</v>
      </c>
      <c r="G503" s="88" t="str" cm="1">
        <f t="array" ref="G503">IFERROR(INDEX(#REF!, ROWS($G$9:G503)),"")</f>
        <v/>
      </c>
      <c r="H503" s="88" t="str" cm="1">
        <f t="array" ref="H503">IFERROR(INDEX([1]!v_s10a_incident_by_feeder_FY26[feeder], ROWS($H$9:H503)),"")</f>
        <v>TAIPALS</v>
      </c>
      <c r="I503" s="89" cm="1">
        <f t="array" ref="I503">IFERROR(INDEX([1]!v_s10a_incident_by_feeder_FY26[Start_Date], ROWS($I$9:I503)),"")</f>
        <v>45913.601388888892</v>
      </c>
      <c r="J503" s="90" cm="1">
        <f t="array" ref="J503">IFERROR(INDEX([1]!v_s10a_incident_by_feeder_FY26[Start_Time], ROWS($J$9:J503)),"")</f>
        <v>45913.601388888892</v>
      </c>
      <c r="K503" s="89" cm="1">
        <f t="array" ref="K503">IFERROR(INDEX([1]!v_s10a_incident_by_feeder_FY26[End_Date], ROWS($K$9:K503)),"")</f>
        <v>45913.840277777781</v>
      </c>
      <c r="L503" s="90" cm="1">
        <f t="array" ref="L503">IFERROR(INDEX([1]!v_s10a_incident_by_feeder_FY26[End_Time], ROWS($L$9:L503)),"")</f>
        <v>45913.840277777781</v>
      </c>
      <c r="M503" s="97" cm="1">
        <f t="array" ref="M503">IFERROR(INDEX([1]!v_s10a_incident_by_feeder_FY26[SAIDI_Value], ROWS($M$9:M503)),"")</f>
        <v>0.12242410813209517</v>
      </c>
      <c r="N503" s="94" cm="1">
        <f t="array" ref="N503">IFERROR(INDEX([1]!v_s10a_incident_by_feeder_FY26[SAIFI_Value], ROWS($N$9:N503)),"")</f>
        <v>4.7086195435408821E-4</v>
      </c>
      <c r="O503" s="91" cm="1">
        <f t="array" ref="O503">IFERROR(INDEX([1]!v_s10a_incident_by_feeder_FY26[ICPs], ROWS($N$9:N503)),"")</f>
        <v>17</v>
      </c>
      <c r="P503" s="118" cm="1">
        <f t="array" ref="P503">IFERROR(INDEX([1]!v_s10a_incident_by_feeder_FY26[CML], ROWS($P$9:P503)),"")</f>
        <v>4420.0000000011642</v>
      </c>
      <c r="Q503" s="88" t="str" cm="1">
        <f t="array" ref="Q503">IFERROR(INDEX([1]!v_s10a_incident_by_feeder_FY26[Planned or Unplanned], ROWS($Q$9:Q503)),"")</f>
        <v>Unplanned</v>
      </c>
      <c r="R503" s="88" t="str" cm="1">
        <f t="array" ref="R503">IFERROR(INDEX([1]!v_s10a_incident_by_feeder_FY26[Cause], ROWS($R$9:R503)),"")</f>
        <v>Defective Equipment</v>
      </c>
      <c r="S503" s="88" t="str" cm="1">
        <f t="array" ref="S503">IFERROR(INDEX([1]!v_s10a_incident_by_feeder_FY26[Details], ROWS($S$9:S503)),"")</f>
        <v># Flipped Crossarm, at Transformer T00361, Pukewhai Rd, Taipa</v>
      </c>
      <c r="T503" s="18"/>
    </row>
    <row r="504" spans="1:20" ht="15.75" x14ac:dyDescent="0.25">
      <c r="A504" s="10">
        <v>504</v>
      </c>
      <c r="B504" s="11"/>
      <c r="C504" s="116"/>
      <c r="D504" s="116"/>
      <c r="E504" s="85" t="str" cm="1">
        <f t="array" ref="E504">IFERROR(INDEX([1]!v_s10a_incident_by_feeder_FY26[Interruptions Identifier], ROWS($E$9:E504)),"")</f>
        <v>INCD-34490-F-AERODROME ROAD</v>
      </c>
      <c r="F504" s="85" t="str" cm="1">
        <f t="array" ref="F504">IFERROR(INDEX([1]!v_s10a_incident_by_feeder_FY26[Circuit Location], ROWS($F$9:F504)),"")</f>
        <v>Waipapa 041622 - Aerodrome Rd</v>
      </c>
      <c r="G504" s="88" t="str" cm="1">
        <f t="array" ref="G504">IFERROR(INDEX(#REF!, ROWS($G$9:G504)),"")</f>
        <v/>
      </c>
      <c r="H504" s="88" t="str" cm="1">
        <f t="array" ref="H504">IFERROR(INDEX([1]!v_s10a_incident_by_feeder_FY26[feeder], ROWS($H$9:H504)),"")</f>
        <v>AERODROME ROAD</v>
      </c>
      <c r="I504" s="89" cm="1">
        <f t="array" ref="I504">IFERROR(INDEX([1]!v_s10a_incident_by_feeder_FY26[Start_Date], ROWS($I$9:I504)),"")</f>
        <v>45913.618750000001</v>
      </c>
      <c r="J504" s="90" cm="1">
        <f t="array" ref="J504">IFERROR(INDEX([1]!v_s10a_incident_by_feeder_FY26[Start_Time], ROWS($J$9:J504)),"")</f>
        <v>45913.618750000001</v>
      </c>
      <c r="K504" s="89" cm="1">
        <f t="array" ref="K504">IFERROR(INDEX([1]!v_s10a_incident_by_feeder_FY26[End_Date], ROWS($K$9:K504)),"")</f>
        <v>45913.681250000001</v>
      </c>
      <c r="L504" s="90" cm="1">
        <f t="array" ref="L504">IFERROR(INDEX([1]!v_s10a_incident_by_feeder_FY26[End_Time], ROWS($L$9:L504)),"")</f>
        <v>45913.681250000001</v>
      </c>
      <c r="M504" s="97" cm="1">
        <f t="array" ref="M504">IFERROR(INDEX([1]!v_s10a_incident_by_feeder_FY26[SAIDI_Value], ROWS($M$9:M504)),"")</f>
        <v>0.45119654331929981</v>
      </c>
      <c r="N504" s="94" cm="1">
        <f t="array" ref="N504">IFERROR(INDEX([1]!v_s10a_incident_by_feeder_FY26[SAIFI_Value], ROWS($N$9:N504)),"")</f>
        <v>5.0132949257699977E-3</v>
      </c>
      <c r="O504" s="91" cm="1">
        <f t="array" ref="O504">IFERROR(INDEX([1]!v_s10a_incident_by_feeder_FY26[ICPs], ROWS($N$9:N504)),"")</f>
        <v>181</v>
      </c>
      <c r="P504" s="118" cm="1">
        <f t="array" ref="P504">IFERROR(INDEX([1]!v_s10a_incident_by_feeder_FY26[CML], ROWS($P$9:P504)),"")</f>
        <v>16290</v>
      </c>
      <c r="Q504" s="88" t="str" cm="1">
        <f t="array" ref="Q504">IFERROR(INDEX([1]!v_s10a_incident_by_feeder_FY26[Planned or Unplanned], ROWS($Q$9:Q504)),"")</f>
        <v>Unplanned</v>
      </c>
      <c r="R504" s="88" t="str" cm="1">
        <f t="array" ref="R504">IFERROR(INDEX([1]!v_s10a_incident_by_feeder_FY26[Cause], ROWS($R$9:R504)),"")</f>
        <v>Vegetation</v>
      </c>
      <c r="S504" s="88" t="str" cm="1">
        <f t="array" ref="S504">IFERROR(INDEX([1]!v_s10a_incident_by_feeder_FY26[Details], ROWS($S$9:S504)),"")</f>
        <v># Branch on Line, Pole 437475, during High Winds, Puketotara Rd, Waipapa</v>
      </c>
      <c r="T504" s="18"/>
    </row>
    <row r="505" spans="1:20" ht="15.75" x14ac:dyDescent="0.25">
      <c r="A505" s="10">
        <v>505</v>
      </c>
      <c r="B505" s="11"/>
      <c r="C505" s="116"/>
      <c r="D505" s="116"/>
      <c r="E505" s="85" t="str" cm="1">
        <f t="array" ref="E505">IFERROR(INDEX([1]!v_s10a_incident_by_feeder_FY26[Interruptions Identifier], ROWS($E$9:E505)),"")</f>
        <v>INCD-34532-F-HOREKE</v>
      </c>
      <c r="F505" s="85" t="str" cm="1">
        <f t="array" ref="F505">IFERROR(INDEX([1]!v_s10a_incident_by_feeder_FY26[Circuit Location], ROWS($F$9:F505)),"")</f>
        <v>Kaikohe  CB0111 - Horeke</v>
      </c>
      <c r="G505" s="88" t="str" cm="1">
        <f t="array" ref="G505">IFERROR(INDEX(#REF!, ROWS($G$9:G505)),"")</f>
        <v/>
      </c>
      <c r="H505" s="88" t="str" cm="1">
        <f t="array" ref="H505">IFERROR(INDEX([1]!v_s10a_incident_by_feeder_FY26[feeder], ROWS($H$9:H505)),"")</f>
        <v>HOREKE</v>
      </c>
      <c r="I505" s="89" cm="1">
        <f t="array" ref="I505">IFERROR(INDEX([1]!v_s10a_incident_by_feeder_FY26[Start_Date], ROWS($I$9:I505)),"")</f>
        <v>45914.539548611108</v>
      </c>
      <c r="J505" s="90" cm="1">
        <f t="array" ref="J505">IFERROR(INDEX([1]!v_s10a_incident_by_feeder_FY26[Start_Time], ROWS($J$9:J505)),"")</f>
        <v>45914.539548611108</v>
      </c>
      <c r="K505" s="89" cm="1">
        <f t="array" ref="K505">IFERROR(INDEX([1]!v_s10a_incident_by_feeder_FY26[End_Date], ROWS($K$9:K505)),"")</f>
        <v>45914.72320601852</v>
      </c>
      <c r="L505" s="90" cm="1">
        <f t="array" ref="L505">IFERROR(INDEX([1]!v_s10a_incident_by_feeder_FY26[End_Time], ROWS($L$9:L505)),"")</f>
        <v>45914.72320601852</v>
      </c>
      <c r="M505" s="97" cm="1">
        <f t="array" ref="M505">IFERROR(INDEX([1]!v_s10a_incident_by_feeder_FY26[SAIDI_Value], ROWS($M$9:M505)),"")</f>
        <v>1.0035434670428731</v>
      </c>
      <c r="N505" s="94" cm="1">
        <f t="array" ref="N505">IFERROR(INDEX([1]!v_s10a_incident_by_feeder_FY26[SAIFI_Value], ROWS($N$9:N505)),"")</f>
        <v>3.7945933968535342E-3</v>
      </c>
      <c r="O505" s="91" cm="1">
        <f t="array" ref="O505">IFERROR(INDEX([1]!v_s10a_incident_by_feeder_FY26[ICPs], ROWS($N$9:N505)),"")</f>
        <v>137</v>
      </c>
      <c r="P505" s="118" cm="1">
        <f t="array" ref="P505">IFERROR(INDEX([1]!v_s10a_incident_by_feeder_FY26[CML], ROWS($P$9:P505)),"")</f>
        <v>36231.933334115893</v>
      </c>
      <c r="Q505" s="88" t="str" cm="1">
        <f t="array" ref="Q505">IFERROR(INDEX([1]!v_s10a_incident_by_feeder_FY26[Planned or Unplanned], ROWS($Q$9:Q505)),"")</f>
        <v>Unplanned</v>
      </c>
      <c r="R505" s="88" t="str" cm="1">
        <f t="array" ref="R505">IFERROR(INDEX([1]!v_s10a_incident_by_feeder_FY26[Cause], ROWS($R$9:R505)),"")</f>
        <v>Defective Equipment</v>
      </c>
      <c r="S505" s="88" t="str" cm="1">
        <f t="array" ref="S505">IFERROR(INDEX([1]!v_s10a_incident_by_feeder_FY26[Details], ROWS($S$9:S505)),"")</f>
        <v># Repair Suspension Clamp, Pole 422616, Kohukohu Rd, Kaikohe</v>
      </c>
      <c r="T505" s="18"/>
    </row>
    <row r="506" spans="1:20" ht="15.75" x14ac:dyDescent="0.25">
      <c r="A506" s="10">
        <v>506</v>
      </c>
      <c r="B506" s="11"/>
      <c r="C506" s="116"/>
      <c r="D506" s="116"/>
      <c r="E506" s="85" t="str" cm="1">
        <f t="array" ref="E506">IFERROR(INDEX([1]!v_s10a_incident_by_feeder_FY26[Interruptions Identifier], ROWS($E$9:E506)),"")</f>
        <v>INCD-34550-F-ORURU</v>
      </c>
      <c r="F506" s="85" t="str" cm="1">
        <f t="array" ref="F506">IFERROR(INDEX([1]!v_s10a_incident_by_feeder_FY26[Circuit Location], ROWS($F$9:F506)),"")</f>
        <v>Taipa CB1206 - Oruru</v>
      </c>
      <c r="G506" s="88" t="str" cm="1">
        <f t="array" ref="G506">IFERROR(INDEX(#REF!, ROWS($G$9:G506)),"")</f>
        <v/>
      </c>
      <c r="H506" s="88" t="str" cm="1">
        <f t="array" ref="H506">IFERROR(INDEX([1]!v_s10a_incident_by_feeder_FY26[feeder], ROWS($H$9:H506)),"")</f>
        <v>ORURU</v>
      </c>
      <c r="I506" s="89" cm="1">
        <f t="array" ref="I506">IFERROR(INDEX([1]!v_s10a_incident_by_feeder_FY26[Start_Date], ROWS($I$9:I506)),"")</f>
        <v>45952.397916666669</v>
      </c>
      <c r="J506" s="90" cm="1">
        <f t="array" ref="J506">IFERROR(INDEX([1]!v_s10a_incident_by_feeder_FY26[Start_Time], ROWS($J$9:J506)),"")</f>
        <v>45952.397916666669</v>
      </c>
      <c r="K506" s="89" cm="1">
        <f t="array" ref="K506">IFERROR(INDEX([1]!v_s10a_incident_by_feeder_FY26[End_Date], ROWS($K$9:K506)),"")</f>
        <v>45952.57916666667</v>
      </c>
      <c r="L506" s="90" cm="1">
        <f t="array" ref="L506">IFERROR(INDEX([1]!v_s10a_incident_by_feeder_FY26[End_Time], ROWS($L$9:L506)),"")</f>
        <v>45952.57916666667</v>
      </c>
      <c r="M506" s="97" cm="1">
        <f t="array" ref="M506">IFERROR(INDEX([1]!v_s10a_incident_by_feeder_FY26[SAIDI_Value], ROWS($M$9:M506)),"")</f>
        <v>4.1574340793547652E-2</v>
      </c>
      <c r="N506" s="94" cm="1">
        <f t="array" ref="N506">IFERROR(INDEX([1]!v_s10a_incident_by_feeder_FY26[SAIFI_Value], ROWS($N$9:N506)),"")</f>
        <v>1.6618657212497231E-4</v>
      </c>
      <c r="O506" s="91" cm="1">
        <f t="array" ref="O506">IFERROR(INDEX([1]!v_s10a_incident_by_feeder_FY26[ICPs], ROWS($N$9:N506)),"")</f>
        <v>6</v>
      </c>
      <c r="P506" s="118" cm="1">
        <f t="array" ref="P506">IFERROR(INDEX([1]!v_s10a_incident_by_feeder_FY26[CML], ROWS($P$9:P506)),"")</f>
        <v>1501.0000000102445</v>
      </c>
      <c r="Q506" s="88" t="str" cm="1">
        <f t="array" ref="Q506">IFERROR(INDEX([1]!v_s10a_incident_by_feeder_FY26[Planned or Unplanned], ROWS($Q$9:Q506)),"")</f>
        <v>Planned</v>
      </c>
      <c r="R506" s="88" t="str" cm="1">
        <f t="array" ref="R506">IFERROR(INDEX([1]!v_s10a_incident_by_feeder_FY26[Cause], ROWS($R$9:R506)),"")</f>
        <v>Planned Outage</v>
      </c>
      <c r="S506" s="88" t="str" cm="1">
        <f t="array" ref="S506">IFERROR(INDEX([1]!v_s10a_incident_by_feeder_FY26[Details], ROWS($S$9:S506)),"")</f>
        <v># Replaced Poles 424118, 424126, 424130, Simmental Lane, Taipa</v>
      </c>
      <c r="T506" s="18"/>
    </row>
    <row r="507" spans="1:20" ht="15.75" x14ac:dyDescent="0.25">
      <c r="A507" s="10">
        <v>507</v>
      </c>
      <c r="B507" s="11"/>
      <c r="C507" s="116"/>
      <c r="D507" s="116"/>
      <c r="E507" s="85" t="str" cm="1">
        <f t="array" ref="E507">IFERROR(INDEX([1]!v_s10a_incident_by_feeder_FY26[Interruptions Identifier], ROWS($E$9:E507)),"")</f>
        <v>INCD-34553-F-TOTARA NORTH</v>
      </c>
      <c r="F507" s="85" t="str" cm="1">
        <f t="array" ref="F507">IFERROR(INDEX([1]!v_s10a_incident_by_feeder_FY26[Circuit Location], ROWS($F$9:F507)),"")</f>
        <v>Kaeo 191782 - Totara North</v>
      </c>
      <c r="G507" s="88" t="str" cm="1">
        <f t="array" ref="G507">IFERROR(INDEX(#REF!, ROWS($G$9:G507)),"")</f>
        <v/>
      </c>
      <c r="H507" s="88" t="str" cm="1">
        <f t="array" ref="H507">IFERROR(INDEX([1]!v_s10a_incident_by_feeder_FY26[feeder], ROWS($H$9:H507)),"")</f>
        <v>TOTARA NORTH</v>
      </c>
      <c r="I507" s="89" cm="1">
        <f t="array" ref="I507">IFERROR(INDEX([1]!v_s10a_incident_by_feeder_FY26[Start_Date], ROWS($I$9:I507)),"")</f>
        <v>45916.427083333336</v>
      </c>
      <c r="J507" s="90" cm="1">
        <f t="array" ref="J507">IFERROR(INDEX([1]!v_s10a_incident_by_feeder_FY26[Start_Time], ROWS($J$9:J507)),"")</f>
        <v>45916.427083333336</v>
      </c>
      <c r="K507" s="89" cm="1">
        <f t="array" ref="K507">IFERROR(INDEX([1]!v_s10a_incident_by_feeder_FY26[End_Date], ROWS($K$9:K507)),"")</f>
        <v>45916.658333333333</v>
      </c>
      <c r="L507" s="90" cm="1">
        <f t="array" ref="L507">IFERROR(INDEX([1]!v_s10a_incident_by_feeder_FY26[End_Time], ROWS($L$9:L507)),"")</f>
        <v>45916.658333333333</v>
      </c>
      <c r="M507" s="97" cm="1">
        <f t="array" ref="M507">IFERROR(INDEX([1]!v_s10a_incident_by_feeder_FY26[SAIDI_Value], ROWS($M$9:M507)),"")</f>
        <v>0.38394637712565327</v>
      </c>
      <c r="N507" s="94" cm="1">
        <f t="array" ref="N507">IFERROR(INDEX([1]!v_s10a_incident_by_feeder_FY26[SAIFI_Value], ROWS($N$9:N507)),"")</f>
        <v>1.1633060048748061E-3</v>
      </c>
      <c r="O507" s="91" cm="1">
        <f t="array" ref="O507">IFERROR(INDEX([1]!v_s10a_incident_by_feeder_FY26[ICPs], ROWS($N$9:N507)),"")</f>
        <v>42</v>
      </c>
      <c r="P507" s="118" cm="1">
        <f t="array" ref="P507">IFERROR(INDEX([1]!v_s10a_incident_by_feeder_FY26[CML], ROWS($P$9:P507)),"")</f>
        <v>13861.999999744585</v>
      </c>
      <c r="Q507" s="88" t="str" cm="1">
        <f t="array" ref="Q507">IFERROR(INDEX([1]!v_s10a_incident_by_feeder_FY26[Planned or Unplanned], ROWS($Q$9:Q507)),"")</f>
        <v>Unplanned</v>
      </c>
      <c r="R507" s="88" t="str" cm="1">
        <f t="array" ref="R507">IFERROR(INDEX([1]!v_s10a_incident_by_feeder_FY26[Cause], ROWS($R$9:R507)),"")</f>
        <v>Third Party</v>
      </c>
      <c r="S507" s="88" t="str" cm="1">
        <f t="array" ref="S507">IFERROR(INDEX([1]!v_s10a_incident_by_feeder_FY26[Details], ROWS($S$9:S507)),"")</f>
        <v># Replace Pole 410310, Otangroa Rd, Totara North, Kaeo</v>
      </c>
      <c r="T507" s="18"/>
    </row>
    <row r="508" spans="1:20" ht="15.75" x14ac:dyDescent="0.25">
      <c r="A508" s="10">
        <v>508</v>
      </c>
      <c r="B508" s="11"/>
      <c r="C508" s="116"/>
      <c r="D508" s="116"/>
      <c r="E508" s="85" t="str" cm="1">
        <f t="array" ref="E508">IFERROR(INDEX([1]!v_s10a_incident_by_feeder_FY26[Interruptions Identifier], ROWS($E$9:E508)),"")</f>
        <v>INCD-34556-F-MATAURI BAY</v>
      </c>
      <c r="F508" s="85" t="str" cm="1">
        <f t="array" ref="F508">IFERROR(INDEX([1]!v_s10a_incident_by_feeder_FY26[Circuit Location], ROWS($F$9:F508)),"")</f>
        <v>Kaeo 191732 - Matauri Bay</v>
      </c>
      <c r="G508" s="88" t="str" cm="1">
        <f t="array" ref="G508">IFERROR(INDEX(#REF!, ROWS($G$9:G508)),"")</f>
        <v/>
      </c>
      <c r="H508" s="88" t="str" cm="1">
        <f t="array" ref="H508">IFERROR(INDEX([1]!v_s10a_incident_by_feeder_FY26[feeder], ROWS($H$9:H508)),"")</f>
        <v>MATAURI BAY</v>
      </c>
      <c r="I508" s="89" cm="1">
        <f t="array" ref="I508">IFERROR(INDEX([1]!v_s10a_incident_by_feeder_FY26[Start_Date], ROWS($I$9:I508)),"")</f>
        <v>45929.439583333333</v>
      </c>
      <c r="J508" s="90" cm="1">
        <f t="array" ref="J508">IFERROR(INDEX([1]!v_s10a_incident_by_feeder_FY26[Start_Time], ROWS($J$9:J508)),"")</f>
        <v>45929.439583333333</v>
      </c>
      <c r="K508" s="89" cm="1">
        <f t="array" ref="K508">IFERROR(INDEX([1]!v_s10a_incident_by_feeder_FY26[End_Date], ROWS($K$9:K508)),"")</f>
        <v>45929.611805555556</v>
      </c>
      <c r="L508" s="90" cm="1">
        <f t="array" ref="L508">IFERROR(INDEX([1]!v_s10a_incident_by_feeder_FY26[End_Time], ROWS($L$9:L508)),"")</f>
        <v>45929.611805555556</v>
      </c>
      <c r="M508" s="97" cm="1">
        <f t="array" ref="M508">IFERROR(INDEX([1]!v_s10a_incident_by_feeder_FY26[SAIDI_Value], ROWS($M$9:M508)),"")</f>
        <v>3.512076224313309E-2</v>
      </c>
      <c r="N508" s="94" cm="1">
        <f t="array" ref="N508">IFERROR(INDEX([1]!v_s10a_incident_by_feeder_FY26[SAIFI_Value], ROWS($N$9:N508)),"")</f>
        <v>1.6618657212497231E-4</v>
      </c>
      <c r="O508" s="91" cm="1">
        <f t="array" ref="O508">IFERROR(INDEX([1]!v_s10a_incident_by_feeder_FY26[ICPs], ROWS($N$9:N508)),"")</f>
        <v>6</v>
      </c>
      <c r="P508" s="118" cm="1">
        <f t="array" ref="P508">IFERROR(INDEX([1]!v_s10a_incident_by_feeder_FY26[CML], ROWS($P$9:P508)),"")</f>
        <v>1268.000000026077</v>
      </c>
      <c r="Q508" s="88" t="str" cm="1">
        <f t="array" ref="Q508">IFERROR(INDEX([1]!v_s10a_incident_by_feeder_FY26[Planned or Unplanned], ROWS($Q$9:Q508)),"")</f>
        <v>Planned</v>
      </c>
      <c r="R508" s="88" t="str" cm="1">
        <f t="array" ref="R508">IFERROR(INDEX([1]!v_s10a_incident_by_feeder_FY26[Cause], ROWS($R$9:R508)),"")</f>
        <v>Planned Outage</v>
      </c>
      <c r="S508" s="88" t="str" cm="1">
        <f t="array" ref="S508">IFERROR(INDEX([1]!v_s10a_incident_by_feeder_FY26[Details], ROWS($S$9:S508)),"")</f>
        <v># Replace Transformer T01006, Matauri Bay Rd, Kaeo</v>
      </c>
      <c r="T508" s="18"/>
    </row>
    <row r="509" spans="1:20" ht="15.75" x14ac:dyDescent="0.25">
      <c r="A509" s="10">
        <v>509</v>
      </c>
      <c r="B509" s="11"/>
      <c r="C509" s="116"/>
      <c r="D509" s="116"/>
      <c r="E509" s="85" t="str" cm="1">
        <f t="array" ref="E509">IFERROR(INDEX([1]!v_s10a_incident_by_feeder_FY26[Interruptions Identifier], ROWS($E$9:E509)),"")</f>
        <v>INCD-34562-F-BROADWOOD</v>
      </c>
      <c r="F509" s="85" t="str" cm="1">
        <f t="array" ref="F509">IFERROR(INDEX([1]!v_s10a_incident_by_feeder_FY26[Circuit Location], ROWS($F$9:F509)),"")</f>
        <v>Kaitaia Transmission 151922 - Broadwood</v>
      </c>
      <c r="G509" s="88" t="str" cm="1">
        <f t="array" ref="G509">IFERROR(INDEX(#REF!, ROWS($G$9:G509)),"")</f>
        <v/>
      </c>
      <c r="H509" s="88" t="str" cm="1">
        <f t="array" ref="H509">IFERROR(INDEX([1]!v_s10a_incident_by_feeder_FY26[feeder], ROWS($H$9:H509)),"")</f>
        <v>BROADWOOD</v>
      </c>
      <c r="I509" s="89" cm="1">
        <f t="array" ref="I509">IFERROR(INDEX([1]!v_s10a_incident_by_feeder_FY26[Start_Date], ROWS($I$9:I509)),"")</f>
        <v>45952.377083333333</v>
      </c>
      <c r="J509" s="90" cm="1">
        <f t="array" ref="J509">IFERROR(INDEX([1]!v_s10a_incident_by_feeder_FY26[Start_Time], ROWS($J$9:J509)),"")</f>
        <v>45952.377083333333</v>
      </c>
      <c r="K509" s="89" cm="1">
        <f t="array" ref="K509">IFERROR(INDEX([1]!v_s10a_incident_by_feeder_FY26[End_Date], ROWS($K$9:K509)),"")</f>
        <v>45952.616666666669</v>
      </c>
      <c r="L509" s="90" cm="1">
        <f t="array" ref="L509">IFERROR(INDEX([1]!v_s10a_incident_by_feeder_FY26[End_Time], ROWS($L$9:L509)),"")</f>
        <v>45952.616666666669</v>
      </c>
      <c r="M509" s="97" cm="1">
        <f t="array" ref="M509">IFERROR(INDEX([1]!v_s10a_incident_by_feeder_FY26[SAIDI_Value], ROWS($M$9:M509)),"")</f>
        <v>6.6890095280978487E-2</v>
      </c>
      <c r="N509" s="94" cm="1">
        <f t="array" ref="N509">IFERROR(INDEX([1]!v_s10a_incident_by_feeder_FY26[SAIFI_Value], ROWS($N$9:N509)),"")</f>
        <v>1.9388433414580102E-4</v>
      </c>
      <c r="O509" s="91" cm="1">
        <f t="array" ref="O509">IFERROR(INDEX([1]!v_s10a_incident_by_feeder_FY26[ICPs], ROWS($N$9:N509)),"")</f>
        <v>7</v>
      </c>
      <c r="P509" s="118" cm="1">
        <f t="array" ref="P509">IFERROR(INDEX([1]!v_s10a_incident_by_feeder_FY26[CML], ROWS($P$9:P509)),"")</f>
        <v>2415.0000000244472</v>
      </c>
      <c r="Q509" s="88" t="str" cm="1">
        <f t="array" ref="Q509">IFERROR(INDEX([1]!v_s10a_incident_by_feeder_FY26[Planned or Unplanned], ROWS($Q$9:Q509)),"")</f>
        <v>Planned</v>
      </c>
      <c r="R509" s="88" t="str" cm="1">
        <f t="array" ref="R509">IFERROR(INDEX([1]!v_s10a_incident_by_feeder_FY26[Cause], ROWS($R$9:R509)),"")</f>
        <v>Planned Outage</v>
      </c>
      <c r="S509" s="88" t="str" cm="1">
        <f t="array" ref="S509">IFERROR(INDEX([1]!v_s10a_incident_by_feeder_FY26[Details], ROWS($S$9:S509)),"")</f>
        <v># Vegetation Control, Beyond Sectionaliser S024, Waiotehue Rd, Herekino</v>
      </c>
      <c r="T509" s="18"/>
    </row>
    <row r="510" spans="1:20" ht="15.75" x14ac:dyDescent="0.25">
      <c r="A510" s="10">
        <v>510</v>
      </c>
      <c r="B510" s="11"/>
      <c r="C510" s="116"/>
      <c r="D510" s="116"/>
      <c r="E510" s="85" t="str" cm="1">
        <f t="array" ref="E510">IFERROR(INDEX([1]!v_s10a_incident_by_feeder_FY26[Interruptions Identifier], ROWS($E$9:E510)),"")</f>
        <v>INCD-34577-F-ONEWHERO</v>
      </c>
      <c r="F510" s="85" t="str" cm="1">
        <f t="array" ref="F510">IFERROR(INDEX([1]!v_s10a_incident_by_feeder_FY26[Circuit Location], ROWS($F$9:F510)),"")</f>
        <v>Haruru CB0608 - Onewhero</v>
      </c>
      <c r="G510" s="88" t="str" cm="1">
        <f t="array" ref="G510">IFERROR(INDEX(#REF!, ROWS($G$9:G510)),"")</f>
        <v/>
      </c>
      <c r="H510" s="88" t="str" cm="1">
        <f t="array" ref="H510">IFERROR(INDEX([1]!v_s10a_incident_by_feeder_FY26[feeder], ROWS($H$9:H510)),"")</f>
        <v>ONEWHERO</v>
      </c>
      <c r="I510" s="89" cm="1">
        <f t="array" ref="I510">IFERROR(INDEX([1]!v_s10a_incident_by_feeder_FY26[Start_Date], ROWS($I$9:I510)),"")</f>
        <v>45917.830011574071</v>
      </c>
      <c r="J510" s="90" cm="1">
        <f t="array" ref="J510">IFERROR(INDEX([1]!v_s10a_incident_by_feeder_FY26[Start_Time], ROWS($J$9:J510)),"")</f>
        <v>45917.830011574071</v>
      </c>
      <c r="K510" s="89" cm="1">
        <f t="array" ref="K510">IFERROR(INDEX([1]!v_s10a_incident_by_feeder_FY26[End_Date], ROWS($K$9:K510)),"")</f>
        <v>45917.859537037039</v>
      </c>
      <c r="L510" s="90" cm="1">
        <f t="array" ref="L510">IFERROR(INDEX([1]!v_s10a_incident_by_feeder_FY26[End_Time], ROWS($L$9:L510)),"")</f>
        <v>45917.859537037039</v>
      </c>
      <c r="M510" s="97" cm="1">
        <f t="array" ref="M510">IFERROR(INDEX([1]!v_s10a_incident_by_feeder_FY26[SAIDI_Value], ROWS($M$9:M510)),"")</f>
        <v>1.1828157053381572E-2</v>
      </c>
      <c r="N510" s="94" cm="1">
        <f t="array" ref="N510">IFERROR(INDEX([1]!v_s10a_incident_by_feeder_FY26[SAIFI_Value], ROWS($N$9:N510)),"")</f>
        <v>2.782004794586427E-4</v>
      </c>
      <c r="O510" s="91" cm="1">
        <f t="array" ref="O510">IFERROR(INDEX([1]!v_s10a_incident_by_feeder_FY26[ICPs], ROWS($N$9:N510)),"")</f>
        <v>10.044150110374835</v>
      </c>
      <c r="P510" s="118" cm="1">
        <f t="array" ref="P510">IFERROR(INDEX([1]!v_s10a_incident_by_feeder_FY26[CML], ROWS($P$9:P510)),"")</f>
        <v>427.04378225528825</v>
      </c>
      <c r="Q510" s="88" t="str" cm="1">
        <f t="array" ref="Q510">IFERROR(INDEX([1]!v_s10a_incident_by_feeder_FY26[Planned or Unplanned], ROWS($Q$9:Q510)),"")</f>
        <v>Unplanned</v>
      </c>
      <c r="R510" s="88" t="str" cm="1">
        <f t="array" ref="R510">IFERROR(INDEX([1]!v_s10a_incident_by_feeder_FY26[Cause], ROWS($R$9:R510)),"")</f>
        <v>Unknown</v>
      </c>
      <c r="S510" s="88" t="str" cm="1">
        <f t="array" ref="S510">IFERROR(INDEX([1]!v_s10a_incident_by_feeder_FY26[Details], ROWS($S$9:S510)),"")</f>
        <v># Sectionaliser S1021 Tripped, Puketona Rd, Haruru</v>
      </c>
      <c r="T510" s="18"/>
    </row>
    <row r="511" spans="1:20" ht="15.75" x14ac:dyDescent="0.25">
      <c r="A511" s="10">
        <v>511</v>
      </c>
      <c r="B511" s="11"/>
      <c r="C511" s="116"/>
      <c r="D511" s="116"/>
      <c r="E511" s="85" t="str" cm="1">
        <f t="array" ref="E511">IFERROR(INDEX([1]!v_s10a_incident_by_feeder_FY26[Interruptions Identifier], ROWS($E$9:E511)),"")</f>
        <v>INCD-34577-F-TI BAY</v>
      </c>
      <c r="F511" s="85" t="str" cm="1">
        <f t="array" ref="F511">IFERROR(INDEX([1]!v_s10a_incident_by_feeder_FY26[Circuit Location], ROWS($F$9:F511)),"")</f>
        <v>Haruru CB0606 - Ti Bay</v>
      </c>
      <c r="G511" s="88" t="str" cm="1">
        <f t="array" ref="G511">IFERROR(INDEX(#REF!, ROWS($G$9:G511)),"")</f>
        <v/>
      </c>
      <c r="H511" s="88" t="str" cm="1">
        <f t="array" ref="H511">IFERROR(INDEX([1]!v_s10a_incident_by_feeder_FY26[feeder], ROWS($H$9:H511)),"")</f>
        <v>TI BAY</v>
      </c>
      <c r="I511" s="89" cm="1">
        <f t="array" ref="I511">IFERROR(INDEX([1]!v_s10a_incident_by_feeder_FY26[Start_Date], ROWS($I$9:I511)),"")</f>
        <v>45917.830011574071</v>
      </c>
      <c r="J511" s="90" cm="1">
        <f t="array" ref="J511">IFERROR(INDEX([1]!v_s10a_incident_by_feeder_FY26[Start_Time], ROWS($J$9:J511)),"")</f>
        <v>45917.830011574071</v>
      </c>
      <c r="K511" s="89" cm="1">
        <f t="array" ref="K511">IFERROR(INDEX([1]!v_s10a_incident_by_feeder_FY26[End_Date], ROWS($K$9:K511)),"")</f>
        <v>45917.859537037039</v>
      </c>
      <c r="L511" s="90" cm="1">
        <f t="array" ref="L511">IFERROR(INDEX([1]!v_s10a_incident_by_feeder_FY26[End_Time], ROWS($L$9:L511)),"")</f>
        <v>45917.859537037039</v>
      </c>
      <c r="M511" s="97" cm="1">
        <f t="array" ref="M511">IFERROR(INDEX([1]!v_s10a_incident_by_feeder_FY26[SAIDI_Value], ROWS($M$9:M511)),"")</f>
        <v>0.52398735746482661</v>
      </c>
      <c r="N511" s="94" cm="1">
        <f t="array" ref="N511">IFERROR(INDEX([1]!v_s10a_incident_by_feeder_FY26[SAIFI_Value], ROWS($N$9:N511)),"")</f>
        <v>1.2324281240018413E-2</v>
      </c>
      <c r="O511" s="91" cm="1">
        <f t="array" ref="O511">IFERROR(INDEX([1]!v_s10a_incident_by_feeder_FY26[ICPs], ROWS($N$9:N511)),"")</f>
        <v>444.95584988962474</v>
      </c>
      <c r="P511" s="118" cm="1">
        <f t="array" ref="P511">IFERROR(INDEX([1]!v_s10a_incident_by_feeder_FY26[CML], ROWS($P$9:P511)),"")</f>
        <v>18918.039553910101</v>
      </c>
      <c r="Q511" s="88" t="str" cm="1">
        <f t="array" ref="Q511">IFERROR(INDEX([1]!v_s10a_incident_by_feeder_FY26[Planned or Unplanned], ROWS($Q$9:Q511)),"")</f>
        <v>Unplanned</v>
      </c>
      <c r="R511" s="88" t="str" cm="1">
        <f t="array" ref="R511">IFERROR(INDEX([1]!v_s10a_incident_by_feeder_FY26[Cause], ROWS($R$9:R511)),"")</f>
        <v>Unknown</v>
      </c>
      <c r="S511" s="88" t="str" cm="1">
        <f t="array" ref="S511">IFERROR(INDEX([1]!v_s10a_incident_by_feeder_FY26[Details], ROWS($S$9:S511)),"")</f>
        <v># Sectionaliser S1021 Tripped, Puketona Rd, Haruru</v>
      </c>
      <c r="T511" s="18"/>
    </row>
    <row r="512" spans="1:20" ht="15.75" x14ac:dyDescent="0.25">
      <c r="A512" s="10">
        <v>512</v>
      </c>
      <c r="B512" s="11"/>
      <c r="C512" s="116"/>
      <c r="D512" s="116"/>
      <c r="E512" s="85" t="str" cm="1">
        <f t="array" ref="E512">IFERROR(INDEX([1]!v_s10a_incident_by_feeder_FY26[Interruptions Identifier], ROWS($E$9:E512)),"")</f>
        <v>INCD-34580-F-TAHEKE</v>
      </c>
      <c r="F512" s="85" t="str" cm="1">
        <f t="array" ref="F512">IFERROR(INDEX([1]!v_s10a_incident_by_feeder_FY26[Circuit Location], ROWS($F$9:F512)),"")</f>
        <v>Kaikohe  CB0109 - Taheke</v>
      </c>
      <c r="G512" s="88" t="str" cm="1">
        <f t="array" ref="G512">IFERROR(INDEX(#REF!, ROWS($G$9:G512)),"")</f>
        <v/>
      </c>
      <c r="H512" s="88" t="str" cm="1">
        <f t="array" ref="H512">IFERROR(INDEX([1]!v_s10a_incident_by_feeder_FY26[feeder], ROWS($H$9:H512)),"")</f>
        <v>TAHEKE</v>
      </c>
      <c r="I512" s="89" cm="1">
        <f t="array" ref="I512">IFERROR(INDEX([1]!v_s10a_incident_by_feeder_FY26[Start_Date], ROWS($I$9:I512)),"")</f>
        <v>45918.533680555556</v>
      </c>
      <c r="J512" s="90" cm="1">
        <f t="array" ref="J512">IFERROR(INDEX([1]!v_s10a_incident_by_feeder_FY26[Start_Time], ROWS($J$9:J512)),"")</f>
        <v>45918.533680555556</v>
      </c>
      <c r="K512" s="89" cm="1">
        <f t="array" ref="K512">IFERROR(INDEX([1]!v_s10a_incident_by_feeder_FY26[End_Date], ROWS($K$9:K512)),"")</f>
        <v>45918.536354166667</v>
      </c>
      <c r="L512" s="90" cm="1">
        <f t="array" ref="L512">IFERROR(INDEX([1]!v_s10a_incident_by_feeder_FY26[End_Time], ROWS($L$9:L512)),"")</f>
        <v>45918.536354166667</v>
      </c>
      <c r="M512" s="97" cm="1">
        <f t="array" ref="M512">IFERROR(INDEX([1]!v_s10a_incident_by_feeder_FY26[SAIDI_Value], ROWS($M$9:M512)),"")</f>
        <v>1.4182639038819915E-2</v>
      </c>
      <c r="N512" s="94" cm="1">
        <f t="array" ref="N512">IFERROR(INDEX([1]!v_s10a_incident_by_feeder_FY26[SAIFI_Value], ROWS($N$9:N512)),"")</f>
        <v>3.6838023487702192E-3</v>
      </c>
      <c r="O512" s="91" cm="1">
        <f t="array" ref="O512">IFERROR(INDEX([1]!v_s10a_incident_by_feeder_FY26[ICPs], ROWS($N$9:N512)),"")</f>
        <v>133</v>
      </c>
      <c r="P512" s="118" cm="1">
        <f t="array" ref="P512">IFERROR(INDEX([1]!v_s10a_incident_by_feeder_FY26[CML], ROWS($P$9:P512)),"")</f>
        <v>512.04999985755421</v>
      </c>
      <c r="Q512" s="88" t="str" cm="1">
        <f t="array" ref="Q512">IFERROR(INDEX([1]!v_s10a_incident_by_feeder_FY26[Planned or Unplanned], ROWS($Q$9:Q512)),"")</f>
        <v>Unplanned</v>
      </c>
      <c r="R512" s="88" t="str" cm="1">
        <f t="array" ref="R512">IFERROR(INDEX([1]!v_s10a_incident_by_feeder_FY26[Cause], ROWS($R$9:R512)),"")</f>
        <v>Human Error</v>
      </c>
      <c r="S512" s="88" t="str" cm="1">
        <f t="array" ref="S512">IFERROR(INDEX([1]!v_s10a_incident_by_feeder_FY26[Details], ROWS($S$9:S512)),"")</f>
        <v># Tree Contact, Near Recloser R458, Matarau Rd, Kaikohe</v>
      </c>
      <c r="T512" s="18"/>
    </row>
    <row r="513" spans="1:20" ht="15.75" x14ac:dyDescent="0.25">
      <c r="A513" s="10">
        <v>513</v>
      </c>
      <c r="B513" s="11"/>
      <c r="C513" s="116"/>
      <c r="D513" s="116"/>
      <c r="E513" s="85" t="str" cm="1">
        <f t="array" ref="E513">IFERROR(INDEX([1]!v_s10a_incident_by_feeder_FY26[Interruptions Identifier], ROWS($E$9:E513)),"")</f>
        <v>INCD-34592-F-BROADWOOD</v>
      </c>
      <c r="F513" s="85" t="str" cm="1">
        <f t="array" ref="F513">IFERROR(INDEX([1]!v_s10a_incident_by_feeder_FY26[Circuit Location], ROWS($F$9:F513)),"")</f>
        <v>Kaitaia Transmission 151922 - Broadwood</v>
      </c>
      <c r="G513" s="88" t="str" cm="1">
        <f t="array" ref="G513">IFERROR(INDEX(#REF!, ROWS($G$9:G513)),"")</f>
        <v/>
      </c>
      <c r="H513" s="88" t="str" cm="1">
        <f t="array" ref="H513">IFERROR(INDEX([1]!v_s10a_incident_by_feeder_FY26[feeder], ROWS($H$9:H513)),"")</f>
        <v>BROADWOOD</v>
      </c>
      <c r="I513" s="89" cm="1">
        <f t="array" ref="I513">IFERROR(INDEX([1]!v_s10a_incident_by_feeder_FY26[Start_Date], ROWS($I$9:I513)),"")</f>
        <v>45918.643750000003</v>
      </c>
      <c r="J513" s="90" cm="1">
        <f t="array" ref="J513">IFERROR(INDEX([1]!v_s10a_incident_by_feeder_FY26[Start_Time], ROWS($J$9:J513)),"")</f>
        <v>45918.643750000003</v>
      </c>
      <c r="K513" s="89" cm="1">
        <f t="array" ref="K513">IFERROR(INDEX([1]!v_s10a_incident_by_feeder_FY26[End_Date], ROWS($K$9:K513)),"")</f>
        <v>45918.776388888888</v>
      </c>
      <c r="L513" s="90" cm="1">
        <f t="array" ref="L513">IFERROR(INDEX([1]!v_s10a_incident_by_feeder_FY26[End_Time], ROWS($L$9:L513)),"")</f>
        <v>45918.776388888888</v>
      </c>
      <c r="M513" s="97" cm="1">
        <f t="array" ref="M513">IFERROR(INDEX([1]!v_s10a_incident_by_feeder_FY26[SAIDI_Value], ROWS($M$9:M513)),"")</f>
        <v>0.23277199201566701</v>
      </c>
      <c r="N513" s="94" cm="1">
        <f t="array" ref="N513">IFERROR(INDEX([1]!v_s10a_incident_by_feeder_FY26[SAIFI_Value], ROWS($N$9:N513)),"")</f>
        <v>1.2187015289164636E-3</v>
      </c>
      <c r="O513" s="91" cm="1">
        <f t="array" ref="O513">IFERROR(INDEX([1]!v_s10a_incident_by_feeder_FY26[ICPs], ROWS($N$9:N513)),"")</f>
        <v>44</v>
      </c>
      <c r="P513" s="118" cm="1">
        <f t="array" ref="P513">IFERROR(INDEX([1]!v_s10a_incident_by_feeder_FY26[CML], ROWS($P$9:P513)),"")</f>
        <v>8403.9999997336417</v>
      </c>
      <c r="Q513" s="88" t="str" cm="1">
        <f t="array" ref="Q513">IFERROR(INDEX([1]!v_s10a_incident_by_feeder_FY26[Planned or Unplanned], ROWS($Q$9:Q513)),"")</f>
        <v>Unplanned</v>
      </c>
      <c r="R513" s="88" t="str" cm="1">
        <f t="array" ref="R513">IFERROR(INDEX([1]!v_s10a_incident_by_feeder_FY26[Cause], ROWS($R$9:R513)),"")</f>
        <v>Unknown</v>
      </c>
      <c r="S513" s="88" t="str" cm="1">
        <f t="array" ref="S513">IFERROR(INDEX([1]!v_s10a_incident_by_feeder_FY26[Details], ROWS($S$9:S513)),"")</f>
        <v># Recloser R_T01298 Tripped, West Coast Rd, Motuti</v>
      </c>
      <c r="T513" s="18"/>
    </row>
    <row r="514" spans="1:20" ht="15.75" x14ac:dyDescent="0.25">
      <c r="A514" s="10">
        <v>514</v>
      </c>
      <c r="B514" s="11"/>
      <c r="C514" s="116"/>
      <c r="D514" s="116"/>
      <c r="E514" s="85" t="str" cm="1">
        <f t="array" ref="E514">IFERROR(INDEX([1]!v_s10a_incident_by_feeder_FY26[Interruptions Identifier], ROWS($E$9:E514)),"")</f>
        <v>INCD-34604-F-TOTARA NORTH</v>
      </c>
      <c r="F514" s="85" t="str" cm="1">
        <f t="array" ref="F514">IFERROR(INDEX([1]!v_s10a_incident_by_feeder_FY26[Circuit Location], ROWS($F$9:F514)),"")</f>
        <v>Kaeo 191782 - Totara North</v>
      </c>
      <c r="G514" s="88" t="str" cm="1">
        <f t="array" ref="G514">IFERROR(INDEX(#REF!, ROWS($G$9:G514)),"")</f>
        <v/>
      </c>
      <c r="H514" s="88" t="str" cm="1">
        <f t="array" ref="H514">IFERROR(INDEX([1]!v_s10a_incident_by_feeder_FY26[feeder], ROWS($H$9:H514)),"")</f>
        <v>TOTARA NORTH</v>
      </c>
      <c r="I514" s="89" cm="1">
        <f t="array" ref="I514">IFERROR(INDEX([1]!v_s10a_incident_by_feeder_FY26[Start_Date], ROWS($I$9:I514)),"")</f>
        <v>45918.957638888889</v>
      </c>
      <c r="J514" s="90" cm="1">
        <f t="array" ref="J514">IFERROR(INDEX([1]!v_s10a_incident_by_feeder_FY26[Start_Time], ROWS($J$9:J514)),"")</f>
        <v>45918.957638888889</v>
      </c>
      <c r="K514" s="89" cm="1">
        <f t="array" ref="K514">IFERROR(INDEX([1]!v_s10a_incident_by_feeder_FY26[End_Date], ROWS($K$9:K514)),"")</f>
        <v>45919.029166666667</v>
      </c>
      <c r="L514" s="90" cm="1">
        <f t="array" ref="L514">IFERROR(INDEX([1]!v_s10a_incident_by_feeder_FY26[End_Time], ROWS($L$9:L514)),"")</f>
        <v>45919.029166666667</v>
      </c>
      <c r="M514" s="97" cm="1">
        <f t="array" ref="M514">IFERROR(INDEX([1]!v_s10a_incident_by_feeder_FY26[SAIDI_Value], ROWS($M$9:M514)),"")</f>
        <v>4.564591181053209E-2</v>
      </c>
      <c r="N514" s="94" cm="1">
        <f t="array" ref="N514">IFERROR(INDEX([1]!v_s10a_incident_by_feeder_FY26[SAIFI_Value], ROWS($N$9:N514)),"")</f>
        <v>4.4316419233325947E-4</v>
      </c>
      <c r="O514" s="91" cm="1">
        <f t="array" ref="O514">IFERROR(INDEX([1]!v_s10a_incident_by_feeder_FY26[ICPs], ROWS($N$9:N514)),"")</f>
        <v>16</v>
      </c>
      <c r="P514" s="118" cm="1">
        <f t="array" ref="P514">IFERROR(INDEX([1]!v_s10a_incident_by_feeder_FY26[CML], ROWS($P$9:P514)),"")</f>
        <v>1648.0000000074506</v>
      </c>
      <c r="Q514" s="88" t="str" cm="1">
        <f t="array" ref="Q514">IFERROR(INDEX([1]!v_s10a_incident_by_feeder_FY26[Planned or Unplanned], ROWS($Q$9:Q514)),"")</f>
        <v>Unplanned</v>
      </c>
      <c r="R514" s="88" t="str" cm="1">
        <f t="array" ref="R514">IFERROR(INDEX([1]!v_s10a_incident_by_feeder_FY26[Cause], ROWS($R$9:R514)),"")</f>
        <v>Wildlife</v>
      </c>
      <c r="S514" s="88" t="str" cm="1">
        <f t="array" ref="S514">IFERROR(INDEX([1]!v_s10a_incident_by_feeder_FY26[Details], ROWS($S$9:S514)),"")</f>
        <v># Possum vs Line, near Pole 408783, Waihapa Rd, Kaeo</v>
      </c>
      <c r="T514" s="18"/>
    </row>
    <row r="515" spans="1:20" ht="15.75" x14ac:dyDescent="0.25">
      <c r="A515" s="10">
        <v>515</v>
      </c>
      <c r="B515" s="11"/>
      <c r="C515" s="116"/>
      <c r="D515" s="116"/>
      <c r="E515" s="85" t="str" cm="1">
        <f t="array" ref="E515">IFERROR(INDEX([1]!v_s10a_incident_by_feeder_FY26[Interruptions Identifier], ROWS($E$9:E515)),"")</f>
        <v>INCD-34625-F-HOREKE</v>
      </c>
      <c r="F515" s="85" t="str" cm="1">
        <f t="array" ref="F515">IFERROR(INDEX([1]!v_s10a_incident_by_feeder_FY26[Circuit Location], ROWS($F$9:F515)),"")</f>
        <v>Kaikohe  CB0111 - Horeke</v>
      </c>
      <c r="G515" s="88" t="str" cm="1">
        <f t="array" ref="G515">IFERROR(INDEX(#REF!, ROWS($G$9:G515)),"")</f>
        <v/>
      </c>
      <c r="H515" s="88" t="str" cm="1">
        <f t="array" ref="H515">IFERROR(INDEX([1]!v_s10a_incident_by_feeder_FY26[feeder], ROWS($H$9:H515)),"")</f>
        <v>HOREKE</v>
      </c>
      <c r="I515" s="89" cm="1">
        <f t="array" ref="I515">IFERROR(INDEX([1]!v_s10a_incident_by_feeder_FY26[Start_Date], ROWS($I$9:I515)),"")</f>
        <v>45920.806250000001</v>
      </c>
      <c r="J515" s="90" cm="1">
        <f t="array" ref="J515">IFERROR(INDEX([1]!v_s10a_incident_by_feeder_FY26[Start_Time], ROWS($J$9:J515)),"")</f>
        <v>45920.806250000001</v>
      </c>
      <c r="K515" s="89" cm="1">
        <f t="array" ref="K515">IFERROR(INDEX([1]!v_s10a_incident_by_feeder_FY26[End_Date], ROWS($K$9:K515)),"")</f>
        <v>45921.470833333333</v>
      </c>
      <c r="L515" s="90" cm="1">
        <f t="array" ref="L515">IFERROR(INDEX([1]!v_s10a_incident_by_feeder_FY26[End_Time], ROWS($L$9:L515)),"")</f>
        <v>45921.470833333333</v>
      </c>
      <c r="M515" s="97" cm="1">
        <f t="array" ref="M515">IFERROR(INDEX([1]!v_s10a_incident_by_feeder_FY26[SAIDI_Value], ROWS($M$9:M515)),"")</f>
        <v>0.82170950586952651</v>
      </c>
      <c r="N515" s="94" cm="1">
        <f t="array" ref="N515">IFERROR(INDEX([1]!v_s10a_incident_by_feeder_FY26[SAIFI_Value], ROWS($N$9:N515)),"")</f>
        <v>8.586306226456902E-4</v>
      </c>
      <c r="O515" s="91" cm="1">
        <f t="array" ref="O515">IFERROR(INDEX([1]!v_s10a_incident_by_feeder_FY26[ICPs], ROWS($N$9:N515)),"")</f>
        <v>31</v>
      </c>
      <c r="P515" s="118" cm="1">
        <f t="array" ref="P515">IFERROR(INDEX([1]!v_s10a_incident_by_feeder_FY26[CML], ROWS($P$9:P515)),"")</f>
        <v>29666.999999913387</v>
      </c>
      <c r="Q515" s="88" t="str" cm="1">
        <f t="array" ref="Q515">IFERROR(INDEX([1]!v_s10a_incident_by_feeder_FY26[Planned or Unplanned], ROWS($Q$9:Q515)),"")</f>
        <v>Unplanned</v>
      </c>
      <c r="R515" s="88" t="str" cm="1">
        <f t="array" ref="R515">IFERROR(INDEX([1]!v_s10a_incident_by_feeder_FY26[Cause], ROWS($R$9:R515)),"")</f>
        <v>Defective Equipment</v>
      </c>
      <c r="S515" s="88" t="str" cm="1">
        <f t="array" ref="S515">IFERROR(INDEX([1]!v_s10a_incident_by_feeder_FY26[Details], ROWS($S$9:S515)),"")</f>
        <v># Line Down, Between Poles  420471 and420475, Paponga Rd, Kaikohe</v>
      </c>
      <c r="T515" s="18"/>
    </row>
    <row r="516" spans="1:20" ht="15.75" x14ac:dyDescent="0.25">
      <c r="A516" s="10">
        <v>516</v>
      </c>
      <c r="B516" s="11"/>
      <c r="C516" s="116"/>
      <c r="D516" s="116"/>
      <c r="E516" s="85" t="str" cm="1">
        <f t="array" ref="E516">IFERROR(INDEX([1]!v_s10a_incident_by_feeder_FY26[Interruptions Identifier], ROWS($E$9:E516)),"")</f>
        <v>INCD-34628-F-SHEPHERD ROAD</v>
      </c>
      <c r="F516" s="85" t="str" cm="1">
        <f t="array" ref="F516">IFERROR(INDEX([1]!v_s10a_incident_by_feeder_FY26[Circuit Location], ROWS($F$9:F516)),"")</f>
        <v>Kerikeri 181192 - Shepherd Road</v>
      </c>
      <c r="G516" s="88" t="str" cm="1">
        <f t="array" ref="G516">IFERROR(INDEX(#REF!, ROWS($G$9:G516)),"")</f>
        <v/>
      </c>
      <c r="H516" s="88" t="str" cm="1">
        <f t="array" ref="H516">IFERROR(INDEX([1]!v_s10a_incident_by_feeder_FY26[feeder], ROWS($H$9:H516)),"")</f>
        <v>SHEPHERD ROAD</v>
      </c>
      <c r="I516" s="89" cm="1">
        <f t="array" ref="I516">IFERROR(INDEX([1]!v_s10a_incident_by_feeder_FY26[Start_Date], ROWS($I$9:I516)),"")</f>
        <v>45920.804166666669</v>
      </c>
      <c r="J516" s="90" cm="1">
        <f t="array" ref="J516">IFERROR(INDEX([1]!v_s10a_incident_by_feeder_FY26[Start_Time], ROWS($J$9:J516)),"")</f>
        <v>45920.804166666669</v>
      </c>
      <c r="K516" s="89" cm="1">
        <f t="array" ref="K516">IFERROR(INDEX([1]!v_s10a_incident_by_feeder_FY26[End_Date], ROWS($K$9:K516)),"")</f>
        <v>45920.89166666667</v>
      </c>
      <c r="L516" s="90" cm="1">
        <f t="array" ref="L516">IFERROR(INDEX([1]!v_s10a_incident_by_feeder_FY26[End_Time], ROWS($L$9:L516)),"")</f>
        <v>45920.89166666667</v>
      </c>
      <c r="M516" s="97" cm="1">
        <f t="array" ref="M516">IFERROR(INDEX([1]!v_s10a_incident_by_feeder_FY26[SAIDI_Value], ROWS($M$9:M516)),"")</f>
        <v>2.0939508088094749E-2</v>
      </c>
      <c r="N516" s="94" cm="1">
        <f t="array" ref="N516">IFERROR(INDEX([1]!v_s10a_incident_by_feeder_FY26[SAIFI_Value], ROWS($N$9:N516)),"")</f>
        <v>1.6618657212497231E-4</v>
      </c>
      <c r="O516" s="91" cm="1">
        <f t="array" ref="O516">IFERROR(INDEX([1]!v_s10a_incident_by_feeder_FY26[ICPs], ROWS($N$9:N516)),"")</f>
        <v>6</v>
      </c>
      <c r="P516" s="118" cm="1">
        <f t="array" ref="P516">IFERROR(INDEX([1]!v_s10a_incident_by_feeder_FY26[CML], ROWS($P$9:P516)),"")</f>
        <v>756.00000001257285</v>
      </c>
      <c r="Q516" s="88" t="str" cm="1">
        <f t="array" ref="Q516">IFERROR(INDEX([1]!v_s10a_incident_by_feeder_FY26[Planned or Unplanned], ROWS($Q$9:Q516)),"")</f>
        <v>Unplanned</v>
      </c>
      <c r="R516" s="88" t="str" cm="1">
        <f t="array" ref="R516">IFERROR(INDEX([1]!v_s10a_incident_by_feeder_FY26[Cause], ROWS($R$9:R516)),"")</f>
        <v>Defective Equipment</v>
      </c>
      <c r="S516" s="88" t="str" cm="1">
        <f t="array" ref="S516">IFERROR(INDEX([1]!v_s10a_incident_by_feeder_FY26[Details], ROWS($S$9:S516)),"")</f>
        <v># Burnt Link L156, Shepherd Rd, Kerikeri</v>
      </c>
      <c r="T516" s="18"/>
    </row>
    <row r="517" spans="1:20" ht="15.75" x14ac:dyDescent="0.25">
      <c r="A517" s="10">
        <v>517</v>
      </c>
      <c r="B517" s="11"/>
      <c r="C517" s="116"/>
      <c r="D517" s="116"/>
      <c r="E517" s="85" t="str" cm="1">
        <f t="array" ref="E517">IFERROR(INDEX([1]!v_s10a_incident_by_feeder_FY26[Interruptions Identifier], ROWS($E$9:E517)),"")</f>
        <v>INCD-34631-F-PURERUA</v>
      </c>
      <c r="F517" s="85" t="str" cm="1">
        <f t="array" ref="F517">IFERROR(INDEX([1]!v_s10a_incident_by_feeder_FY26[Circuit Location], ROWS($F$9:F517)),"")</f>
        <v>Waipapa 041632 - Purerua</v>
      </c>
      <c r="G517" s="88" t="str" cm="1">
        <f t="array" ref="G517">IFERROR(INDEX(#REF!, ROWS($G$9:G517)),"")</f>
        <v/>
      </c>
      <c r="H517" s="88" t="str" cm="1">
        <f t="array" ref="H517">IFERROR(INDEX([1]!v_s10a_incident_by_feeder_FY26[feeder], ROWS($H$9:H517)),"")</f>
        <v>PURERUA</v>
      </c>
      <c r="I517" s="89" cm="1">
        <f t="array" ref="I517">IFERROR(INDEX([1]!v_s10a_incident_by_feeder_FY26[Start_Date], ROWS($I$9:I517)),"")</f>
        <v>45932.375520833331</v>
      </c>
      <c r="J517" s="90" cm="1">
        <f t="array" ref="J517">IFERROR(INDEX([1]!v_s10a_incident_by_feeder_FY26[Start_Time], ROWS($J$9:J517)),"")</f>
        <v>45932.375520833331</v>
      </c>
      <c r="K517" s="89" cm="1">
        <f t="array" ref="K517">IFERROR(INDEX([1]!v_s10a_incident_by_feeder_FY26[End_Date], ROWS($K$9:K517)),"")</f>
        <v>45932.596574074072</v>
      </c>
      <c r="L517" s="90" cm="1">
        <f t="array" ref="L517">IFERROR(INDEX([1]!v_s10a_incident_by_feeder_FY26[End_Time], ROWS($L$9:L517)),"")</f>
        <v>45932.596574074072</v>
      </c>
      <c r="M517" s="97" cm="1">
        <f t="array" ref="M517">IFERROR(INDEX([1]!v_s10a_incident_by_feeder_FY26[SAIDI_Value], ROWS($M$9:M517)),"")</f>
        <v>2.5480089925403915</v>
      </c>
      <c r="N517" s="94" cm="1">
        <f t="array" ref="N517">IFERROR(INDEX([1]!v_s10a_incident_by_feeder_FY26[SAIFI_Value], ROWS($N$9:N517)),"")</f>
        <v>8.0046532240194996E-3</v>
      </c>
      <c r="O517" s="91" cm="1">
        <f t="array" ref="O517">IFERROR(INDEX([1]!v_s10a_incident_by_feeder_FY26[ICPs], ROWS($N$9:N517)),"")</f>
        <v>289</v>
      </c>
      <c r="P517" s="118" cm="1">
        <f t="array" ref="P517">IFERROR(INDEX([1]!v_s10a_incident_by_feeder_FY26[CML], ROWS($P$9:P517)),"")</f>
        <v>91993.316666678293</v>
      </c>
      <c r="Q517" s="88" t="str" cm="1">
        <f t="array" ref="Q517">IFERROR(INDEX([1]!v_s10a_incident_by_feeder_FY26[Planned or Unplanned], ROWS($Q$9:Q517)),"")</f>
        <v>Planned</v>
      </c>
      <c r="R517" s="88" t="str" cm="1">
        <f t="array" ref="R517">IFERROR(INDEX([1]!v_s10a_incident_by_feeder_FY26[Cause], ROWS($R$9:R517)),"")</f>
        <v>Planned Outage</v>
      </c>
      <c r="S517" s="88" t="str" cm="1">
        <f t="array" ref="S517">IFERROR(INDEX([1]!v_s10a_incident_by_feeder_FY26[Details], ROWS($S$9:S517)),"")</f>
        <v># Network Alterations beyond Recloser R113, Purerua Rd, Waipapa</v>
      </c>
      <c r="T517" s="18"/>
    </row>
    <row r="518" spans="1:20" ht="15.75" x14ac:dyDescent="0.25">
      <c r="A518" s="10">
        <v>518</v>
      </c>
      <c r="B518" s="11"/>
      <c r="C518" s="116"/>
      <c r="D518" s="116"/>
      <c r="E518" s="85" t="str" cm="1">
        <f t="array" ref="E518">IFERROR(INDEX([1]!v_s10a_incident_by_feeder_FY26[Interruptions Identifier], ROWS($E$9:E518)),"")</f>
        <v>INCD-34634-F-OPUA</v>
      </c>
      <c r="F518" s="85" t="str" cm="1">
        <f t="array" ref="F518">IFERROR(INDEX([1]!v_s10a_incident_by_feeder_FY26[Circuit Location], ROWS($F$9:F518)),"")</f>
        <v>Kawakawa CB0208 - Opua</v>
      </c>
      <c r="G518" s="88" t="str" cm="1">
        <f t="array" ref="G518">IFERROR(INDEX(#REF!, ROWS($G$9:G518)),"")</f>
        <v/>
      </c>
      <c r="H518" s="88" t="str" cm="1">
        <f t="array" ref="H518">IFERROR(INDEX([1]!v_s10a_incident_by_feeder_FY26[feeder], ROWS($H$9:H518)),"")</f>
        <v>OPUA</v>
      </c>
      <c r="I518" s="89" cm="1">
        <f t="array" ref="I518">IFERROR(INDEX([1]!v_s10a_incident_by_feeder_FY26[Start_Date], ROWS($I$9:I518)),"")</f>
        <v>45921.470312500001</v>
      </c>
      <c r="J518" s="90" cm="1">
        <f t="array" ref="J518">IFERROR(INDEX([1]!v_s10a_incident_by_feeder_FY26[Start_Time], ROWS($J$9:J518)),"")</f>
        <v>45921.470312500001</v>
      </c>
      <c r="K518" s="89" cm="1">
        <f t="array" ref="K518">IFERROR(INDEX([1]!v_s10a_incident_by_feeder_FY26[End_Date], ROWS($K$9:K518)),"")</f>
        <v>45921.501539351855</v>
      </c>
      <c r="L518" s="90" cm="1">
        <f t="array" ref="L518">IFERROR(INDEX([1]!v_s10a_incident_by_feeder_FY26[End_Time], ROWS($L$9:L518)),"")</f>
        <v>45921.501539351855</v>
      </c>
      <c r="M518" s="97" cm="1">
        <f t="array" ref="M518">IFERROR(INDEX([1]!v_s10a_incident_by_feeder_FY26[SAIDI_Value], ROWS($M$9:M518)),"")</f>
        <v>0.8366473705444667</v>
      </c>
      <c r="N518" s="94" cm="1">
        <f t="array" ref="N518">IFERROR(INDEX([1]!v_s10a_incident_by_feeder_FY26[SAIFI_Value], ROWS($N$9:N518)),"")</f>
        <v>1.9083758032350986E-2</v>
      </c>
      <c r="O518" s="91" cm="1">
        <f t="array" ref="O518">IFERROR(INDEX([1]!v_s10a_incident_by_feeder_FY26[ICPs], ROWS($N$9:N518)),"")</f>
        <v>689</v>
      </c>
      <c r="P518" s="118" cm="1">
        <f t="array" ref="P518">IFERROR(INDEX([1]!v_s10a_incident_by_feeder_FY26[CML], ROWS($P$9:P518)),"")</f>
        <v>30206.316666137427</v>
      </c>
      <c r="Q518" s="88" t="str" cm="1">
        <f t="array" ref="Q518">IFERROR(INDEX([1]!v_s10a_incident_by_feeder_FY26[Planned or Unplanned], ROWS($Q$9:Q518)),"")</f>
        <v>Unplanned</v>
      </c>
      <c r="R518" s="88" t="str" cm="1">
        <f t="array" ref="R518">IFERROR(INDEX([1]!v_s10a_incident_by_feeder_FY26[Cause], ROWS($R$9:R518)),"")</f>
        <v>Vegetation</v>
      </c>
      <c r="S518" s="88" t="str" cm="1">
        <f t="array" ref="S518">IFERROR(INDEX([1]!v_s10a_incident_by_feeder_FY26[Details], ROWS($S$9:S518)),"")</f>
        <v># Circuit Breaker CB0208 Tripped, Settlement Rd, Kawakawa</v>
      </c>
      <c r="T518" s="18"/>
    </row>
    <row r="519" spans="1:20" ht="15.75" x14ac:dyDescent="0.25">
      <c r="A519" s="10">
        <v>519</v>
      </c>
      <c r="B519" s="11"/>
      <c r="C519" s="116"/>
      <c r="D519" s="116"/>
      <c r="E519" s="85" t="str" cm="1">
        <f t="array" ref="E519">IFERROR(INDEX([1]!v_s10a_incident_by_feeder_FY26[Interruptions Identifier], ROWS($E$9:E519)),"")</f>
        <v>INCD-34637-F-KAIKOHE</v>
      </c>
      <c r="F519" s="85" t="str" cm="1">
        <f t="array" ref="F519">IFERROR(INDEX([1]!v_s10a_incident_by_feeder_FY26[Circuit Location], ROWS($F$9:F519)),"")</f>
        <v>Kaikohe  CB0107 - Kaikohe</v>
      </c>
      <c r="G519" s="88" t="str" cm="1">
        <f t="array" ref="G519">IFERROR(INDEX(#REF!, ROWS($G$9:G519)),"")</f>
        <v/>
      </c>
      <c r="H519" s="88" t="str" cm="1">
        <f t="array" ref="H519">IFERROR(INDEX([1]!v_s10a_incident_by_feeder_FY26[feeder], ROWS($H$9:H519)),"")</f>
        <v>KAIKOHE</v>
      </c>
      <c r="I519" s="89" cm="1">
        <f t="array" ref="I519">IFERROR(INDEX([1]!v_s10a_incident_by_feeder_FY26[Start_Date], ROWS($I$9:I519)),"")</f>
        <v>45933.417361111111</v>
      </c>
      <c r="J519" s="90" cm="1">
        <f t="array" ref="J519">IFERROR(INDEX([1]!v_s10a_incident_by_feeder_FY26[Start_Time], ROWS($J$9:J519)),"")</f>
        <v>45933.417361111111</v>
      </c>
      <c r="K519" s="89" cm="1">
        <f t="array" ref="K519">IFERROR(INDEX([1]!v_s10a_incident_by_feeder_FY26[End_Date], ROWS($K$9:K519)),"")</f>
        <v>45933.550694444442</v>
      </c>
      <c r="L519" s="90" cm="1">
        <f t="array" ref="L519">IFERROR(INDEX([1]!v_s10a_incident_by_feeder_FY26[End_Time], ROWS($L$9:L519)),"")</f>
        <v>45933.550694444442</v>
      </c>
      <c r="M519" s="97" cm="1">
        <f t="array" ref="M519">IFERROR(INDEX([1]!v_s10a_incident_by_feeder_FY26[SAIDI_Value], ROWS($M$9:M519)),"")</f>
        <v>1.9942388654706475</v>
      </c>
      <c r="N519" s="94" cm="1">
        <f t="array" ref="N519">IFERROR(INDEX([1]!v_s10a_incident_by_feeder_FY26[SAIFI_Value], ROWS($N$9:N519)),"")</f>
        <v>1.038666075781077E-2</v>
      </c>
      <c r="O519" s="91" cm="1">
        <f t="array" ref="O519">IFERROR(INDEX([1]!v_s10a_incident_by_feeder_FY26[ICPs], ROWS($N$9:N519)),"")</f>
        <v>375</v>
      </c>
      <c r="P519" s="118" cm="1">
        <f t="array" ref="P519">IFERROR(INDEX([1]!v_s10a_incident_by_feeder_FY26[CML], ROWS($P$9:P519)),"")</f>
        <v>71999.999998952262</v>
      </c>
      <c r="Q519" s="88" t="str" cm="1">
        <f t="array" ref="Q519">IFERROR(INDEX([1]!v_s10a_incident_by_feeder_FY26[Planned or Unplanned], ROWS($Q$9:Q519)),"")</f>
        <v>Planned</v>
      </c>
      <c r="R519" s="88" t="str" cm="1">
        <f t="array" ref="R519">IFERROR(INDEX([1]!v_s10a_incident_by_feeder_FY26[Cause], ROWS($R$9:R519)),"")</f>
        <v>Planned Outage</v>
      </c>
      <c r="S519" s="88" t="str" cm="1">
        <f t="array" ref="S519">IFERROR(INDEX([1]!v_s10a_incident_by_feeder_FY26[Details], ROWS($S$9:S519)),"")</f>
        <v># HV Maintenance near T02172, Hillcrest Rd, Kaikohe</v>
      </c>
      <c r="T519" s="18"/>
    </row>
    <row r="520" spans="1:20" ht="15.75" x14ac:dyDescent="0.25">
      <c r="A520" s="10">
        <v>520</v>
      </c>
      <c r="B520" s="11"/>
      <c r="C520" s="116"/>
      <c r="D520" s="116"/>
      <c r="E520" s="85" t="str" cm="1">
        <f t="array" ref="E520">IFERROR(INDEX([1]!v_s10a_incident_by_feeder_FY26[Interruptions Identifier], ROWS($E$9:E520)),"")</f>
        <v>INCD-34649-F-JOYCES ROAD</v>
      </c>
      <c r="F520" s="85" t="str" cm="1">
        <f t="array" ref="F520">IFERROR(INDEX([1]!v_s10a_incident_by_feeder_FY26[Circuit Location], ROWS($F$9:F520)),"")</f>
        <v>Haruru CB0609 - Joyces Rd</v>
      </c>
      <c r="G520" s="88" t="str" cm="1">
        <f t="array" ref="G520">IFERROR(INDEX(#REF!, ROWS($G$9:G520)),"")</f>
        <v/>
      </c>
      <c r="H520" s="88" t="str" cm="1">
        <f t="array" ref="H520">IFERROR(INDEX([1]!v_s10a_incident_by_feeder_FY26[feeder], ROWS($H$9:H520)),"")</f>
        <v>JOYCES ROAD</v>
      </c>
      <c r="I520" s="89" cm="1">
        <f t="array" ref="I520">IFERROR(INDEX([1]!v_s10a_incident_by_feeder_FY26[Start_Date], ROWS($I$9:I520)),"")</f>
        <v>45961.356944444444</v>
      </c>
      <c r="J520" s="90" cm="1">
        <f t="array" ref="J520">IFERROR(INDEX([1]!v_s10a_incident_by_feeder_FY26[Start_Time], ROWS($J$9:J520)),"")</f>
        <v>45961.356944444444</v>
      </c>
      <c r="K520" s="89" cm="1">
        <f t="array" ref="K520">IFERROR(INDEX([1]!v_s10a_incident_by_feeder_FY26[End_Date], ROWS($K$9:K520)),"")</f>
        <v>45961.518750000003</v>
      </c>
      <c r="L520" s="90" cm="1">
        <f t="array" ref="L520">IFERROR(INDEX([1]!v_s10a_incident_by_feeder_FY26[End_Time], ROWS($L$9:L520)),"")</f>
        <v>45961.518750000003</v>
      </c>
      <c r="M520" s="97" cm="1">
        <f t="array" ref="M520">IFERROR(INDEX([1]!v_s10a_incident_by_feeder_FY26[SAIDI_Value], ROWS($M$9:M520)),"")</f>
        <v>0.29686461334576847</v>
      </c>
      <c r="N520" s="94" cm="1">
        <f t="array" ref="N520">IFERROR(INDEX([1]!v_s10a_incident_by_feeder_FY26[SAIFI_Value], ROWS($N$9:N520)),"")</f>
        <v>1.274097052958121E-3</v>
      </c>
      <c r="O520" s="91" cm="1">
        <f t="array" ref="O520">IFERROR(INDEX([1]!v_s10a_incident_by_feeder_FY26[ICPs], ROWS($N$9:N520)),"")</f>
        <v>46</v>
      </c>
      <c r="P520" s="118" cm="1">
        <f t="array" ref="P520">IFERROR(INDEX([1]!v_s10a_incident_by_feeder_FY26[CML], ROWS($P$9:P520)),"")</f>
        <v>10718.000000235625</v>
      </c>
      <c r="Q520" s="88" t="str" cm="1">
        <f t="array" ref="Q520">IFERROR(INDEX([1]!v_s10a_incident_by_feeder_FY26[Planned or Unplanned], ROWS($Q$9:Q520)),"")</f>
        <v>Planned</v>
      </c>
      <c r="R520" s="88" t="str" cm="1">
        <f t="array" ref="R520">IFERROR(INDEX([1]!v_s10a_incident_by_feeder_FY26[Cause], ROWS($R$9:R520)),"")</f>
        <v>Planned Outage</v>
      </c>
      <c r="S520" s="88" t="str" cm="1">
        <f t="array" ref="S520">IFERROR(INDEX([1]!v_s10a_incident_by_feeder_FY26[Details], ROWS($S$9:S520)),"")</f>
        <v># Vegetation Control, Pole 438486, Veronica Point Drive, Paihia</v>
      </c>
      <c r="T520" s="18"/>
    </row>
    <row r="521" spans="1:20" ht="15.75" x14ac:dyDescent="0.25">
      <c r="A521" s="10">
        <v>521</v>
      </c>
      <c r="B521" s="11"/>
      <c r="C521" s="116"/>
      <c r="D521" s="116"/>
      <c r="E521" s="85" t="str" cm="1">
        <f t="array" ref="E521">IFERROR(INDEX([1]!v_s10a_incident_by_feeder_FY26[Interruptions Identifier], ROWS($E$9:E521)),"")</f>
        <v>INCD-34661-F-OROTERE</v>
      </c>
      <c r="F521" s="85" t="str" cm="1">
        <f t="array" ref="F521">IFERROR(INDEX([1]!v_s10a_incident_by_feeder_FY26[Circuit Location], ROWS($F$9:F521)),"")</f>
        <v>Kaeo 191772 - Orotere</v>
      </c>
      <c r="G521" s="88" t="str" cm="1">
        <f t="array" ref="G521">IFERROR(INDEX(#REF!, ROWS($G$9:G521)),"")</f>
        <v/>
      </c>
      <c r="H521" s="88" t="str" cm="1">
        <f t="array" ref="H521">IFERROR(INDEX([1]!v_s10a_incident_by_feeder_FY26[feeder], ROWS($H$9:H521)),"")</f>
        <v>OROTERE</v>
      </c>
      <c r="I521" s="89" cm="1">
        <f t="array" ref="I521">IFERROR(INDEX([1]!v_s10a_incident_by_feeder_FY26[Start_Date], ROWS($I$9:I521)),"")</f>
        <v>45940.438888888886</v>
      </c>
      <c r="J521" s="90" cm="1">
        <f t="array" ref="J521">IFERROR(INDEX([1]!v_s10a_incident_by_feeder_FY26[Start_Time], ROWS($J$9:J521)),"")</f>
        <v>45940.438888888886</v>
      </c>
      <c r="K521" s="89" cm="1">
        <f t="array" ref="K521">IFERROR(INDEX([1]!v_s10a_incident_by_feeder_FY26[End_Date], ROWS($K$9:K521)),"")</f>
        <v>45940.456250000003</v>
      </c>
      <c r="L521" s="90" cm="1">
        <f t="array" ref="L521">IFERROR(INDEX([1]!v_s10a_incident_by_feeder_FY26[End_Time], ROWS($L$9:L521)),"")</f>
        <v>45940.456250000003</v>
      </c>
      <c r="M521" s="97" cm="1">
        <f t="array" ref="M521">IFERROR(INDEX([1]!v_s10a_incident_by_feeder_FY26[SAIDI_Value], ROWS($M$9:M521)),"")</f>
        <v>6.9244405074642904E-4</v>
      </c>
      <c r="N521" s="94" cm="1">
        <f t="array" ref="N521">IFERROR(INDEX([1]!v_s10a_incident_by_feeder_FY26[SAIFI_Value], ROWS($N$9:N521)),"")</f>
        <v>2.7697762020828717E-5</v>
      </c>
      <c r="O521" s="91" cm="1">
        <f t="array" ref="O521">IFERROR(INDEX([1]!v_s10a_incident_by_feeder_FY26[ICPs], ROWS($N$9:N521)),"")</f>
        <v>1</v>
      </c>
      <c r="P521" s="118" cm="1">
        <f t="array" ref="P521">IFERROR(INDEX([1]!v_s10a_incident_by_feeder_FY26[CML], ROWS($P$9:P521)),"")</f>
        <v>25.000000008149073</v>
      </c>
      <c r="Q521" s="88" t="str" cm="1">
        <f t="array" ref="Q521">IFERROR(INDEX([1]!v_s10a_incident_by_feeder_FY26[Planned or Unplanned], ROWS($Q$9:Q521)),"")</f>
        <v>Planned</v>
      </c>
      <c r="R521" s="88" t="str" cm="1">
        <f t="array" ref="R521">IFERROR(INDEX([1]!v_s10a_incident_by_feeder_FY26[Cause], ROWS($R$9:R521)),"")</f>
        <v>Planned Outage</v>
      </c>
      <c r="S521" s="88" t="str" cm="1">
        <f t="array" ref="S521">IFERROR(INDEX([1]!v_s10a_incident_by_feeder_FY26[Details], ROWS($S$9:S521)),"")</f>
        <v># Group Fusing Project, SH10, Kaeo</v>
      </c>
      <c r="T521" s="18"/>
    </row>
    <row r="522" spans="1:20" ht="15.75" x14ac:dyDescent="0.25">
      <c r="A522" s="10">
        <v>522</v>
      </c>
      <c r="B522" s="11"/>
      <c r="C522" s="116"/>
      <c r="D522" s="116"/>
      <c r="E522" s="85" t="str" cm="1">
        <f t="array" ref="E522">IFERROR(INDEX([1]!v_s10a_incident_by_feeder_FY26[Interruptions Identifier], ROWS($E$9:E522)),"")</f>
        <v>INCD-34664-F-AERODROME ROAD</v>
      </c>
      <c r="F522" s="85" t="str" cm="1">
        <f t="array" ref="F522">IFERROR(INDEX([1]!v_s10a_incident_by_feeder_FY26[Circuit Location], ROWS($F$9:F522)),"")</f>
        <v>Waipapa 041622 - Aerodrome Rd</v>
      </c>
      <c r="G522" s="88" t="str" cm="1">
        <f t="array" ref="G522">IFERROR(INDEX(#REF!, ROWS($G$9:G522)),"")</f>
        <v/>
      </c>
      <c r="H522" s="88" t="str" cm="1">
        <f t="array" ref="H522">IFERROR(INDEX([1]!v_s10a_incident_by_feeder_FY26[feeder], ROWS($H$9:H522)),"")</f>
        <v>AERODROME ROAD</v>
      </c>
      <c r="I522" s="89" cm="1">
        <f t="array" ref="I522">IFERROR(INDEX([1]!v_s10a_incident_by_feeder_FY26[Start_Date], ROWS($I$9:I522)),"")</f>
        <v>45945.586111111108</v>
      </c>
      <c r="J522" s="90" cm="1">
        <f t="array" ref="J522">IFERROR(INDEX([1]!v_s10a_incident_by_feeder_FY26[Start_Time], ROWS($J$9:J522)),"")</f>
        <v>45945.586111111108</v>
      </c>
      <c r="K522" s="89" cm="1">
        <f t="array" ref="K522">IFERROR(INDEX([1]!v_s10a_incident_by_feeder_FY26[End_Date], ROWS($K$9:K522)),"")</f>
        <v>45945.613888888889</v>
      </c>
      <c r="L522" s="90" cm="1">
        <f t="array" ref="L522">IFERROR(INDEX([1]!v_s10a_incident_by_feeder_FY26[End_Time], ROWS($L$9:L522)),"")</f>
        <v>45945.613888888889</v>
      </c>
      <c r="M522" s="97" cm="1">
        <f t="array" ref="M522">IFERROR(INDEX([1]!v_s10a_incident_by_feeder_FY26[SAIDI_Value], ROWS($M$9:M522)),"")</f>
        <v>1.1079104809621264E-3</v>
      </c>
      <c r="N522" s="94" cm="1">
        <f t="array" ref="N522">IFERROR(INDEX([1]!v_s10a_incident_by_feeder_FY26[SAIFI_Value], ROWS($N$9:N522)),"")</f>
        <v>2.7697762020828717E-5</v>
      </c>
      <c r="O522" s="91" cm="1">
        <f t="array" ref="O522">IFERROR(INDEX([1]!v_s10a_incident_by_feeder_FY26[ICPs], ROWS($N$9:N522)),"")</f>
        <v>1</v>
      </c>
      <c r="P522" s="118" cm="1">
        <f t="array" ref="P522">IFERROR(INDEX([1]!v_s10a_incident_by_feeder_FY26[CML], ROWS($P$9:P522)),"")</f>
        <v>40.000000004656613</v>
      </c>
      <c r="Q522" s="88" t="str" cm="1">
        <f t="array" ref="Q522">IFERROR(INDEX([1]!v_s10a_incident_by_feeder_FY26[Planned or Unplanned], ROWS($Q$9:Q522)),"")</f>
        <v>Planned</v>
      </c>
      <c r="R522" s="88" t="str" cm="1">
        <f t="array" ref="R522">IFERROR(INDEX([1]!v_s10a_incident_by_feeder_FY26[Cause], ROWS($R$9:R522)),"")</f>
        <v>Planned Outage</v>
      </c>
      <c r="S522" s="88" t="str" cm="1">
        <f t="array" ref="S522">IFERROR(INDEX([1]!v_s10a_incident_by_feeder_FY26[Details], ROWS($S$9:S522)),"")</f>
        <v># Straigthen Ring Main Unit RM286, Kahikatearoa Lane, Waipapa</v>
      </c>
      <c r="T522" s="18"/>
    </row>
    <row r="523" spans="1:20" ht="15.75" x14ac:dyDescent="0.25">
      <c r="A523" s="10">
        <v>523</v>
      </c>
      <c r="B523" s="11"/>
      <c r="C523" s="116"/>
      <c r="D523" s="116"/>
      <c r="E523" s="85" t="str" cm="1">
        <f t="array" ref="E523">IFERROR(INDEX([1]!v_s10a_incident_by_feeder_FY26[Interruptions Identifier], ROWS($E$9:E523)),"")</f>
        <v>INCD-34673-F-RANGIAHUA</v>
      </c>
      <c r="F523" s="85" t="str" cm="1">
        <f t="array" ref="F523">IFERROR(INDEX([1]!v_s10a_incident_by_feeder_FY26[Circuit Location], ROWS($F$9:F523)),"")</f>
        <v>Kaikohe  CB0105 - Rangiahua</v>
      </c>
      <c r="G523" s="88" t="str" cm="1">
        <f t="array" ref="G523">IFERROR(INDEX(#REF!, ROWS($G$9:G523)),"")</f>
        <v/>
      </c>
      <c r="H523" s="88" t="str" cm="1">
        <f t="array" ref="H523">IFERROR(INDEX([1]!v_s10a_incident_by_feeder_FY26[feeder], ROWS($H$9:H523)),"")</f>
        <v>RANGIAHUA</v>
      </c>
      <c r="I523" s="89" cm="1">
        <f t="array" ref="I523">IFERROR(INDEX([1]!v_s10a_incident_by_feeder_FY26[Start_Date], ROWS($I$9:I523)),"")</f>
        <v>45924.265972222223</v>
      </c>
      <c r="J523" s="90" cm="1">
        <f t="array" ref="J523">IFERROR(INDEX([1]!v_s10a_incident_by_feeder_FY26[Start_Time], ROWS($J$9:J523)),"")</f>
        <v>45924.265972222223</v>
      </c>
      <c r="K523" s="89" cm="1">
        <f t="array" ref="K523">IFERROR(INDEX([1]!v_s10a_incident_by_feeder_FY26[End_Date], ROWS($K$9:K523)),"")</f>
        <v>45924.451388888891</v>
      </c>
      <c r="L523" s="90" cm="1">
        <f t="array" ref="L523">IFERROR(INDEX([1]!v_s10a_incident_by_feeder_FY26[End_Time], ROWS($L$9:L523)),"")</f>
        <v>45924.451388888891</v>
      </c>
      <c r="M523" s="97" cm="1">
        <f t="array" ref="M523">IFERROR(INDEX([1]!v_s10a_incident_by_feeder_FY26[SAIDI_Value], ROWS($M$9:M523)),"")</f>
        <v>5.1767117217064298E-2</v>
      </c>
      <c r="N523" s="94" cm="1">
        <f t="array" ref="N523">IFERROR(INDEX([1]!v_s10a_incident_by_feeder_FY26[SAIFI_Value], ROWS($N$9:N523)),"")</f>
        <v>1.9388433414580102E-4</v>
      </c>
      <c r="O523" s="91" cm="1">
        <f t="array" ref="O523">IFERROR(INDEX([1]!v_s10a_incident_by_feeder_FY26[ICPs], ROWS($N$9:N523)),"")</f>
        <v>7</v>
      </c>
      <c r="P523" s="118" cm="1">
        <f t="array" ref="P523">IFERROR(INDEX([1]!v_s10a_incident_by_feeder_FY26[CML], ROWS($P$9:P523)),"")</f>
        <v>1869.0000000048894</v>
      </c>
      <c r="Q523" s="88" t="str" cm="1">
        <f t="array" ref="Q523">IFERROR(INDEX([1]!v_s10a_incident_by_feeder_FY26[Planned or Unplanned], ROWS($Q$9:Q523)),"")</f>
        <v>Unplanned</v>
      </c>
      <c r="R523" s="88" t="str" cm="1">
        <f t="array" ref="R523">IFERROR(INDEX([1]!v_s10a_incident_by_feeder_FY26[Cause], ROWS($R$9:R523)),"")</f>
        <v>Defective Equipment</v>
      </c>
      <c r="S523" s="88" t="str" cm="1">
        <f t="array" ref="S523">IFERROR(INDEX([1]!v_s10a_incident_by_feeder_FY26[Details], ROWS($S$9:S523)),"")</f>
        <v># Replace Crossarm, Pole 411944, Forest Rd, Waihou Valley</v>
      </c>
      <c r="T523" s="18"/>
    </row>
    <row r="524" spans="1:20" ht="15.75" x14ac:dyDescent="0.25">
      <c r="A524" s="10">
        <v>524</v>
      </c>
      <c r="B524" s="11"/>
      <c r="C524" s="116"/>
      <c r="D524" s="116"/>
      <c r="E524" s="85" t="str" cm="1">
        <f t="array" ref="E524">IFERROR(INDEX([1]!v_s10a_incident_by_feeder_FY26[Interruptions Identifier], ROWS($E$9:E524)),"")</f>
        <v>INCD-34694-F-OPONONI</v>
      </c>
      <c r="F524" s="85" t="str" cm="1">
        <f t="array" ref="F524">IFERROR(INDEX([1]!v_s10a_incident_by_feeder_FY26[Circuit Location], ROWS($F$9:F524)),"")</f>
        <v>Omanaia 051762 - Opononi</v>
      </c>
      <c r="G524" s="88" t="str" cm="1">
        <f t="array" ref="G524">IFERROR(INDEX(#REF!, ROWS($G$9:G524)),"")</f>
        <v/>
      </c>
      <c r="H524" s="88" t="str" cm="1">
        <f t="array" ref="H524">IFERROR(INDEX([1]!v_s10a_incident_by_feeder_FY26[feeder], ROWS($H$9:H524)),"")</f>
        <v>OPONONI</v>
      </c>
      <c r="I524" s="89" cm="1">
        <f t="array" ref="I524">IFERROR(INDEX([1]!v_s10a_incident_by_feeder_FY26[Start_Date], ROWS($I$9:I524)),"")</f>
        <v>45924.58189814815</v>
      </c>
      <c r="J524" s="90" cm="1">
        <f t="array" ref="J524">IFERROR(INDEX([1]!v_s10a_incident_by_feeder_FY26[Start_Time], ROWS($J$9:J524)),"")</f>
        <v>45924.58189814815</v>
      </c>
      <c r="K524" s="89" cm="1">
        <f t="array" ref="K524">IFERROR(INDEX([1]!v_s10a_incident_by_feeder_FY26[End_Date], ROWS($K$9:K524)),"")</f>
        <v>45924.788888888892</v>
      </c>
      <c r="L524" s="90" cm="1">
        <f t="array" ref="L524">IFERROR(INDEX([1]!v_s10a_incident_by_feeder_FY26[End_Time], ROWS($L$9:L524)),"")</f>
        <v>45924.788888888892</v>
      </c>
      <c r="M524" s="97" cm="1">
        <f t="array" ref="M524">IFERROR(INDEX([1]!v_s10a_incident_by_feeder_FY26[SAIDI_Value], ROWS($M$9:M524)),"")</f>
        <v>1.094532000061766</v>
      </c>
      <c r="N524" s="94" cm="1">
        <f t="array" ref="N524">IFERROR(INDEX([1]!v_s10a_incident_by_feeder_FY26[SAIFI_Value], ROWS($N$9:N524)),"")</f>
        <v>2.2767560381121207E-2</v>
      </c>
      <c r="O524" s="91" cm="1">
        <f t="array" ref="O524">IFERROR(INDEX([1]!v_s10a_incident_by_feeder_FY26[ICPs], ROWS($N$9:N524)),"")</f>
        <v>822</v>
      </c>
      <c r="P524" s="118" cm="1">
        <f t="array" ref="P524">IFERROR(INDEX([1]!v_s10a_incident_by_feeder_FY26[CML], ROWS($P$9:P524)),"")</f>
        <v>39516.983330229996</v>
      </c>
      <c r="Q524" s="88" t="str" cm="1">
        <f t="array" ref="Q524">IFERROR(INDEX([1]!v_s10a_incident_by_feeder_FY26[Planned or Unplanned], ROWS($Q$9:Q524)),"")</f>
        <v>Unplanned</v>
      </c>
      <c r="R524" s="88" t="str" cm="1">
        <f t="array" ref="R524">IFERROR(INDEX([1]!v_s10a_incident_by_feeder_FY26[Cause], ROWS($R$9:R524)),"")</f>
        <v>Defective Equipment</v>
      </c>
      <c r="S524" s="88" t="str" cm="1">
        <f t="array" ref="S524">IFERROR(INDEX([1]!v_s10a_incident_by_feeder_FY26[Details], ROWS($S$9:S524)),"")</f>
        <v># Conductor Down Between Poles 438726 and 438727, Signal Station Rd, Omapere</v>
      </c>
      <c r="T524" s="18"/>
    </row>
    <row r="525" spans="1:20" ht="15.75" x14ac:dyDescent="0.25">
      <c r="A525" s="10">
        <v>525</v>
      </c>
      <c r="B525" s="11"/>
      <c r="C525" s="116"/>
      <c r="D525" s="116"/>
      <c r="E525" s="85" t="str" cm="1">
        <f t="array" ref="E525">IFERROR(INDEX([1]!v_s10a_incident_by_feeder_FY26[Interruptions Identifier], ROWS($E$9:E525)),"")</f>
        <v>INCD-34703-F-BROADWOOD</v>
      </c>
      <c r="F525" s="85" t="str" cm="1">
        <f t="array" ref="F525">IFERROR(INDEX([1]!v_s10a_incident_by_feeder_FY26[Circuit Location], ROWS($F$9:F525)),"")</f>
        <v>Kaitaia Transmission 151922 - Broadwood</v>
      </c>
      <c r="G525" s="88" t="str" cm="1">
        <f t="array" ref="G525">IFERROR(INDEX(#REF!, ROWS($G$9:G525)),"")</f>
        <v/>
      </c>
      <c r="H525" s="88" t="str" cm="1">
        <f t="array" ref="H525">IFERROR(INDEX([1]!v_s10a_incident_by_feeder_FY26[feeder], ROWS($H$9:H525)),"")</f>
        <v>BROADWOOD</v>
      </c>
      <c r="I525" s="89" cm="1">
        <f t="array" ref="I525">IFERROR(INDEX([1]!v_s10a_incident_by_feeder_FY26[Start_Date], ROWS($I$9:I525)),"")</f>
        <v>45945.383333333331</v>
      </c>
      <c r="J525" s="90" cm="1">
        <f t="array" ref="J525">IFERROR(INDEX([1]!v_s10a_incident_by_feeder_FY26[Start_Time], ROWS($J$9:J525)),"")</f>
        <v>45945.383333333331</v>
      </c>
      <c r="K525" s="89" cm="1">
        <f t="array" ref="K525">IFERROR(INDEX([1]!v_s10a_incident_by_feeder_FY26[End_Date], ROWS($K$9:K525)),"")</f>
        <v>45945.701388888891</v>
      </c>
      <c r="L525" s="90" cm="1">
        <f t="array" ref="L525">IFERROR(INDEX([1]!v_s10a_incident_by_feeder_FY26[End_Time], ROWS($L$9:L525)),"")</f>
        <v>45945.701388888891</v>
      </c>
      <c r="M525" s="97" cm="1">
        <f t="array" ref="M525">IFERROR(INDEX([1]!v_s10a_incident_by_feeder_FY26[SAIDI_Value], ROWS($M$9:M525)),"")</f>
        <v>0.40826501219623718</v>
      </c>
      <c r="N525" s="94" cm="1">
        <f t="array" ref="N525">IFERROR(INDEX([1]!v_s10a_incident_by_feeder_FY26[SAIFI_Value], ROWS($N$9:N525)),"")</f>
        <v>2.1327276756038112E-3</v>
      </c>
      <c r="O525" s="91" cm="1">
        <f t="array" ref="O525">IFERROR(INDEX([1]!v_s10a_incident_by_feeder_FY26[ICPs], ROWS($N$9:N525)),"")</f>
        <v>77</v>
      </c>
      <c r="P525" s="118" cm="1">
        <f t="array" ref="P525">IFERROR(INDEX([1]!v_s10a_incident_by_feeder_FY26[CML], ROWS($P$9:P525)),"")</f>
        <v>14740.000000332948</v>
      </c>
      <c r="Q525" s="88" t="str" cm="1">
        <f t="array" ref="Q525">IFERROR(INDEX([1]!v_s10a_incident_by_feeder_FY26[Planned or Unplanned], ROWS($Q$9:Q525)),"")</f>
        <v>Planned</v>
      </c>
      <c r="R525" s="88" t="str" cm="1">
        <f t="array" ref="R525">IFERROR(INDEX([1]!v_s10a_incident_by_feeder_FY26[Cause], ROWS($R$9:R525)),"")</f>
        <v>Planned Outage</v>
      </c>
      <c r="S525" s="88" t="str" cm="1">
        <f t="array" ref="S525">IFERROR(INDEX([1]!v_s10a_incident_by_feeder_FY26[Details], ROWS($S$9:S525)),"")</f>
        <v># Vegetation ControlBeyond F2377 and Line Repair at Pole 414577, Motuti Rd, Panguru</v>
      </c>
      <c r="T525" s="18"/>
    </row>
    <row r="526" spans="1:20" ht="15.75" x14ac:dyDescent="0.25">
      <c r="A526" s="10">
        <v>526</v>
      </c>
      <c r="B526" s="11"/>
      <c r="C526" s="116"/>
      <c r="D526" s="116"/>
      <c r="E526" s="85" t="str" cm="1">
        <f t="array" ref="E526">IFERROR(INDEX([1]!v_s10a_incident_by_feeder_FY26[Interruptions Identifier], ROWS($E$9:E526)),"")</f>
        <v>INCD-34715-F-TE KAO</v>
      </c>
      <c r="F526" s="85" t="str" cm="1">
        <f t="array" ref="F526">IFERROR(INDEX([1]!v_s10a_incident_by_feeder_FY26[Circuit Location], ROWS($F$9:F526)),"")</f>
        <v>Pukenui 131142 - Te Kao</v>
      </c>
      <c r="G526" s="88" t="str" cm="1">
        <f t="array" ref="G526">IFERROR(INDEX(#REF!, ROWS($G$9:G526)),"")</f>
        <v/>
      </c>
      <c r="H526" s="88" t="str" cm="1">
        <f t="array" ref="H526">IFERROR(INDEX([1]!v_s10a_incident_by_feeder_FY26[feeder], ROWS($H$9:H526)),"")</f>
        <v>TE KAO</v>
      </c>
      <c r="I526" s="89" cm="1">
        <f t="array" ref="I526">IFERROR(INDEX([1]!v_s10a_incident_by_feeder_FY26[Start_Date], ROWS($I$9:I526)),"")</f>
        <v>45925.25273148148</v>
      </c>
      <c r="J526" s="90" cm="1">
        <f t="array" ref="J526">IFERROR(INDEX([1]!v_s10a_incident_by_feeder_FY26[Start_Time], ROWS($J$9:J526)),"")</f>
        <v>45925.25273148148</v>
      </c>
      <c r="K526" s="89" cm="1">
        <f t="array" ref="K526">IFERROR(INDEX([1]!v_s10a_incident_by_feeder_FY26[End_Date], ROWS($K$9:K526)),"")</f>
        <v>45925.300891203704</v>
      </c>
      <c r="L526" s="90" cm="1">
        <f t="array" ref="L526">IFERROR(INDEX([1]!v_s10a_incident_by_feeder_FY26[End_Time], ROWS($L$9:L526)),"")</f>
        <v>45925.300891203704</v>
      </c>
      <c r="M526" s="97" cm="1">
        <f t="array" ref="M526">IFERROR(INDEX([1]!v_s10a_incident_by_feeder_FY26[SAIDI_Value], ROWS($M$9:M526)),"")</f>
        <v>1.2727315533098542</v>
      </c>
      <c r="N526" s="94" cm="1">
        <f t="array" ref="N526">IFERROR(INDEX([1]!v_s10a_incident_by_feeder_FY26[SAIFI_Value], ROWS($N$9:N526)),"")</f>
        <v>1.8585198315976062E-2</v>
      </c>
      <c r="O526" s="91" cm="1">
        <f t="array" ref="O526">IFERROR(INDEX([1]!v_s10a_incident_by_feeder_FY26[ICPs], ROWS($N$9:N526)),"")</f>
        <v>670.99999999999966</v>
      </c>
      <c r="P526" s="118" cm="1">
        <f t="array" ref="P526">IFERROR(INDEX([1]!v_s10a_incident_by_feeder_FY26[CML], ROWS($P$9:P526)),"")</f>
        <v>45950.700000698977</v>
      </c>
      <c r="Q526" s="88" t="str" cm="1">
        <f t="array" ref="Q526">IFERROR(INDEX([1]!v_s10a_incident_by_feeder_FY26[Planned or Unplanned], ROWS($Q$9:Q526)),"")</f>
        <v>Unplanned</v>
      </c>
      <c r="R526" s="88" t="str" cm="1">
        <f t="array" ref="R526">IFERROR(INDEX([1]!v_s10a_incident_by_feeder_FY26[Cause], ROWS($R$9:R526)),"")</f>
        <v>Unknown</v>
      </c>
      <c r="S526" s="88" t="str" cm="1">
        <f t="array" ref="S526">IFERROR(INDEX([1]!v_s10a_incident_by_feeder_FY26[Details], ROWS($S$9:S526)),"")</f>
        <v># Pukenui Substation Tripped 33kV Line, CHT-PKN, 33kV at CB 273332, Church Rd, Kaitaia</v>
      </c>
      <c r="T526" s="18"/>
    </row>
    <row r="527" spans="1:20" ht="15.75" x14ac:dyDescent="0.25">
      <c r="A527" s="10">
        <v>527</v>
      </c>
      <c r="B527" s="11"/>
      <c r="C527" s="116"/>
      <c r="D527" s="116"/>
      <c r="E527" s="85" t="str" cm="1">
        <f t="array" ref="E527">IFERROR(INDEX([1]!v_s10a_incident_by_feeder_FY26[Interruptions Identifier], ROWS($E$9:E527)),"")</f>
        <v>INCD-34715-F-PUKENUI SOUTH</v>
      </c>
      <c r="F527" s="85" t="str" cm="1">
        <f t="array" ref="F527">IFERROR(INDEX([1]!v_s10a_incident_by_feeder_FY26[Circuit Location], ROWS($F$9:F527)),"")</f>
        <v>Pukenui 131132 - Pukenui South</v>
      </c>
      <c r="G527" s="88" t="str" cm="1">
        <f t="array" ref="G527">IFERROR(INDEX(#REF!, ROWS($G$9:G527)),"")</f>
        <v/>
      </c>
      <c r="H527" s="88" t="str" cm="1">
        <f t="array" ref="H527">IFERROR(INDEX([1]!v_s10a_incident_by_feeder_FY26[feeder], ROWS($H$9:H527)),"")</f>
        <v>PUKENUI SOUTH</v>
      </c>
      <c r="I527" s="89" cm="1">
        <f t="array" ref="I527">IFERROR(INDEX([1]!v_s10a_incident_by_feeder_FY26[Start_Date], ROWS($I$9:I527)),"")</f>
        <v>45925.25273148148</v>
      </c>
      <c r="J527" s="90" cm="1">
        <f t="array" ref="J527">IFERROR(INDEX([1]!v_s10a_incident_by_feeder_FY26[Start_Time], ROWS($J$9:J527)),"")</f>
        <v>45925.25273148148</v>
      </c>
      <c r="K527" s="89" cm="1">
        <f t="array" ref="K527">IFERROR(INDEX([1]!v_s10a_incident_by_feeder_FY26[End_Date], ROWS($K$9:K527)),"")</f>
        <v>45925.300891203704</v>
      </c>
      <c r="L527" s="90" cm="1">
        <f t="array" ref="L527">IFERROR(INDEX([1]!v_s10a_incident_by_feeder_FY26[End_Time], ROWS($L$9:L527)),"")</f>
        <v>45925.300891203704</v>
      </c>
      <c r="M527" s="97" cm="1">
        <f t="array" ref="M527">IFERROR(INDEX([1]!v_s10a_incident_by_feeder_FY26[SAIDI_Value], ROWS($M$9:M527)),"")</f>
        <v>0.67493629515761877</v>
      </c>
      <c r="N527" s="94" cm="1">
        <f t="array" ref="N527">IFERROR(INDEX([1]!v_s10a_incident_by_feeder_FY26[SAIFI_Value], ROWS($N$9:N527)),"")</f>
        <v>1.6757146022601345E-2</v>
      </c>
      <c r="O527" s="91" cm="1">
        <f t="array" ref="O527">IFERROR(INDEX([1]!v_s10a_incident_by_feeder_FY26[ICPs], ROWS($N$9:N527)),"")</f>
        <v>604.99999999999898</v>
      </c>
      <c r="P527" s="118" cm="1">
        <f t="array" ref="P527">IFERROR(INDEX([1]!v_s10a_incident_by_feeder_FY26[CML], ROWS($P$9:P527)),"")</f>
        <v>24367.900000370668</v>
      </c>
      <c r="Q527" s="88" t="str" cm="1">
        <f t="array" ref="Q527">IFERROR(INDEX([1]!v_s10a_incident_by_feeder_FY26[Planned or Unplanned], ROWS($Q$9:Q527)),"")</f>
        <v>Unplanned</v>
      </c>
      <c r="R527" s="88" t="str" cm="1">
        <f t="array" ref="R527">IFERROR(INDEX([1]!v_s10a_incident_by_feeder_FY26[Cause], ROWS($R$9:R527)),"")</f>
        <v>Unknown</v>
      </c>
      <c r="S527" s="88" t="str" cm="1">
        <f t="array" ref="S527">IFERROR(INDEX([1]!v_s10a_incident_by_feeder_FY26[Details], ROWS($S$9:S527)),"")</f>
        <v># Pukenui Substation Tripped 33kV Line, CHT-PKN, 33kV at CB 273332, Church Rd, Kaitaia</v>
      </c>
      <c r="T527" s="18"/>
    </row>
    <row r="528" spans="1:20" ht="15.75" x14ac:dyDescent="0.25">
      <c r="A528" s="10">
        <v>528</v>
      </c>
      <c r="B528" s="11"/>
      <c r="C528" s="116"/>
      <c r="D528" s="116"/>
      <c r="E528" s="85" t="str" cm="1">
        <f t="array" ref="E528">IFERROR(INDEX([1]!v_s10a_incident_by_feeder_FY26[Interruptions Identifier], ROWS($E$9:E528)),"")</f>
        <v>INCD-34733-F-HOREKE</v>
      </c>
      <c r="F528" s="85" t="str" cm="1">
        <f t="array" ref="F528">IFERROR(INDEX([1]!v_s10a_incident_by_feeder_FY26[Circuit Location], ROWS($F$9:F528)),"")</f>
        <v>Kaikohe  CB0111 - Horeke</v>
      </c>
      <c r="G528" s="88" t="str" cm="1">
        <f t="array" ref="G528">IFERROR(INDEX(#REF!, ROWS($G$9:G528)),"")</f>
        <v/>
      </c>
      <c r="H528" s="88" t="str" cm="1">
        <f t="array" ref="H528">IFERROR(INDEX([1]!v_s10a_incident_by_feeder_FY26[feeder], ROWS($H$9:H528)),"")</f>
        <v>HOREKE</v>
      </c>
      <c r="I528" s="89" cm="1">
        <f t="array" ref="I528">IFERROR(INDEX([1]!v_s10a_incident_by_feeder_FY26[Start_Date], ROWS($I$9:I528)),"")</f>
        <v>45944.419444444444</v>
      </c>
      <c r="J528" s="90" cm="1">
        <f t="array" ref="J528">IFERROR(INDEX([1]!v_s10a_incident_by_feeder_FY26[Start_Time], ROWS($J$9:J528)),"")</f>
        <v>45944.419444444444</v>
      </c>
      <c r="K528" s="89" cm="1">
        <f t="array" ref="K528">IFERROR(INDEX([1]!v_s10a_incident_by_feeder_FY26[End_Date], ROWS($K$9:K528)),"")</f>
        <v>45944.487500000003</v>
      </c>
      <c r="L528" s="90" cm="1">
        <f t="array" ref="L528">IFERROR(INDEX([1]!v_s10a_incident_by_feeder_FY26[End_Time], ROWS($L$9:L528)),"")</f>
        <v>45944.487500000003</v>
      </c>
      <c r="M528" s="97" cm="1">
        <f t="array" ref="M528">IFERROR(INDEX([1]!v_s10a_incident_by_feeder_FY26[SAIDI_Value], ROWS($M$9:M528)),"")</f>
        <v>0.15200531797825304</v>
      </c>
      <c r="N528" s="94" cm="1">
        <f t="array" ref="N528">IFERROR(INDEX([1]!v_s10a_incident_by_feeder_FY26[SAIFI_Value], ROWS($N$9:N528)),"")</f>
        <v>1.5510746731664082E-3</v>
      </c>
      <c r="O528" s="91" cm="1">
        <f t="array" ref="O528">IFERROR(INDEX([1]!v_s10a_incident_by_feeder_FY26[ICPs], ROWS($N$9:N528)),"")</f>
        <v>56</v>
      </c>
      <c r="P528" s="118" cm="1">
        <f t="array" ref="P528">IFERROR(INDEX([1]!v_s10a_incident_by_feeder_FY26[CML], ROWS($P$9:P528)),"")</f>
        <v>5488.0000002868474</v>
      </c>
      <c r="Q528" s="88" t="str" cm="1">
        <f t="array" ref="Q528">IFERROR(INDEX([1]!v_s10a_incident_by_feeder_FY26[Planned or Unplanned], ROWS($Q$9:Q528)),"")</f>
        <v>Planned</v>
      </c>
      <c r="R528" s="88" t="str" cm="1">
        <f t="array" ref="R528">IFERROR(INDEX([1]!v_s10a_incident_by_feeder_FY26[Cause], ROWS($R$9:R528)),"")</f>
        <v>Planned Outage</v>
      </c>
      <c r="S528" s="88" t="str" cm="1">
        <f t="array" ref="S528">IFERROR(INDEX([1]!v_s10a_incident_by_feeder_FY26[Details], ROWS($S$9:S528)),"")</f>
        <v># Install Bird Scarers, Lake Rd, Kaikohe</v>
      </c>
      <c r="T528" s="18"/>
    </row>
    <row r="529" spans="1:20" ht="15.75" x14ac:dyDescent="0.25">
      <c r="A529" s="10">
        <v>529</v>
      </c>
      <c r="B529" s="11"/>
      <c r="C529" s="116"/>
      <c r="D529" s="116"/>
      <c r="E529" s="85" t="str" cm="1">
        <f t="array" ref="E529">IFERROR(INDEX([1]!v_s10a_incident_by_feeder_FY26[Interruptions Identifier], ROWS($E$9:E529)),"")</f>
        <v>INCD-34742-F-PUKENUI SOUTH</v>
      </c>
      <c r="F529" s="85" t="str" cm="1">
        <f t="array" ref="F529">IFERROR(INDEX([1]!v_s10a_incident_by_feeder_FY26[Circuit Location], ROWS($F$9:F529)),"")</f>
        <v>Pukenui 131132 - Pukenui South</v>
      </c>
      <c r="G529" s="88" t="str" cm="1">
        <f t="array" ref="G529">IFERROR(INDEX(#REF!, ROWS($G$9:G529)),"")</f>
        <v/>
      </c>
      <c r="H529" s="88" t="str" cm="1">
        <f t="array" ref="H529">IFERROR(INDEX([1]!v_s10a_incident_by_feeder_FY26[feeder], ROWS($H$9:H529)),"")</f>
        <v>PUKENUI SOUTH</v>
      </c>
      <c r="I529" s="89" cm="1">
        <f t="array" ref="I529">IFERROR(INDEX([1]!v_s10a_incident_by_feeder_FY26[Start_Date], ROWS($I$9:I529)),"")</f>
        <v>45945.396527777775</v>
      </c>
      <c r="J529" s="90" cm="1">
        <f t="array" ref="J529">IFERROR(INDEX([1]!v_s10a_incident_by_feeder_FY26[Start_Time], ROWS($J$9:J529)),"")</f>
        <v>45945.396527777775</v>
      </c>
      <c r="K529" s="89" cm="1">
        <f t="array" ref="K529">IFERROR(INDEX([1]!v_s10a_incident_by_feeder_FY26[End_Date], ROWS($K$9:K529)),"")</f>
        <v>45945.558333333334</v>
      </c>
      <c r="L529" s="90" cm="1">
        <f t="array" ref="L529">IFERROR(INDEX([1]!v_s10a_incident_by_feeder_FY26[End_Time], ROWS($L$9:L529)),"")</f>
        <v>45945.558333333334</v>
      </c>
      <c r="M529" s="97" cm="1">
        <f t="array" ref="M529">IFERROR(INDEX([1]!v_s10a_incident_by_feeder_FY26[SAIDI_Value], ROWS($M$9:M529)),"")</f>
        <v>1.6456625305037165</v>
      </c>
      <c r="N529" s="94" cm="1">
        <f t="array" ref="N529">IFERROR(INDEX([1]!v_s10a_incident_by_feeder_FY26[SAIFI_Value], ROWS($N$9:N529)),"")</f>
        <v>7.062929315311323E-3</v>
      </c>
      <c r="O529" s="91" cm="1">
        <f t="array" ref="O529">IFERROR(INDEX([1]!v_s10a_incident_by_feeder_FY26[ICPs], ROWS($N$9:N529)),"")</f>
        <v>255</v>
      </c>
      <c r="P529" s="118" cm="1">
        <f t="array" ref="P529">IFERROR(INDEX([1]!v_s10a_incident_by_feeder_FY26[CML], ROWS($P$9:P529)),"")</f>
        <v>59415.00000130618</v>
      </c>
      <c r="Q529" s="88" t="str" cm="1">
        <f t="array" ref="Q529">IFERROR(INDEX([1]!v_s10a_incident_by_feeder_FY26[Planned or Unplanned], ROWS($Q$9:Q529)),"")</f>
        <v>Planned</v>
      </c>
      <c r="R529" s="88" t="str" cm="1">
        <f t="array" ref="R529">IFERROR(INDEX([1]!v_s10a_incident_by_feeder_FY26[Cause], ROWS($R$9:R529)),"")</f>
        <v>Planned Outage</v>
      </c>
      <c r="S529" s="88" t="str" cm="1">
        <f t="array" ref="S529">IFERROR(INDEX([1]!v_s10a_incident_by_feeder_FY26[Details], ROWS($S$9:S529)),"")</f>
        <v># Planned Capital Extension, Between Switches 1366 and 466, Far North Rd, Pukenui</v>
      </c>
      <c r="T529" s="18"/>
    </row>
    <row r="530" spans="1:20" ht="15.75" x14ac:dyDescent="0.25">
      <c r="A530" s="10">
        <v>530</v>
      </c>
      <c r="B530" s="11"/>
      <c r="C530" s="116"/>
      <c r="D530" s="116"/>
      <c r="E530" s="85" t="str" cm="1">
        <f t="array" ref="E530">IFERROR(INDEX([1]!v_s10a_incident_by_feeder_FY26[Interruptions Identifier], ROWS($E$9:E530)),"")</f>
        <v>INCD-34751-F-TE KAO</v>
      </c>
      <c r="F530" s="85" t="str" cm="1">
        <f t="array" ref="F530">IFERROR(INDEX([1]!v_s10a_incident_by_feeder_FY26[Circuit Location], ROWS($F$9:F530)),"")</f>
        <v>Pukenui 131142 - Te Kao</v>
      </c>
      <c r="G530" s="88" t="str" cm="1">
        <f t="array" ref="G530">IFERROR(INDEX(#REF!, ROWS($G$9:G530)),"")</f>
        <v/>
      </c>
      <c r="H530" s="88" t="str" cm="1">
        <f t="array" ref="H530">IFERROR(INDEX([1]!v_s10a_incident_by_feeder_FY26[feeder], ROWS($H$9:H530)),"")</f>
        <v>TE KAO</v>
      </c>
      <c r="I530" s="89" cm="1">
        <f t="array" ref="I530">IFERROR(INDEX([1]!v_s10a_incident_by_feeder_FY26[Start_Date], ROWS($I$9:I530)),"")</f>
        <v>45930.396770833337</v>
      </c>
      <c r="J530" s="90" cm="1">
        <f t="array" ref="J530">IFERROR(INDEX([1]!v_s10a_incident_by_feeder_FY26[Start_Time], ROWS($J$9:J530)),"")</f>
        <v>45930.396770833337</v>
      </c>
      <c r="K530" s="89" cm="1">
        <f t="array" ref="K530">IFERROR(INDEX([1]!v_s10a_incident_by_feeder_FY26[End_Date], ROWS($K$9:K530)),"")</f>
        <v>45930.554722222223</v>
      </c>
      <c r="L530" s="90" cm="1">
        <f t="array" ref="L530">IFERROR(INDEX([1]!v_s10a_incident_by_feeder_FY26[End_Time], ROWS($L$9:L530)),"")</f>
        <v>45930.554722222223</v>
      </c>
      <c r="M530" s="97" cm="1">
        <f t="array" ref="M530">IFERROR(INDEX([1]!v_s10a_incident_by_feeder_FY26[SAIDI_Value], ROWS($M$9:M530)),"")</f>
        <v>3.202657600187222</v>
      </c>
      <c r="N530" s="94" cm="1">
        <f t="array" ref="N530">IFERROR(INDEX([1]!v_s10a_incident_by_feeder_FY26[SAIFI_Value], ROWS($N$9:N530)),"")</f>
        <v>2.3127631287391977E-2</v>
      </c>
      <c r="O530" s="91" cm="1">
        <f t="array" ref="O530">IFERROR(INDEX([1]!v_s10a_incident_by_feeder_FY26[ICPs], ROWS($N$9:N530)),"")</f>
        <v>671</v>
      </c>
      <c r="P530" s="118" cm="1">
        <f t="array" ref="P530">IFERROR(INDEX([1]!v_s10a_incident_by_feeder_FY26[CML], ROWS($P$9:P530)),"")</f>
        <v>115628.74999715947</v>
      </c>
      <c r="Q530" s="88" t="str" cm="1">
        <f t="array" ref="Q530">IFERROR(INDEX([1]!v_s10a_incident_by_feeder_FY26[Planned or Unplanned], ROWS($Q$9:Q530)),"")</f>
        <v>Planned</v>
      </c>
      <c r="R530" s="88" t="str" cm="1">
        <f t="array" ref="R530">IFERROR(INDEX([1]!v_s10a_incident_by_feeder_FY26[Cause], ROWS($R$9:R530)),"")</f>
        <v>Planned Outage</v>
      </c>
      <c r="S530" s="88" t="str" cm="1">
        <f t="array" ref="S530">IFERROR(INDEX([1]!v_s10a_incident_by_feeder_FY26[Details], ROWS($S$9:S530)),"")</f>
        <v># Replace Poles 435517, 435519, 435699, Other Hardware, Far North Rd, Te Kao</v>
      </c>
      <c r="T530" s="18"/>
    </row>
    <row r="531" spans="1:20" ht="15.75" x14ac:dyDescent="0.25">
      <c r="A531" s="10">
        <v>531</v>
      </c>
      <c r="B531" s="11"/>
      <c r="C531" s="116"/>
      <c r="D531" s="116"/>
      <c r="E531" s="85" t="str" cm="1">
        <f t="array" ref="E531">IFERROR(INDEX([1]!v_s10a_incident_by_feeder_FY26[Interruptions Identifier], ROWS($E$9:E531)),"")</f>
        <v>INCD-34757-F-HOREKE</v>
      </c>
      <c r="F531" s="85" t="str" cm="1">
        <f t="array" ref="F531">IFERROR(INDEX([1]!v_s10a_incident_by_feeder_FY26[Circuit Location], ROWS($F$9:F531)),"")</f>
        <v>Kaikohe  CB0111 - Horeke</v>
      </c>
      <c r="G531" s="88" t="str" cm="1">
        <f t="array" ref="G531">IFERROR(INDEX(#REF!, ROWS($G$9:G531)),"")</f>
        <v/>
      </c>
      <c r="H531" s="88" t="str" cm="1">
        <f t="array" ref="H531">IFERROR(INDEX([1]!v_s10a_incident_by_feeder_FY26[feeder], ROWS($H$9:H531)),"")</f>
        <v>HOREKE</v>
      </c>
      <c r="I531" s="89" cm="1">
        <f t="array" ref="I531">IFERROR(INDEX([1]!v_s10a_incident_by_feeder_FY26[Start_Date], ROWS($I$9:I531)),"")</f>
        <v>45931.664583333331</v>
      </c>
      <c r="J531" s="90" cm="1">
        <f t="array" ref="J531">IFERROR(INDEX([1]!v_s10a_incident_by_feeder_FY26[Start_Time], ROWS($J$9:J531)),"")</f>
        <v>45931.664583333331</v>
      </c>
      <c r="K531" s="89" cm="1">
        <f t="array" ref="K531">IFERROR(INDEX([1]!v_s10a_incident_by_feeder_FY26[End_Date], ROWS($K$9:K531)),"")</f>
        <v>45931.788194444445</v>
      </c>
      <c r="L531" s="90" cm="1">
        <f t="array" ref="L531">IFERROR(INDEX([1]!v_s10a_incident_by_feeder_FY26[End_Time], ROWS($L$9:L531)),"")</f>
        <v>45931.788194444445</v>
      </c>
      <c r="M531" s="97" cm="1">
        <f t="array" ref="M531">IFERROR(INDEX([1]!v_s10a_incident_by_feeder_FY26[SAIDI_Value], ROWS($M$9:M531)),"")</f>
        <v>1.9720806559268569E-2</v>
      </c>
      <c r="N531" s="94" cm="1">
        <f t="array" ref="N531">IFERROR(INDEX([1]!v_s10a_incident_by_feeder_FY26[SAIFI_Value], ROWS($N$9:N531)),"")</f>
        <v>1.1079104808331487E-4</v>
      </c>
      <c r="O531" s="91" cm="1">
        <f t="array" ref="O531">IFERROR(INDEX([1]!v_s10a_incident_by_feeder_FY26[ICPs], ROWS($N$9:N531)),"")</f>
        <v>4</v>
      </c>
      <c r="P531" s="118" cm="1">
        <f t="array" ref="P531">IFERROR(INDEX([1]!v_s10a_incident_by_feeder_FY26[CML], ROWS($P$9:P531)),"")</f>
        <v>712.00000001583248</v>
      </c>
      <c r="Q531" s="88" t="str" cm="1">
        <f t="array" ref="Q531">IFERROR(INDEX([1]!v_s10a_incident_by_feeder_FY26[Planned or Unplanned], ROWS($Q$9:Q531)),"")</f>
        <v>Unplanned</v>
      </c>
      <c r="R531" s="88" t="str" cm="1">
        <f t="array" ref="R531">IFERROR(INDEX([1]!v_s10a_incident_by_feeder_FY26[Cause], ROWS($R$9:R531)),"")</f>
        <v>Unknown</v>
      </c>
      <c r="S531" s="88" t="str" cm="1">
        <f t="array" ref="S531">IFERROR(INDEX([1]!v_s10a_incident_by_feeder_FY26[Details], ROWS($S$9:S531)),"")</f>
        <v># Links found Open L668, Mangataraine Rd, Utakura</v>
      </c>
      <c r="T531" s="18"/>
    </row>
    <row r="532" spans="1:20" ht="15.75" x14ac:dyDescent="0.25">
      <c r="A532" s="10">
        <v>532</v>
      </c>
      <c r="B532" s="11"/>
      <c r="C532" s="116"/>
      <c r="D532" s="116"/>
      <c r="E532" s="85" t="str" cm="1">
        <f t="array" ref="E532">IFERROR(INDEX([1]!v_s10a_incident_by_feeder_FY26[Interruptions Identifier], ROWS($E$9:E532)),"")</f>
        <v>INCD-34778-F-AWANUI</v>
      </c>
      <c r="F532" s="85" t="str" cm="1">
        <f t="array" ref="F532">IFERROR(INDEX([1]!v_s10a_incident_by_feeder_FY26[Circuit Location], ROWS($F$9:F532)),"")</f>
        <v>NPL CB1406 - Awanui</v>
      </c>
      <c r="G532" s="88" t="str" cm="1">
        <f t="array" ref="G532">IFERROR(INDEX(#REF!, ROWS($G$9:G532)),"")</f>
        <v/>
      </c>
      <c r="H532" s="88" t="str" cm="1">
        <f t="array" ref="H532">IFERROR(INDEX([1]!v_s10a_incident_by_feeder_FY26[feeder], ROWS($H$9:H532)),"")</f>
        <v>AWANUI</v>
      </c>
      <c r="I532" s="89" cm="1">
        <f t="array" ref="I532">IFERROR(INDEX([1]!v_s10a_incident_by_feeder_FY26[Start_Date], ROWS($I$9:I532)),"")</f>
        <v>45932.620833333334</v>
      </c>
      <c r="J532" s="90" cm="1">
        <f t="array" ref="J532">IFERROR(INDEX([1]!v_s10a_incident_by_feeder_FY26[Start_Time], ROWS($J$9:J532)),"")</f>
        <v>45932.620833333334</v>
      </c>
      <c r="K532" s="89" cm="1">
        <f t="array" ref="K532">IFERROR(INDEX([1]!v_s10a_incident_by_feeder_FY26[End_Date], ROWS($K$9:K532)),"")</f>
        <v>45932.677083333336</v>
      </c>
      <c r="L532" s="90" cm="1">
        <f t="array" ref="L532">IFERROR(INDEX([1]!v_s10a_incident_by_feeder_FY26[End_Time], ROWS($L$9:L532)),"")</f>
        <v>45932.677083333336</v>
      </c>
      <c r="M532" s="97" cm="1">
        <f t="array" ref="M532">IFERROR(INDEX([1]!v_s10a_incident_by_feeder_FY26[SAIDI_Value], ROWS($M$9:M532)),"")</f>
        <v>4.4870374474903323E-3</v>
      </c>
      <c r="N532" s="94" cm="1">
        <f t="array" ref="N532">IFERROR(INDEX([1]!v_s10a_incident_by_feeder_FY26[SAIFI_Value], ROWS($N$9:N532)),"")</f>
        <v>5.5395524041657433E-5</v>
      </c>
      <c r="O532" s="91" cm="1">
        <f t="array" ref="O532">IFERROR(INDEX([1]!v_s10a_incident_by_feeder_FY26[ICPs], ROWS($N$9:N532)),"")</f>
        <v>2</v>
      </c>
      <c r="P532" s="118" cm="1">
        <f t="array" ref="P532">IFERROR(INDEX([1]!v_s10a_incident_by_feeder_FY26[CML], ROWS($P$9:P532)),"")</f>
        <v>162.00000000419095</v>
      </c>
      <c r="Q532" s="88" t="str" cm="1">
        <f t="array" ref="Q532">IFERROR(INDEX([1]!v_s10a_incident_by_feeder_FY26[Planned or Unplanned], ROWS($Q$9:Q532)),"")</f>
        <v>Unplanned</v>
      </c>
      <c r="R532" s="88" t="str" cm="1">
        <f t="array" ref="R532">IFERROR(INDEX([1]!v_s10a_incident_by_feeder_FY26[Cause], ROWS($R$9:R532)),"")</f>
        <v>Defective Equipment</v>
      </c>
      <c r="S532" s="88" t="str" cm="1">
        <f t="array" ref="S532">IFERROR(INDEX([1]!v_s10a_incident_by_feeder_FY26[Details], ROWS($S$9:S532)),"")</f>
        <v># Crossarm Remediation, at Pole 410800, Sandhills Rd, Kaitaia</v>
      </c>
      <c r="T532" s="18"/>
    </row>
    <row r="533" spans="1:20" ht="15.75" x14ac:dyDescent="0.25">
      <c r="A533" s="10">
        <v>533</v>
      </c>
      <c r="B533" s="11"/>
      <c r="C533" s="116"/>
      <c r="D533" s="116"/>
      <c r="E533" s="85" t="str" cm="1">
        <f t="array" ref="E533">IFERROR(INDEX([1]!v_s10a_incident_by_feeder_FY26[Interruptions Identifier], ROWS($E$9:E533)),"")</f>
        <v>INCD-34787-F-TOWAI</v>
      </c>
      <c r="F533" s="85" t="str" cm="1">
        <f t="array" ref="F533">IFERROR(INDEX([1]!v_s10a_incident_by_feeder_FY26[Circuit Location], ROWS($F$9:F533)),"")</f>
        <v>Kawakawa CB0206 - Towai</v>
      </c>
      <c r="G533" s="88" t="str" cm="1">
        <f t="array" ref="G533">IFERROR(INDEX(#REF!, ROWS($G$9:G533)),"")</f>
        <v/>
      </c>
      <c r="H533" s="88" t="str" cm="1">
        <f t="array" ref="H533">IFERROR(INDEX([1]!v_s10a_incident_by_feeder_FY26[feeder], ROWS($H$9:H533)),"")</f>
        <v>TOWAI</v>
      </c>
      <c r="I533" s="89" cm="1">
        <f t="array" ref="I533">IFERROR(INDEX([1]!v_s10a_incident_by_feeder_FY26[Start_Date], ROWS($I$9:I533)),"")</f>
        <v>45947.375671296293</v>
      </c>
      <c r="J533" s="90" cm="1">
        <f t="array" ref="J533">IFERROR(INDEX([1]!v_s10a_incident_by_feeder_FY26[Start_Time], ROWS($J$9:J533)),"")</f>
        <v>45947.375671296293</v>
      </c>
      <c r="K533" s="89" cm="1">
        <f t="array" ref="K533">IFERROR(INDEX([1]!v_s10a_incident_by_feeder_FY26[End_Date], ROWS($K$9:K533)),"")</f>
        <v>45947.586111111108</v>
      </c>
      <c r="L533" s="90" cm="1">
        <f t="array" ref="L533">IFERROR(INDEX([1]!v_s10a_incident_by_feeder_FY26[End_Time], ROWS($L$9:L533)),"")</f>
        <v>45947.586111111108</v>
      </c>
      <c r="M533" s="97" cm="1">
        <f t="array" ref="M533">IFERROR(INDEX([1]!v_s10a_incident_by_feeder_FY26[SAIDI_Value], ROWS($M$9:M533)),"")</f>
        <v>3.251258401649495</v>
      </c>
      <c r="N533" s="94" cm="1">
        <f t="array" ref="N533">IFERROR(INDEX([1]!v_s10a_incident_by_feeder_FY26[SAIFI_Value], ROWS($N$9:N533)),"")</f>
        <v>1.1134500332373145E-2</v>
      </c>
      <c r="O533" s="91" cm="1">
        <f t="array" ref="O533">IFERROR(INDEX([1]!v_s10a_incident_by_feeder_FY26[ICPs], ROWS($N$9:N533)),"")</f>
        <v>402</v>
      </c>
      <c r="P533" s="118" cm="1">
        <f t="array" ref="P533">IFERROR(INDEX([1]!v_s10a_incident_by_feeder_FY26[CML], ROWS($P$9:P533)),"")</f>
        <v>117383.43333315337</v>
      </c>
      <c r="Q533" s="88" t="str" cm="1">
        <f t="array" ref="Q533">IFERROR(INDEX([1]!v_s10a_incident_by_feeder_FY26[Planned or Unplanned], ROWS($Q$9:Q533)),"")</f>
        <v>Planned</v>
      </c>
      <c r="R533" s="88" t="str" cm="1">
        <f t="array" ref="R533">IFERROR(INDEX([1]!v_s10a_incident_by_feeder_FY26[Cause], ROWS($R$9:R533)),"")</f>
        <v>Planned Outage</v>
      </c>
      <c r="S533" s="88" t="str" cm="1">
        <f t="array" ref="S533">IFERROR(INDEX([1]!v_s10a_incident_by_feeder_FY26[Details], ROWS($S$9:S533)),"")</f>
        <v># Install New Regulator VR09, SH1, Waiomio</v>
      </c>
      <c r="T533" s="18"/>
    </row>
    <row r="534" spans="1:20" ht="15.75" x14ac:dyDescent="0.25">
      <c r="A534" s="10">
        <v>534</v>
      </c>
      <c r="B534" s="11"/>
      <c r="C534" s="116"/>
      <c r="D534" s="116"/>
      <c r="E534" s="85" t="str" cm="1">
        <f t="array" ref="E534">IFERROR(INDEX([1]!v_s10a_incident_by_feeder_FY26[Interruptions Identifier], ROWS($E$9:E534)),"")</f>
        <v>INCD-34790-F-RANGIAHUA</v>
      </c>
      <c r="F534" s="85" t="str" cm="1">
        <f t="array" ref="F534">IFERROR(INDEX([1]!v_s10a_incident_by_feeder_FY26[Circuit Location], ROWS($F$9:F534)),"")</f>
        <v>Kaikohe  CB0105 - Rangiahua</v>
      </c>
      <c r="G534" s="88" t="str" cm="1">
        <f t="array" ref="G534">IFERROR(INDEX(#REF!, ROWS($G$9:G534)),"")</f>
        <v/>
      </c>
      <c r="H534" s="88" t="str" cm="1">
        <f t="array" ref="H534">IFERROR(INDEX([1]!v_s10a_incident_by_feeder_FY26[feeder], ROWS($H$9:H534)),"")</f>
        <v>RANGIAHUA</v>
      </c>
      <c r="I534" s="89" cm="1">
        <f t="array" ref="I534">IFERROR(INDEX([1]!v_s10a_incident_by_feeder_FY26[Start_Date], ROWS($I$9:I534)),"")</f>
        <v>45951.4</v>
      </c>
      <c r="J534" s="90" cm="1">
        <f t="array" ref="J534">IFERROR(INDEX([1]!v_s10a_incident_by_feeder_FY26[Start_Time], ROWS($J$9:J534)),"")</f>
        <v>45951.4</v>
      </c>
      <c r="K534" s="89" cm="1">
        <f t="array" ref="K534">IFERROR(INDEX([1]!v_s10a_incident_by_feeder_FY26[End_Date], ROWS($K$9:K534)),"")</f>
        <v>45951.582638888889</v>
      </c>
      <c r="L534" s="90" cm="1">
        <f t="array" ref="L534">IFERROR(INDEX([1]!v_s10a_incident_by_feeder_FY26[End_Time], ROWS($L$9:L534)),"")</f>
        <v>45951.582638888889</v>
      </c>
      <c r="M534" s="97" cm="1">
        <f t="array" ref="M534">IFERROR(INDEX([1]!v_s10a_incident_by_feeder_FY26[SAIDI_Value], ROWS($M$9:M534)),"")</f>
        <v>0.24767338798849628</v>
      </c>
      <c r="N534" s="94" cm="1">
        <f t="array" ref="N534">IFERROR(INDEX([1]!v_s10a_incident_by_feeder_FY26[SAIFI_Value], ROWS($N$9:N534)),"")</f>
        <v>9.4172390870817641E-4</v>
      </c>
      <c r="O534" s="91" cm="1">
        <f t="array" ref="O534">IFERROR(INDEX([1]!v_s10a_incident_by_feeder_FY26[ICPs], ROWS($N$9:N534)),"")</f>
        <v>34</v>
      </c>
      <c r="P534" s="118" cm="1">
        <f t="array" ref="P534">IFERROR(INDEX([1]!v_s10a_incident_by_feeder_FY26[CML], ROWS($P$9:P534)),"")</f>
        <v>8941.9999999366701</v>
      </c>
      <c r="Q534" s="88" t="str" cm="1">
        <f t="array" ref="Q534">IFERROR(INDEX([1]!v_s10a_incident_by_feeder_FY26[Planned or Unplanned], ROWS($Q$9:Q534)),"")</f>
        <v>Planned</v>
      </c>
      <c r="R534" s="88" t="str" cm="1">
        <f t="array" ref="R534">IFERROR(INDEX([1]!v_s10a_incident_by_feeder_FY26[Cause], ROWS($R$9:R534)),"")</f>
        <v>Planned Outage</v>
      </c>
      <c r="S534" s="88" t="str" cm="1">
        <f t="array" ref="S534">IFERROR(INDEX([1]!v_s10a_incident_by_feeder_FY26[Details], ROWS($S$9:S534)),"")</f>
        <v># Vegetatoin Control, Beyond Link L044, Te Tio Road, Kaikohe</v>
      </c>
      <c r="T534" s="18"/>
    </row>
    <row r="535" spans="1:20" ht="15.75" x14ac:dyDescent="0.25">
      <c r="A535" s="10">
        <v>535</v>
      </c>
      <c r="B535" s="11"/>
      <c r="C535" s="116"/>
      <c r="D535" s="116"/>
      <c r="E535" s="85" t="str" cm="1">
        <f t="array" ref="E535">IFERROR(INDEX([1]!v_s10a_incident_by_feeder_FY26[Interruptions Identifier], ROWS($E$9:E535)),"")</f>
        <v>INCD-34793-F-TOWAI</v>
      </c>
      <c r="F535" s="85" t="str" cm="1">
        <f t="array" ref="F535">IFERROR(INDEX([1]!v_s10a_incident_by_feeder_FY26[Circuit Location], ROWS($F$9:F535)),"")</f>
        <v>Kawakawa CB0206 - Towai</v>
      </c>
      <c r="G535" s="88" t="str" cm="1">
        <f t="array" ref="G535">IFERROR(INDEX(#REF!, ROWS($G$9:G535)),"")</f>
        <v/>
      </c>
      <c r="H535" s="88" t="str" cm="1">
        <f t="array" ref="H535">IFERROR(INDEX([1]!v_s10a_incident_by_feeder_FY26[feeder], ROWS($H$9:H535)),"")</f>
        <v>TOWAI</v>
      </c>
      <c r="I535" s="89" cm="1">
        <f t="array" ref="I535">IFERROR(INDEX([1]!v_s10a_incident_by_feeder_FY26[Start_Date], ROWS($I$9:I535)),"")</f>
        <v>45953.390277777777</v>
      </c>
      <c r="J535" s="90" cm="1">
        <f t="array" ref="J535">IFERROR(INDEX([1]!v_s10a_incident_by_feeder_FY26[Start_Time], ROWS($J$9:J535)),"")</f>
        <v>45953.390277777777</v>
      </c>
      <c r="K535" s="89" cm="1">
        <f t="array" ref="K535">IFERROR(INDEX([1]!v_s10a_incident_by_feeder_FY26[End_Date], ROWS($K$9:K535)),"")</f>
        <v>45953.638888888891</v>
      </c>
      <c r="L535" s="90" cm="1">
        <f t="array" ref="L535">IFERROR(INDEX([1]!v_s10a_incident_by_feeder_FY26[End_Time], ROWS($L$9:L535)),"")</f>
        <v>45953.638888888891</v>
      </c>
      <c r="M535" s="97" cm="1">
        <f t="array" ref="M535">IFERROR(INDEX([1]!v_s10a_incident_by_feeder_FY26[SAIDI_Value], ROWS($M$9:M535)),"")</f>
        <v>6.774872590352099E-2</v>
      </c>
      <c r="N535" s="94" cm="1">
        <f t="array" ref="N535">IFERROR(INDEX([1]!v_s10a_incident_by_feeder_FY26[SAIFI_Value], ROWS($N$9:N535)),"")</f>
        <v>1.9388433414580102E-4</v>
      </c>
      <c r="O535" s="91" cm="1">
        <f t="array" ref="O535">IFERROR(INDEX([1]!v_s10a_incident_by_feeder_FY26[ICPs], ROWS($N$9:N535)),"")</f>
        <v>7</v>
      </c>
      <c r="P535" s="118" cm="1">
        <f t="array" ref="P535">IFERROR(INDEX([1]!v_s10a_incident_by_feeder_FY26[CML], ROWS($P$9:P535)),"")</f>
        <v>2446.0000000207219</v>
      </c>
      <c r="Q535" s="88" t="str" cm="1">
        <f t="array" ref="Q535">IFERROR(INDEX([1]!v_s10a_incident_by_feeder_FY26[Planned or Unplanned], ROWS($Q$9:Q535)),"")</f>
        <v>Planned</v>
      </c>
      <c r="R535" s="88" t="str" cm="1">
        <f t="array" ref="R535">IFERROR(INDEX([1]!v_s10a_incident_by_feeder_FY26[Cause], ROWS($R$9:R535)),"")</f>
        <v>Planned Outage</v>
      </c>
      <c r="S535" s="88" t="str" cm="1">
        <f t="array" ref="S535">IFERROR(INDEX([1]!v_s10a_incident_by_feeder_FY26[Details], ROWS($S$9:S535)),"")</f>
        <v># Replace Pole 423689, Upgrade Transformer T04109, Martin Rd, Kawakawa</v>
      </c>
      <c r="T535" s="18"/>
    </row>
    <row r="536" spans="1:20" ht="15.75" x14ac:dyDescent="0.25">
      <c r="A536" s="10">
        <v>536</v>
      </c>
      <c r="B536" s="11"/>
      <c r="C536" s="116"/>
      <c r="D536" s="116"/>
      <c r="E536" s="85" t="str" cm="1">
        <f t="array" ref="E536">IFERROR(INDEX([1]!v_s10a_incident_by_feeder_FY26[Interruptions Identifier], ROWS($E$9:E536)),"")</f>
        <v>INCD-34799-F-ORURU</v>
      </c>
      <c r="F536" s="85" t="str" cm="1">
        <f t="array" ref="F536">IFERROR(INDEX([1]!v_s10a_incident_by_feeder_FY26[Circuit Location], ROWS($F$9:F536)),"")</f>
        <v>Taipa CB1206 - Oruru</v>
      </c>
      <c r="G536" s="88" t="str" cm="1">
        <f t="array" ref="G536">IFERROR(INDEX(#REF!, ROWS($G$9:G536)),"")</f>
        <v/>
      </c>
      <c r="H536" s="88" t="str" cm="1">
        <f t="array" ref="H536">IFERROR(INDEX([1]!v_s10a_incident_by_feeder_FY26[feeder], ROWS($H$9:H536)),"")</f>
        <v>ORURU</v>
      </c>
      <c r="I536" s="89" cm="1">
        <f t="array" ref="I536">IFERROR(INDEX([1]!v_s10a_incident_by_feeder_FY26[Start_Date], ROWS($I$9:I536)),"")</f>
        <v>45934.506944444445</v>
      </c>
      <c r="J536" s="90" cm="1">
        <f t="array" ref="J536">IFERROR(INDEX([1]!v_s10a_incident_by_feeder_FY26[Start_Time], ROWS($J$9:J536)),"")</f>
        <v>45934.506944444445</v>
      </c>
      <c r="K536" s="89" cm="1">
        <f t="array" ref="K536">IFERROR(INDEX([1]!v_s10a_incident_by_feeder_FY26[End_Date], ROWS($K$9:K536)),"")</f>
        <v>45935.501388888886</v>
      </c>
      <c r="L536" s="90" cm="1">
        <f t="array" ref="L536">IFERROR(INDEX([1]!v_s10a_incident_by_feeder_FY26[End_Time], ROWS($L$9:L536)),"")</f>
        <v>45935.501388888886</v>
      </c>
      <c r="M536" s="97" cm="1">
        <f t="array" ref="M536">IFERROR(INDEX([1]!v_s10a_incident_by_feeder_FY26[SAIDI_Value], ROWS($M$9:M536)),"")</f>
        <v>1.4180700199378229</v>
      </c>
      <c r="N536" s="94" cm="1">
        <f t="array" ref="N536">IFERROR(INDEX([1]!v_s10a_incident_by_feeder_FY26[SAIFI_Value], ROWS($N$9:N536)),"")</f>
        <v>1.0802127188123199E-3</v>
      </c>
      <c r="O536" s="91" cm="1">
        <f t="array" ref="O536">IFERROR(INDEX([1]!v_s10a_incident_by_feeder_FY26[ICPs], ROWS($N$9:N536)),"")</f>
        <v>39</v>
      </c>
      <c r="P536" s="118" cm="1">
        <f t="array" ref="P536">IFERROR(INDEX([1]!v_s10a_incident_by_feeder_FY26[CML], ROWS($P$9:P536)),"")</f>
        <v>51197.999999835156</v>
      </c>
      <c r="Q536" s="88" t="str" cm="1">
        <f t="array" ref="Q536">IFERROR(INDEX([1]!v_s10a_incident_by_feeder_FY26[Planned or Unplanned], ROWS($Q$9:Q536)),"")</f>
        <v>Unplanned</v>
      </c>
      <c r="R536" s="88" t="str" cm="1">
        <f t="array" ref="R536">IFERROR(INDEX([1]!v_s10a_incident_by_feeder_FY26[Cause], ROWS($R$9:R536)),"")</f>
        <v>Defective Equipment</v>
      </c>
      <c r="S536" s="88" t="str" cm="1">
        <f t="array" ref="S536">IFERROR(INDEX([1]!v_s10a_incident_by_feeder_FY26[Details], ROWS($S$9:S536)),"")</f>
        <v># Line Down, Between Poles 418954 - 327975, Taylor Rd, Taipa</v>
      </c>
      <c r="T536" s="18"/>
    </row>
    <row r="537" spans="1:20" ht="15.75" x14ac:dyDescent="0.25">
      <c r="A537" s="10">
        <v>537</v>
      </c>
      <c r="B537" s="11"/>
      <c r="C537" s="116"/>
      <c r="D537" s="116"/>
      <c r="E537" s="85" t="str" cm="1">
        <f t="array" ref="E537">IFERROR(INDEX([1]!v_s10a_incident_by_feeder_FY26[Interruptions Identifier], ROWS($E$9:E537)),"")</f>
        <v>INCD-34802-F-HOREKE</v>
      </c>
      <c r="F537" s="85" t="str" cm="1">
        <f t="array" ref="F537">IFERROR(INDEX([1]!v_s10a_incident_by_feeder_FY26[Circuit Location], ROWS($F$9:F537)),"")</f>
        <v>Kaikohe  CB0111 - Horeke</v>
      </c>
      <c r="G537" s="88" t="str" cm="1">
        <f t="array" ref="G537">IFERROR(INDEX(#REF!, ROWS($G$9:G537)),"")</f>
        <v/>
      </c>
      <c r="H537" s="88" t="str" cm="1">
        <f t="array" ref="H537">IFERROR(INDEX([1]!v_s10a_incident_by_feeder_FY26[feeder], ROWS($H$9:H537)),"")</f>
        <v>HOREKE</v>
      </c>
      <c r="I537" s="89" cm="1">
        <f t="array" ref="I537">IFERROR(INDEX([1]!v_s10a_incident_by_feeder_FY26[Start_Date], ROWS($I$9:I537)),"")</f>
        <v>45934.509722222225</v>
      </c>
      <c r="J537" s="90" cm="1">
        <f t="array" ref="J537">IFERROR(INDEX([1]!v_s10a_incident_by_feeder_FY26[Start_Time], ROWS($J$9:J537)),"")</f>
        <v>45934.509722222225</v>
      </c>
      <c r="K537" s="89" cm="1">
        <f t="array" ref="K537">IFERROR(INDEX([1]!v_s10a_incident_by_feeder_FY26[End_Date], ROWS($K$9:K537)),"")</f>
        <v>45934.586805555555</v>
      </c>
      <c r="L537" s="90" cm="1">
        <f t="array" ref="L537">IFERROR(INDEX([1]!v_s10a_incident_by_feeder_FY26[End_Time], ROWS($L$9:L537)),"")</f>
        <v>45934.586805555555</v>
      </c>
      <c r="M537" s="97" cm="1">
        <f t="array" ref="M537">IFERROR(INDEX([1]!v_s10a_incident_by_feeder_FY26[SAIDI_Value], ROWS($M$9:M537)),"")</f>
        <v>2.7670064257589048E-2</v>
      </c>
      <c r="N537" s="94" cm="1">
        <f t="array" ref="N537">IFERROR(INDEX([1]!v_s10a_incident_by_feeder_FY26[SAIFI_Value], ROWS($N$9:N537)),"")</f>
        <v>2.4927985818745847E-4</v>
      </c>
      <c r="O537" s="91" cm="1">
        <f t="array" ref="O537">IFERROR(INDEX([1]!v_s10a_incident_by_feeder_FY26[ICPs], ROWS($N$9:N537)),"")</f>
        <v>9</v>
      </c>
      <c r="P537" s="118" cm="1">
        <f t="array" ref="P537">IFERROR(INDEX([1]!v_s10a_incident_by_feeder_FY26[CML], ROWS($P$9:P537)),"")</f>
        <v>998.99999995599501</v>
      </c>
      <c r="Q537" s="88" t="str" cm="1">
        <f t="array" ref="Q537">IFERROR(INDEX([1]!v_s10a_incident_by_feeder_FY26[Planned or Unplanned], ROWS($Q$9:Q537)),"")</f>
        <v>Unplanned</v>
      </c>
      <c r="R537" s="88" t="str" cm="1">
        <f t="array" ref="R537">IFERROR(INDEX([1]!v_s10a_incident_by_feeder_FY26[Cause], ROWS($R$9:R537)),"")</f>
        <v>Defective Equipment</v>
      </c>
      <c r="S537" s="88" t="str" cm="1">
        <f t="array" ref="S537">IFERROR(INDEX([1]!v_s10a_incident_by_feeder_FY26[Details], ROWS($S$9:S537)),"")</f>
        <v># Blown Fuse L573, Horeke Rd, Kaikohe</v>
      </c>
      <c r="T537" s="18"/>
    </row>
    <row r="538" spans="1:20" ht="15.75" x14ac:dyDescent="0.25">
      <c r="A538" s="10">
        <v>538</v>
      </c>
      <c r="B538" s="11"/>
      <c r="C538" s="116"/>
      <c r="D538" s="116"/>
      <c r="E538" s="85" t="str" cm="1">
        <f t="array" ref="E538">IFERROR(INDEX([1]!v_s10a_incident_by_feeder_FY26[Interruptions Identifier], ROWS($E$9:E538)),"")</f>
        <v>INCD-34814-F-TAU BLOCK</v>
      </c>
      <c r="F538" s="85" t="str" cm="1">
        <f t="array" ref="F538">IFERROR(INDEX([1]!v_s10a_incident_by_feeder_FY26[Circuit Location], ROWS($F$9:F538)),"")</f>
        <v>Moerewa 031372 - Tau Block</v>
      </c>
      <c r="G538" s="88" t="str" cm="1">
        <f t="array" ref="G538">IFERROR(INDEX(#REF!, ROWS($G$9:G538)),"")</f>
        <v/>
      </c>
      <c r="H538" s="88" t="str" cm="1">
        <f t="array" ref="H538">IFERROR(INDEX([1]!v_s10a_incident_by_feeder_FY26[feeder], ROWS($H$9:H538)),"")</f>
        <v>TAU BLOCK</v>
      </c>
      <c r="I538" s="89" cm="1">
        <f t="array" ref="I538">IFERROR(INDEX([1]!v_s10a_incident_by_feeder_FY26[Start_Date], ROWS($I$9:I538)),"")</f>
        <v>45935.183356481481</v>
      </c>
      <c r="J538" s="90" cm="1">
        <f t="array" ref="J538">IFERROR(INDEX([1]!v_s10a_incident_by_feeder_FY26[Start_Time], ROWS($J$9:J538)),"")</f>
        <v>45935.183356481481</v>
      </c>
      <c r="K538" s="89" cm="1">
        <f t="array" ref="K538">IFERROR(INDEX([1]!v_s10a_incident_by_feeder_FY26[End_Date], ROWS($K$9:K538)),"")</f>
        <v>45935.604166666664</v>
      </c>
      <c r="L538" s="90" cm="1">
        <f t="array" ref="L538">IFERROR(INDEX([1]!v_s10a_incident_by_feeder_FY26[End_Time], ROWS($L$9:L538)),"")</f>
        <v>45935.604166666664</v>
      </c>
      <c r="M538" s="97" cm="1">
        <f t="array" ref="M538">IFERROR(INDEX([1]!v_s10a_incident_by_feeder_FY26[SAIDI_Value], ROWS($M$9:M538)),"")</f>
        <v>9.6111234212455066E-4</v>
      </c>
      <c r="N538" s="94" cm="1">
        <f t="array" ref="N538">IFERROR(INDEX([1]!v_s10a_incident_by_feeder_FY26[SAIFI_Value], ROWS($N$9:N538)),"")</f>
        <v>2.7697762020813429E-5</v>
      </c>
      <c r="O538" s="91" cm="1">
        <f t="array" ref="O538">IFERROR(INDEX([1]!v_s10a_incident_by_feeder_FY26[ICPs], ROWS($N$9:N538)),"")</f>
        <v>0.999999999999448</v>
      </c>
      <c r="P538" s="118" cm="1">
        <f t="array" ref="P538">IFERROR(INDEX([1]!v_s10a_incident_by_feeder_FY26[CML], ROWS($P$9:P538)),"")</f>
        <v>34.700000000064776</v>
      </c>
      <c r="Q538" s="88" t="str" cm="1">
        <f t="array" ref="Q538">IFERROR(INDEX([1]!v_s10a_incident_by_feeder_FY26[Planned or Unplanned], ROWS($Q$9:Q538)),"")</f>
        <v>Unplanned</v>
      </c>
      <c r="R538" s="88" t="str" cm="1">
        <f t="array" ref="R538">IFERROR(INDEX([1]!v_s10a_incident_by_feeder_FY26[Cause], ROWS($R$9:R538)),"")</f>
        <v>Third Party</v>
      </c>
      <c r="S538" s="88" t="str" cm="1">
        <f t="array" ref="S538">IFERROR(INDEX([1]!v_s10a_incident_by_feeder_FY26[Details], ROWS($S$9:S538)),"")</f>
        <v># Car vs Pole, at Pole 420761, George Street, Moerewa</v>
      </c>
      <c r="T538" s="18"/>
    </row>
    <row r="539" spans="1:20" ht="15.75" x14ac:dyDescent="0.25">
      <c r="A539" s="10">
        <v>539</v>
      </c>
      <c r="B539" s="11"/>
      <c r="C539" s="116"/>
      <c r="D539" s="116"/>
      <c r="E539" s="85" t="str" cm="1">
        <f t="array" ref="E539">IFERROR(INDEX([1]!v_s10a_incident_by_feeder_FY26[Interruptions Identifier], ROWS($E$9:E539)),"")</f>
        <v>INCD-34814-F-MOEREWA</v>
      </c>
      <c r="F539" s="85" t="str" cm="1">
        <f t="array" ref="F539">IFERROR(INDEX([1]!v_s10a_incident_by_feeder_FY26[Circuit Location], ROWS($F$9:F539)),"")</f>
        <v>Moerewa 031322 - Moerewa</v>
      </c>
      <c r="G539" s="88" t="str" cm="1">
        <f t="array" ref="G539">IFERROR(INDEX(#REF!, ROWS($G$9:G539)),"")</f>
        <v/>
      </c>
      <c r="H539" s="88" t="str" cm="1">
        <f t="array" ref="H539">IFERROR(INDEX([1]!v_s10a_incident_by_feeder_FY26[feeder], ROWS($H$9:H539)),"")</f>
        <v>MOEREWA</v>
      </c>
      <c r="I539" s="89" cm="1">
        <f t="array" ref="I539">IFERROR(INDEX([1]!v_s10a_incident_by_feeder_FY26[Start_Date], ROWS($I$9:I539)),"")</f>
        <v>45935.183356481481</v>
      </c>
      <c r="J539" s="90" cm="1">
        <f t="array" ref="J539">IFERROR(INDEX([1]!v_s10a_incident_by_feeder_FY26[Start_Time], ROWS($J$9:J539)),"")</f>
        <v>45935.183356481481</v>
      </c>
      <c r="K539" s="89" cm="1">
        <f t="array" ref="K539">IFERROR(INDEX([1]!v_s10a_incident_by_feeder_FY26[End_Date], ROWS($K$9:K539)),"")</f>
        <v>45935.604166666664</v>
      </c>
      <c r="L539" s="90" cm="1">
        <f t="array" ref="L539">IFERROR(INDEX([1]!v_s10a_incident_by_feeder_FY26[End_Time], ROWS($L$9:L539)),"")</f>
        <v>45935.604166666664</v>
      </c>
      <c r="M539" s="97" cm="1">
        <f t="array" ref="M539">IFERROR(INDEX([1]!v_s10a_incident_by_feeder_FY26[SAIDI_Value], ROWS($M$9:M539)),"")</f>
        <v>4.6325236354463017</v>
      </c>
      <c r="N539" s="94" cm="1">
        <f t="array" ref="N539">IFERROR(INDEX([1]!v_s10a_incident_by_feeder_FY26[SAIFI_Value], ROWS($N$9:N539)),"")</f>
        <v>1.5538444493684909E-2</v>
      </c>
      <c r="O539" s="91" cm="1">
        <f t="array" ref="O539">IFERROR(INDEX([1]!v_s10a_incident_by_feeder_FY26[ICPs], ROWS($N$9:N539)),"")</f>
        <v>561</v>
      </c>
      <c r="P539" s="118" cm="1">
        <f t="array" ref="P539">IFERROR(INDEX([1]!v_s10a_incident_by_feeder_FY26[CML], ROWS($P$9:P539)),"")</f>
        <v>167252.63333415327</v>
      </c>
      <c r="Q539" s="88" t="str" cm="1">
        <f t="array" ref="Q539">IFERROR(INDEX([1]!v_s10a_incident_by_feeder_FY26[Planned or Unplanned], ROWS($Q$9:Q539)),"")</f>
        <v>Unplanned</v>
      </c>
      <c r="R539" s="88" t="str" cm="1">
        <f t="array" ref="R539">IFERROR(INDEX([1]!v_s10a_incident_by_feeder_FY26[Cause], ROWS($R$9:R539)),"")</f>
        <v>Third Party</v>
      </c>
      <c r="S539" s="88" t="str" cm="1">
        <f t="array" ref="S539">IFERROR(INDEX([1]!v_s10a_incident_by_feeder_FY26[Details], ROWS($S$9:S539)),"")</f>
        <v># Car vs Pole, at Pole 420761, George Street, Moerewa</v>
      </c>
      <c r="T539" s="18"/>
    </row>
    <row r="540" spans="1:20" ht="15.75" x14ac:dyDescent="0.25">
      <c r="A540" s="10">
        <v>540</v>
      </c>
      <c r="B540" s="11"/>
      <c r="C540" s="116"/>
      <c r="D540" s="116"/>
      <c r="E540" s="85" t="str" cm="1">
        <f t="array" ref="E540">IFERROR(INDEX([1]!v_s10a_incident_by_feeder_FY26[Interruptions Identifier], ROWS($E$9:E540)),"")</f>
        <v>INCD-34817-F-TOTARA NORTH</v>
      </c>
      <c r="F540" s="85" t="str" cm="1">
        <f t="array" ref="F540">IFERROR(INDEX([1]!v_s10a_incident_by_feeder_FY26[Circuit Location], ROWS($F$9:F540)),"")</f>
        <v>Kaeo 191782 - Totara North</v>
      </c>
      <c r="G540" s="88" t="str" cm="1">
        <f t="array" ref="G540">IFERROR(INDEX(#REF!, ROWS($G$9:G540)),"")</f>
        <v/>
      </c>
      <c r="H540" s="88" t="str" cm="1">
        <f t="array" ref="H540">IFERROR(INDEX([1]!v_s10a_incident_by_feeder_FY26[feeder], ROWS($H$9:H540)),"")</f>
        <v>TOTARA NORTH</v>
      </c>
      <c r="I540" s="89" cm="1">
        <f t="array" ref="I540">IFERROR(INDEX([1]!v_s10a_incident_by_feeder_FY26[Start_Date], ROWS($I$9:I540)),"")</f>
        <v>45935.502581018518</v>
      </c>
      <c r="J540" s="90" cm="1">
        <f t="array" ref="J540">IFERROR(INDEX([1]!v_s10a_incident_by_feeder_FY26[Start_Time], ROWS($J$9:J540)),"")</f>
        <v>45935.502581018518</v>
      </c>
      <c r="K540" s="89" cm="1">
        <f t="array" ref="K540">IFERROR(INDEX([1]!v_s10a_incident_by_feeder_FY26[End_Date], ROWS($K$9:K540)),"")</f>
        <v>45935.55709490741</v>
      </c>
      <c r="L540" s="90" cm="1">
        <f t="array" ref="L540">IFERROR(INDEX([1]!v_s10a_incident_by_feeder_FY26[End_Time], ROWS($L$9:L540)),"")</f>
        <v>45935.55709490741</v>
      </c>
      <c r="M540" s="97" cm="1">
        <f t="array" ref="M540">IFERROR(INDEX([1]!v_s10a_incident_by_feeder_FY26[SAIDI_Value], ROWS($M$9:M540)),"")</f>
        <v>0.30222413030730405</v>
      </c>
      <c r="N540" s="94" cm="1">
        <f t="array" ref="N540">IFERROR(INDEX([1]!v_s10a_incident_by_feeder_FY26[SAIFI_Value], ROWS($N$9:N540)),"")</f>
        <v>3.8499889208951916E-3</v>
      </c>
      <c r="O540" s="91" cm="1">
        <f t="array" ref="O540">IFERROR(INDEX([1]!v_s10a_incident_by_feeder_FY26[ICPs], ROWS($N$9:N540)),"")</f>
        <v>139</v>
      </c>
      <c r="P540" s="118" cm="1">
        <f t="array" ref="P540">IFERROR(INDEX([1]!v_s10a_incident_by_feeder_FY26[CML], ROWS($P$9:P540)),"")</f>
        <v>10911.500000614906</v>
      </c>
      <c r="Q540" s="88" t="str" cm="1">
        <f t="array" ref="Q540">IFERROR(INDEX([1]!v_s10a_incident_by_feeder_FY26[Planned or Unplanned], ROWS($Q$9:Q540)),"")</f>
        <v>Unplanned</v>
      </c>
      <c r="R540" s="88" t="str" cm="1">
        <f t="array" ref="R540">IFERROR(INDEX([1]!v_s10a_incident_by_feeder_FY26[Cause], ROWS($R$9:R540)),"")</f>
        <v>Vegetation</v>
      </c>
      <c r="S540" s="88" t="str" cm="1">
        <f t="array" ref="S540">IFERROR(INDEX([1]!v_s10a_incident_by_feeder_FY26[Details], ROWS($S$9:S540)),"")</f>
        <v># Branch on Line, at Pole 408486, Totara North Rd, Kaeo</v>
      </c>
      <c r="T540" s="18"/>
    </row>
    <row r="541" spans="1:20" ht="15.75" x14ac:dyDescent="0.25">
      <c r="A541" s="10">
        <v>541</v>
      </c>
      <c r="B541" s="11"/>
      <c r="C541" s="116"/>
      <c r="D541" s="116"/>
      <c r="E541" s="85" t="str" cm="1">
        <f t="array" ref="E541">IFERROR(INDEX([1]!v_s10a_incident_by_feeder_FY26[Interruptions Identifier], ROWS($E$9:E541)),"")</f>
        <v>INCD-34823-F-TAIPALS</v>
      </c>
      <c r="F541" s="85" t="str" cm="1">
        <f t="array" ref="F541">IFERROR(INDEX([1]!v_s10a_incident_by_feeder_FY26[Circuit Location], ROWS($F$9:F541)),"")</f>
        <v>Taipa CB1205 - Tokerau</v>
      </c>
      <c r="G541" s="88" t="str" cm="1">
        <f t="array" ref="G541">IFERROR(INDEX(#REF!, ROWS($G$9:G541)),"")</f>
        <v/>
      </c>
      <c r="H541" s="88" t="str" cm="1">
        <f t="array" ref="H541">IFERROR(INDEX([1]!v_s10a_incident_by_feeder_FY26[feeder], ROWS($H$9:H541)),"")</f>
        <v>TAIPALS</v>
      </c>
      <c r="I541" s="89" cm="1">
        <f t="array" ref="I541">IFERROR(INDEX([1]!v_s10a_incident_by_feeder_FY26[Start_Date], ROWS($I$9:I541)),"")</f>
        <v>45935.919872685183</v>
      </c>
      <c r="J541" s="90" cm="1">
        <f t="array" ref="J541">IFERROR(INDEX([1]!v_s10a_incident_by_feeder_FY26[Start_Time], ROWS($J$9:J541)),"")</f>
        <v>45935.919872685183</v>
      </c>
      <c r="K541" s="89" cm="1">
        <f t="array" ref="K541">IFERROR(INDEX([1]!v_s10a_incident_by_feeder_FY26[End_Date], ROWS($K$9:K541)),"")</f>
        <v>45936.070833333331</v>
      </c>
      <c r="L541" s="90" cm="1">
        <f t="array" ref="L541">IFERROR(INDEX([1]!v_s10a_incident_by_feeder_FY26[End_Time], ROWS($L$9:L541)),"")</f>
        <v>45936.070833333331</v>
      </c>
      <c r="M541" s="97" cm="1">
        <f t="array" ref="M541">IFERROR(INDEX([1]!v_s10a_incident_by_feeder_FY26[SAIDI_Value], ROWS($M$9:M541)),"")</f>
        <v>5.0335826132069759</v>
      </c>
      <c r="N541" s="94" cm="1">
        <f t="array" ref="N541">IFERROR(INDEX([1]!v_s10a_incident_by_feeder_FY26[SAIFI_Value], ROWS($N$9:N541)),"")</f>
        <v>2.3155329049412806E-2</v>
      </c>
      <c r="O541" s="91" cm="1">
        <f t="array" ref="O541">IFERROR(INDEX([1]!v_s10a_incident_by_feeder_FY26[ICPs], ROWS($N$9:N541)),"")</f>
        <v>836</v>
      </c>
      <c r="P541" s="118" cm="1">
        <f t="array" ref="P541">IFERROR(INDEX([1]!v_s10a_incident_by_feeder_FY26[CML], ROWS($P$9:P541)),"")</f>
        <v>181732.46666722465</v>
      </c>
      <c r="Q541" s="88" t="str" cm="1">
        <f t="array" ref="Q541">IFERROR(INDEX([1]!v_s10a_incident_by_feeder_FY26[Planned or Unplanned], ROWS($Q$9:Q541)),"")</f>
        <v>Unplanned</v>
      </c>
      <c r="R541" s="88" t="str" cm="1">
        <f t="array" ref="R541">IFERROR(INDEX([1]!v_s10a_incident_by_feeder_FY26[Cause], ROWS($R$9:R541)),"")</f>
        <v>Third Party</v>
      </c>
      <c r="S541" s="88" t="str" cm="1">
        <f t="array" ref="S541">IFERROR(INDEX([1]!v_s10a_incident_by_feeder_FY26[Details], ROWS($S$9:S541)),"")</f>
        <v># Car vs Pole, at Pole 418210, Inland Rd, Taipa</v>
      </c>
      <c r="T541" s="18"/>
    </row>
    <row r="542" spans="1:20" ht="15.75" x14ac:dyDescent="0.25">
      <c r="A542" s="10">
        <v>542</v>
      </c>
      <c r="B542" s="11"/>
      <c r="C542" s="116"/>
      <c r="D542" s="116"/>
      <c r="E542" s="85" t="str" cm="1">
        <f t="array" ref="E542">IFERROR(INDEX([1]!v_s10a_incident_by_feeder_FY26[Interruptions Identifier], ROWS($E$9:E542)),"")</f>
        <v>INCD-34853-F-RUSSELL EXPRESS</v>
      </c>
      <c r="F542" s="85" t="str" cm="1">
        <f t="array" ref="F542">IFERROR(INDEX([1]!v_s10a_incident_by_feeder_FY26[Circuit Location], ROWS($F$9:F542)),"")</f>
        <v>Kawakawa CB0209 - Russel Express</v>
      </c>
      <c r="G542" s="88" t="str" cm="1">
        <f t="array" ref="G542">IFERROR(INDEX(#REF!, ROWS($G$9:G542)),"")</f>
        <v/>
      </c>
      <c r="H542" s="88" t="str" cm="1">
        <f t="array" ref="H542">IFERROR(INDEX([1]!v_s10a_incident_by_feeder_FY26[feeder], ROWS($H$9:H542)),"")</f>
        <v>RUSSELL EXPRESS</v>
      </c>
      <c r="I542" s="89" cm="1">
        <f t="array" ref="I542">IFERROR(INDEX([1]!v_s10a_incident_by_feeder_FY26[Start_Date], ROWS($I$9:I542)),"")</f>
        <v>45936.834930555553</v>
      </c>
      <c r="J542" s="90" cm="1">
        <f t="array" ref="J542">IFERROR(INDEX([1]!v_s10a_incident_by_feeder_FY26[Start_Time], ROWS($J$9:J542)),"")</f>
        <v>45936.834930555553</v>
      </c>
      <c r="K542" s="89" cm="1">
        <f t="array" ref="K542">IFERROR(INDEX([1]!v_s10a_incident_by_feeder_FY26[End_Date], ROWS($K$9:K542)),"")</f>
        <v>45936.907835648148</v>
      </c>
      <c r="L542" s="90" cm="1">
        <f t="array" ref="L542">IFERROR(INDEX([1]!v_s10a_incident_by_feeder_FY26[End_Time], ROWS($L$9:L542)),"")</f>
        <v>45936.907835648148</v>
      </c>
      <c r="M542" s="97" cm="1">
        <f t="array" ref="M542">IFERROR(INDEX([1]!v_s10a_incident_by_feeder_FY26[SAIDI_Value], ROWS($M$9:M542)),"")</f>
        <v>0.10177311840169448</v>
      </c>
      <c r="N542" s="94" cm="1">
        <f t="array" ref="N542">IFERROR(INDEX([1]!v_s10a_incident_by_feeder_FY26[SAIFI_Value], ROWS($N$9:N542)),"")</f>
        <v>9.6942167072900515E-4</v>
      </c>
      <c r="O542" s="91" cm="1">
        <f t="array" ref="O542">IFERROR(INDEX([1]!v_s10a_incident_by_feeder_FY26[ICPs], ROWS($N$9:N542)),"")</f>
        <v>35</v>
      </c>
      <c r="P542" s="118" cm="1">
        <f t="array" ref="P542">IFERROR(INDEX([1]!v_s10a_incident_by_feeder_FY26[CML], ROWS($P$9:P542)),"")</f>
        <v>3674.4166667747777</v>
      </c>
      <c r="Q542" s="88" t="str" cm="1">
        <f t="array" ref="Q542">IFERROR(INDEX([1]!v_s10a_incident_by_feeder_FY26[Planned or Unplanned], ROWS($Q$9:Q542)),"")</f>
        <v>Unplanned</v>
      </c>
      <c r="R542" s="88" t="str" cm="1">
        <f t="array" ref="R542">IFERROR(INDEX([1]!v_s10a_incident_by_feeder_FY26[Cause], ROWS($R$9:R542)),"")</f>
        <v>Defective Equipment</v>
      </c>
      <c r="S542" s="88" t="str" cm="1">
        <f t="array" ref="S542">IFERROR(INDEX([1]!v_s10a_incident_by_feeder_FY26[Details], ROWS($S$9:S542)),"")</f>
        <v># Repair Crossarm, at Switch 482, Waikare Rd, Kawakawa</v>
      </c>
      <c r="T542" s="18"/>
    </row>
    <row r="543" spans="1:20" ht="15.75" x14ac:dyDescent="0.25">
      <c r="A543" s="10">
        <v>543</v>
      </c>
      <c r="B543" s="11"/>
      <c r="C543" s="116"/>
      <c r="D543" s="116"/>
      <c r="E543" s="85" t="str" cm="1">
        <f t="array" ref="E543">IFERROR(INDEX([1]!v_s10a_incident_by_feeder_FY26[Interruptions Identifier], ROWS($E$9:E543)),"")</f>
        <v>INCD-34862-F-PURERUA</v>
      </c>
      <c r="F543" s="85" t="str" cm="1">
        <f t="array" ref="F543">IFERROR(INDEX([1]!v_s10a_incident_by_feeder_FY26[Circuit Location], ROWS($F$9:F543)),"")</f>
        <v>Waipapa 041632 - Purerua</v>
      </c>
      <c r="G543" s="88" t="str" cm="1">
        <f t="array" ref="G543">IFERROR(INDEX(#REF!, ROWS($G$9:G543)),"")</f>
        <v/>
      </c>
      <c r="H543" s="88" t="str" cm="1">
        <f t="array" ref="H543">IFERROR(INDEX([1]!v_s10a_incident_by_feeder_FY26[feeder], ROWS($H$9:H543)),"")</f>
        <v>PURERUA</v>
      </c>
      <c r="I543" s="89" cm="1">
        <f t="array" ref="I543">IFERROR(INDEX([1]!v_s10a_incident_by_feeder_FY26[Start_Date], ROWS($I$9:I543)),"")</f>
        <v>45937.356817129628</v>
      </c>
      <c r="J543" s="90" cm="1">
        <f t="array" ref="J543">IFERROR(INDEX([1]!v_s10a_incident_by_feeder_FY26[Start_Time], ROWS($J$9:J543)),"")</f>
        <v>45937.356817129628</v>
      </c>
      <c r="K543" s="89" cm="1">
        <f t="array" ref="K543">IFERROR(INDEX([1]!v_s10a_incident_by_feeder_FY26[End_Date], ROWS($K$9:K543)),"")</f>
        <v>45937.413888888892</v>
      </c>
      <c r="L543" s="90" cm="1">
        <f t="array" ref="L543">IFERROR(INDEX([1]!v_s10a_incident_by_feeder_FY26[End_Time], ROWS($L$9:L543)),"")</f>
        <v>45937.413888888892</v>
      </c>
      <c r="M543" s="97" cm="1">
        <f t="array" ref="M543">IFERROR(INDEX([1]!v_s10a_incident_by_feeder_FY26[SAIDI_Value], ROWS($M$9:M543)),"")</f>
        <v>0.16976096831344553</v>
      </c>
      <c r="N543" s="94" cm="1">
        <f t="array" ref="N543">IFERROR(INDEX([1]!v_s10a_incident_by_feeder_FY26[SAIFI_Value], ROWS($N$9:N543)),"")</f>
        <v>2.4651008198537556E-3</v>
      </c>
      <c r="O543" s="91" cm="1">
        <f t="array" ref="O543">IFERROR(INDEX([1]!v_s10a_incident_by_feeder_FY26[ICPs], ROWS($N$9:N543)),"")</f>
        <v>89</v>
      </c>
      <c r="P543" s="118" cm="1">
        <f t="array" ref="P543">IFERROR(INDEX([1]!v_s10a_incident_by_feeder_FY26[CML], ROWS($P$9:P543)),"")</f>
        <v>6129.0499999886379</v>
      </c>
      <c r="Q543" s="88" t="str" cm="1">
        <f t="array" ref="Q543">IFERROR(INDEX([1]!v_s10a_incident_by_feeder_FY26[Planned or Unplanned], ROWS($Q$9:Q543)),"")</f>
        <v>Unplanned</v>
      </c>
      <c r="R543" s="88" t="str" cm="1">
        <f t="array" ref="R543">IFERROR(INDEX([1]!v_s10a_incident_by_feeder_FY26[Cause], ROWS($R$9:R543)),"")</f>
        <v>Unknown</v>
      </c>
      <c r="S543" s="88" t="str" cm="1">
        <f t="array" ref="S543">IFERROR(INDEX([1]!v_s10a_incident_by_feeder_FY26[Details], ROWS($S$9:S543)),"")</f>
        <v># Sectionaliser S1037 Tripped, Purerua Rd, Kerikeri</v>
      </c>
      <c r="T543" s="18"/>
    </row>
    <row r="544" spans="1:20" ht="15.75" x14ac:dyDescent="0.25">
      <c r="A544" s="10">
        <v>544</v>
      </c>
      <c r="B544" s="11"/>
      <c r="C544" s="116"/>
      <c r="D544" s="116"/>
      <c r="E544" s="85" t="str" cm="1">
        <f t="array" ref="E544">IFERROR(INDEX([1]!v_s10a_incident_by_feeder_FY26[Interruptions Identifier], ROWS($E$9:E544)),"")</f>
        <v>INCD-34868-F-MANGONUI</v>
      </c>
      <c r="F544" s="85" t="str" cm="1">
        <f t="array" ref="F544">IFERROR(INDEX([1]!v_s10a_incident_by_feeder_FY26[Circuit Location], ROWS($F$9:F544)),"")</f>
        <v>Taipa CB1208 - Mangonui</v>
      </c>
      <c r="G544" s="88" t="str" cm="1">
        <f t="array" ref="G544">IFERROR(INDEX(#REF!, ROWS($G$9:G544)),"")</f>
        <v/>
      </c>
      <c r="H544" s="88" t="str" cm="1">
        <f t="array" ref="H544">IFERROR(INDEX([1]!v_s10a_incident_by_feeder_FY26[feeder], ROWS($H$9:H544)),"")</f>
        <v>MANGONUI</v>
      </c>
      <c r="I544" s="89" cm="1">
        <f t="array" ref="I544">IFERROR(INDEX([1]!v_s10a_incident_by_feeder_FY26[Start_Date], ROWS($I$9:I544)),"")</f>
        <v>45937.396944444445</v>
      </c>
      <c r="J544" s="90" cm="1">
        <f t="array" ref="J544">IFERROR(INDEX([1]!v_s10a_incident_by_feeder_FY26[Start_Time], ROWS($J$9:J544)),"")</f>
        <v>45937.396944444445</v>
      </c>
      <c r="K544" s="89" cm="1">
        <f t="array" ref="K544">IFERROR(INDEX([1]!v_s10a_incident_by_feeder_FY26[End_Date], ROWS($K$9:K544)),"")</f>
        <v>45937.613194444442</v>
      </c>
      <c r="L544" s="90" cm="1">
        <f t="array" ref="L544">IFERROR(INDEX([1]!v_s10a_incident_by_feeder_FY26[End_Time], ROWS($L$9:L544)),"")</f>
        <v>45937.613194444442</v>
      </c>
      <c r="M544" s="97" cm="1">
        <f t="array" ref="M544">IFERROR(INDEX([1]!v_s10a_incident_by_feeder_FY26[SAIDI_Value], ROWS($M$9:M544)),"")</f>
        <v>1.5352647905883894</v>
      </c>
      <c r="N544" s="94" cm="1">
        <f t="array" ref="N544">IFERROR(INDEX([1]!v_s10a_incident_by_feeder_FY26[SAIFI_Value], ROWS($N$9:N544)),"")</f>
        <v>4.9302016397075113E-3</v>
      </c>
      <c r="O544" s="91" cm="1">
        <f t="array" ref="O544">IFERROR(INDEX([1]!v_s10a_incident_by_feeder_FY26[ICPs], ROWS($N$9:N544)),"")</f>
        <v>178</v>
      </c>
      <c r="P544" s="118" cm="1">
        <f t="array" ref="P544">IFERROR(INDEX([1]!v_s10a_incident_by_feeder_FY26[CML], ROWS($P$9:P544)),"")</f>
        <v>55429.199999403208</v>
      </c>
      <c r="Q544" s="88" t="str" cm="1">
        <f t="array" ref="Q544">IFERROR(INDEX([1]!v_s10a_incident_by_feeder_FY26[Planned or Unplanned], ROWS($Q$9:Q544)),"")</f>
        <v>Planned</v>
      </c>
      <c r="R544" s="88" t="str" cm="1">
        <f t="array" ref="R544">IFERROR(INDEX([1]!v_s10a_incident_by_feeder_FY26[Cause], ROWS($R$9:R544)),"")</f>
        <v>Planned Outage</v>
      </c>
      <c r="S544" s="88" t="str" cm="1">
        <f t="array" ref="S544">IFERROR(INDEX([1]!v_s10a_incident_by_feeder_FY26[Details], ROWS($S$9:S544)),"")</f>
        <v># Replace Crossarms near Pole 426794, Cable Bay, Coopers Beach</v>
      </c>
      <c r="T544" s="18"/>
    </row>
    <row r="545" spans="1:20" ht="15.75" x14ac:dyDescent="0.25">
      <c r="A545" s="10">
        <v>545</v>
      </c>
      <c r="B545" s="11"/>
      <c r="C545" s="116"/>
      <c r="D545" s="116"/>
      <c r="E545" s="85" t="str" cm="1">
        <f t="array" ref="E545">IFERROR(INDEX([1]!v_s10a_incident_by_feeder_FY26[Interruptions Identifier], ROWS($E$9:E545)),"")</f>
        <v>INCD-34889-F-BROADWOOD</v>
      </c>
      <c r="F545" s="85" t="str" cm="1">
        <f t="array" ref="F545">IFERROR(INDEX([1]!v_s10a_incident_by_feeder_FY26[Circuit Location], ROWS($F$9:F545)),"")</f>
        <v>Kaitaia Transmission 151922 - Broadwood</v>
      </c>
      <c r="G545" s="88" t="str" cm="1">
        <f t="array" ref="G545">IFERROR(INDEX(#REF!, ROWS($G$9:G545)),"")</f>
        <v/>
      </c>
      <c r="H545" s="88" t="str" cm="1">
        <f t="array" ref="H545">IFERROR(INDEX([1]!v_s10a_incident_by_feeder_FY26[feeder], ROWS($H$9:H545)),"")</f>
        <v>BROADWOOD</v>
      </c>
      <c r="I545" s="89" cm="1">
        <f t="array" ref="I545">IFERROR(INDEX([1]!v_s10a_incident_by_feeder_FY26[Start_Date], ROWS($I$9:I545)),"")</f>
        <v>45960.396527777775</v>
      </c>
      <c r="J545" s="90" cm="1">
        <f t="array" ref="J545">IFERROR(INDEX([1]!v_s10a_incident_by_feeder_FY26[Start_Time], ROWS($J$9:J545)),"")</f>
        <v>45960.396527777775</v>
      </c>
      <c r="K545" s="89" cm="1">
        <f t="array" ref="K545">IFERROR(INDEX([1]!v_s10a_incident_by_feeder_FY26[End_Date], ROWS($K$9:K545)),"")</f>
        <v>45960.553472222222</v>
      </c>
      <c r="L545" s="90" cm="1">
        <f t="array" ref="L545">IFERROR(INDEX([1]!v_s10a_incident_by_feeder_FY26[End_Time], ROWS($L$9:L545)),"")</f>
        <v>45960.553472222222</v>
      </c>
      <c r="M545" s="97" cm="1">
        <f t="array" ref="M545">IFERROR(INDEX([1]!v_s10a_incident_by_feeder_FY26[SAIDI_Value], ROWS($M$9:M545)),"")</f>
        <v>3.755816530078545E-2</v>
      </c>
      <c r="N545" s="94" cm="1">
        <f t="array" ref="N545">IFERROR(INDEX([1]!v_s10a_incident_by_feeder_FY26[SAIFI_Value], ROWS($N$9:N545)),"")</f>
        <v>1.6618657212497231E-4</v>
      </c>
      <c r="O545" s="91" cm="1">
        <f t="array" ref="O545">IFERROR(INDEX([1]!v_s10a_incident_by_feeder_FY26[ICPs], ROWS($N$9:N545)),"")</f>
        <v>6</v>
      </c>
      <c r="P545" s="118" cm="1">
        <f t="array" ref="P545">IFERROR(INDEX([1]!v_s10a_incident_by_feeder_FY26[CML], ROWS($P$9:P545)),"")</f>
        <v>1356.0000000195578</v>
      </c>
      <c r="Q545" s="88" t="str" cm="1">
        <f t="array" ref="Q545">IFERROR(INDEX([1]!v_s10a_incident_by_feeder_FY26[Planned or Unplanned], ROWS($Q$9:Q545)),"")</f>
        <v>Planned</v>
      </c>
      <c r="R545" s="88" t="str" cm="1">
        <f t="array" ref="R545">IFERROR(INDEX([1]!v_s10a_incident_by_feeder_FY26[Cause], ROWS($R$9:R545)),"")</f>
        <v>Planned Outage</v>
      </c>
      <c r="S545" s="88" t="str" cm="1">
        <f t="array" ref="S545">IFERROR(INDEX([1]!v_s10a_incident_by_feeder_FY26[Details], ROWS($S$9:S545)),"")</f>
        <v># Remove SWER and Clear Vegetation around Pole 417224, Broadwood</v>
      </c>
      <c r="T545" s="18"/>
    </row>
    <row r="546" spans="1:20" ht="15.75" x14ac:dyDescent="0.25">
      <c r="A546" s="10">
        <v>546</v>
      </c>
      <c r="B546" s="11"/>
      <c r="C546" s="116"/>
      <c r="D546" s="116"/>
      <c r="E546" s="85" t="str" cm="1">
        <f t="array" ref="E546">IFERROR(INDEX([1]!v_s10a_incident_by_feeder_FY26[Interruptions Identifier], ROWS($E$9:E546)),"")</f>
        <v>INCD-34904-F-ORURU</v>
      </c>
      <c r="F546" s="85" t="str" cm="1">
        <f t="array" ref="F546">IFERROR(INDEX([1]!v_s10a_incident_by_feeder_FY26[Circuit Location], ROWS($F$9:F546)),"")</f>
        <v>Taipa CB1206 - Oruru</v>
      </c>
      <c r="G546" s="88" t="str" cm="1">
        <f t="array" ref="G546">IFERROR(INDEX(#REF!, ROWS($G$9:G546)),"")</f>
        <v/>
      </c>
      <c r="H546" s="88" t="str" cm="1">
        <f t="array" ref="H546">IFERROR(INDEX([1]!v_s10a_incident_by_feeder_FY26[feeder], ROWS($H$9:H546)),"")</f>
        <v>ORURU</v>
      </c>
      <c r="I546" s="89" cm="1">
        <f t="array" ref="I546">IFERROR(INDEX([1]!v_s10a_incident_by_feeder_FY26[Start_Date], ROWS($I$9:I546)),"")</f>
        <v>45966.396168981482</v>
      </c>
      <c r="J546" s="90" cm="1">
        <f t="array" ref="J546">IFERROR(INDEX([1]!v_s10a_incident_by_feeder_FY26[Start_Time], ROWS($J$9:J546)),"")</f>
        <v>45966.396168981482</v>
      </c>
      <c r="K546" s="89" cm="1">
        <f t="array" ref="K546">IFERROR(INDEX([1]!v_s10a_incident_by_feeder_FY26[End_Date], ROWS($K$9:K546)),"")</f>
        <v>45966.558923611112</v>
      </c>
      <c r="L546" s="90" cm="1">
        <f t="array" ref="L546">IFERROR(INDEX([1]!v_s10a_incident_by_feeder_FY26[End_Time], ROWS($L$9:L546)),"")</f>
        <v>45966.558923611112</v>
      </c>
      <c r="M546" s="97" cm="1">
        <f t="array" ref="M546">IFERROR(INDEX([1]!v_s10a_incident_by_feeder_FY26[SAIDI_Value], ROWS($M$9:M546)),"")</f>
        <v>1.475686904502423</v>
      </c>
      <c r="N546" s="94" cm="1">
        <f t="array" ref="N546">IFERROR(INDEX([1]!v_s10a_incident_by_feeder_FY26[SAIFI_Value], ROWS($N$9:N546)),"")</f>
        <v>6.3427875027697762E-3</v>
      </c>
      <c r="O546" s="91" cm="1">
        <f t="array" ref="O546">IFERROR(INDEX([1]!v_s10a_incident_by_feeder_FY26[ICPs], ROWS($N$9:N546)),"")</f>
        <v>229</v>
      </c>
      <c r="P546" s="118" cm="1">
        <f t="array" ref="P546">IFERROR(INDEX([1]!v_s10a_incident_by_feeder_FY26[CML], ROWS($P$9:P546)),"")</f>
        <v>53278.200000155484</v>
      </c>
      <c r="Q546" s="88" t="str" cm="1">
        <f t="array" ref="Q546">IFERROR(INDEX([1]!v_s10a_incident_by_feeder_FY26[Planned or Unplanned], ROWS($Q$9:Q546)),"")</f>
        <v>Planned</v>
      </c>
      <c r="R546" s="88" t="str" cm="1">
        <f t="array" ref="R546">IFERROR(INDEX([1]!v_s10a_incident_by_feeder_FY26[Cause], ROWS($R$9:R546)),"")</f>
        <v>Planned Outage</v>
      </c>
      <c r="S546" s="88" t="str" cm="1">
        <f t="array" ref="S546">IFERROR(INDEX([1]!v_s10a_incident_by_feeder_FY26[Details], ROWS($S$9:S546)),"")</f>
        <v># Replace Crossarms on Poles 421896 , 421821 , 421654 , 421665 , 421663, Oruru, Taipa</v>
      </c>
      <c r="T546" s="18"/>
    </row>
    <row r="547" spans="1:20" ht="15.75" x14ac:dyDescent="0.25">
      <c r="A547" s="10">
        <v>547</v>
      </c>
      <c r="B547" s="11"/>
      <c r="C547" s="116"/>
      <c r="D547" s="116"/>
      <c r="E547" s="85" t="str" cm="1">
        <f t="array" ref="E547">IFERROR(INDEX([1]!v_s10a_incident_by_feeder_FY26[Interruptions Identifier], ROWS($E$9:E547)),"")</f>
        <v>INCD-34910-F-CLOUGH ROAD</v>
      </c>
      <c r="F547" s="85" t="str" cm="1">
        <f t="array" ref="F547">IFERROR(INDEX([1]!v_s10a_incident_by_feeder_FY26[Circuit Location], ROWS($F$9:F547)),"")</f>
        <v>Kaitaia Transmission 151822 - Clough Road</v>
      </c>
      <c r="G547" s="88" t="str" cm="1">
        <f t="array" ref="G547">IFERROR(INDEX(#REF!, ROWS($G$9:G547)),"")</f>
        <v/>
      </c>
      <c r="H547" s="88" t="str" cm="1">
        <f t="array" ref="H547">IFERROR(INDEX([1]!v_s10a_incident_by_feeder_FY26[feeder], ROWS($H$9:H547)),"")</f>
        <v>CLOUGH ROAD</v>
      </c>
      <c r="I547" s="89" cm="1">
        <f t="array" ref="I547">IFERROR(INDEX([1]!v_s10a_incident_by_feeder_FY26[Start_Date], ROWS($I$9:I547)),"")</f>
        <v>45974.396296296298</v>
      </c>
      <c r="J547" s="90" cm="1">
        <f t="array" ref="J547">IFERROR(INDEX([1]!v_s10a_incident_by_feeder_FY26[Start_Time], ROWS($J$9:J547)),"")</f>
        <v>45974.396296296298</v>
      </c>
      <c r="K547" s="89" cm="1">
        <f t="array" ref="K547">IFERROR(INDEX([1]!v_s10a_incident_by_feeder_FY26[End_Date], ROWS($K$9:K547)),"")</f>
        <v>45974.537824074076</v>
      </c>
      <c r="L547" s="90" cm="1">
        <f t="array" ref="L547">IFERROR(INDEX([1]!v_s10a_incident_by_feeder_FY26[End_Time], ROWS($L$9:L547)),"")</f>
        <v>45974.537824074076</v>
      </c>
      <c r="M547" s="97" cm="1">
        <f t="array" ref="M547">IFERROR(INDEX([1]!v_s10a_incident_by_feeder_FY26[SAIDI_Value], ROWS($M$9:M547)),"")</f>
        <v>0.32175382229123239</v>
      </c>
      <c r="N547" s="94" cm="1">
        <f t="array" ref="N547">IFERROR(INDEX([1]!v_s10a_incident_by_feeder_FY26[SAIFI_Value], ROWS($N$9:N547)),"")</f>
        <v>1.5787724351872369E-3</v>
      </c>
      <c r="O547" s="91" cm="1">
        <f t="array" ref="O547">IFERROR(INDEX([1]!v_s10a_incident_by_feeder_FY26[ICPs], ROWS($N$9:N547)),"")</f>
        <v>57</v>
      </c>
      <c r="P547" s="118" cm="1">
        <f t="array" ref="P547">IFERROR(INDEX([1]!v_s10a_incident_by_feeder_FY26[CML], ROWS($P$9:P547)),"")</f>
        <v>11616.600000002654</v>
      </c>
      <c r="Q547" s="88" t="str" cm="1">
        <f t="array" ref="Q547">IFERROR(INDEX([1]!v_s10a_incident_by_feeder_FY26[Planned or Unplanned], ROWS($Q$9:Q547)),"")</f>
        <v>Planned</v>
      </c>
      <c r="R547" s="88" t="str" cm="1">
        <f t="array" ref="R547">IFERROR(INDEX([1]!v_s10a_incident_by_feeder_FY26[Cause], ROWS($R$9:R547)),"")</f>
        <v>Planned Outage</v>
      </c>
      <c r="S547" s="88" t="str" cm="1">
        <f t="array" ref="S547">IFERROR(INDEX([1]!v_s10a_incident_by_feeder_FY26[Details], ROWS($S$9:S547)),"")</f>
        <v># Maintenance on Poles 429531, Pole 429549, Pole 429548, Pole 429553, Church Rd, Kaitaia</v>
      </c>
      <c r="T547" s="18"/>
    </row>
    <row r="548" spans="1:20" ht="15.75" x14ac:dyDescent="0.25">
      <c r="A548" s="10">
        <v>548</v>
      </c>
      <c r="B548" s="11"/>
      <c r="C548" s="116"/>
      <c r="D548" s="116"/>
      <c r="E548" s="85" t="str" cm="1">
        <f t="array" ref="E548">IFERROR(INDEX([1]!v_s10a_incident_by_feeder_FY26[Interruptions Identifier], ROWS($E$9:E548)),"")</f>
        <v>INCD-34913-F-TAKOU BAY</v>
      </c>
      <c r="F548" s="85" t="str" cm="1">
        <f t="array" ref="F548">IFERROR(INDEX([1]!v_s10a_incident_by_feeder_FY26[Circuit Location], ROWS($F$9:F548)),"")</f>
        <v>Waipapa 041672 - Takou Bay</v>
      </c>
      <c r="G548" s="88" t="str" cm="1">
        <f t="array" ref="G548">IFERROR(INDEX(#REF!, ROWS($G$9:G548)),"")</f>
        <v/>
      </c>
      <c r="H548" s="88" t="str" cm="1">
        <f t="array" ref="H548">IFERROR(INDEX([1]!v_s10a_incident_by_feeder_FY26[feeder], ROWS($H$9:H548)),"")</f>
        <v>TAKOU BAY</v>
      </c>
      <c r="I548" s="89" cm="1">
        <f t="array" ref="I548">IFERROR(INDEX([1]!v_s10a_incident_by_feeder_FY26[Start_Date], ROWS($I$9:I548)),"")</f>
        <v>45940.925694444442</v>
      </c>
      <c r="J548" s="90" cm="1">
        <f t="array" ref="J548">IFERROR(INDEX([1]!v_s10a_incident_by_feeder_FY26[Start_Time], ROWS($J$9:J548)),"")</f>
        <v>45940.925694444442</v>
      </c>
      <c r="K548" s="89" cm="1">
        <f t="array" ref="K548">IFERROR(INDEX([1]!v_s10a_incident_by_feeder_FY26[End_Date], ROWS($K$9:K548)),"")</f>
        <v>45940.933333333334</v>
      </c>
      <c r="L548" s="90" cm="1">
        <f t="array" ref="L548">IFERROR(INDEX([1]!v_s10a_incident_by_feeder_FY26[End_Time], ROWS($L$9:L548)),"")</f>
        <v>45940.933333333334</v>
      </c>
      <c r="M548" s="97" cm="1">
        <f t="array" ref="M548">IFERROR(INDEX([1]!v_s10a_incident_by_feeder_FY26[SAIDI_Value], ROWS($M$9:M548)),"")</f>
        <v>6.0935076470328955E-4</v>
      </c>
      <c r="N548" s="94" cm="1">
        <f t="array" ref="N548">IFERROR(INDEX([1]!v_s10a_incident_by_feeder_FY26[SAIFI_Value], ROWS($N$9:N548)),"")</f>
        <v>5.5395524041657433E-5</v>
      </c>
      <c r="O548" s="91" cm="1">
        <f t="array" ref="O548">IFERROR(INDEX([1]!v_s10a_incident_by_feeder_FY26[ICPs], ROWS($N$9:N548)),"")</f>
        <v>2</v>
      </c>
      <c r="P548" s="118" cm="1">
        <f t="array" ref="P548">IFERROR(INDEX([1]!v_s10a_incident_by_feeder_FY26[CML], ROWS($P$9:P548)),"")</f>
        <v>22.000000008847564</v>
      </c>
      <c r="Q548" s="88" t="str" cm="1">
        <f t="array" ref="Q548">IFERROR(INDEX([1]!v_s10a_incident_by_feeder_FY26[Planned or Unplanned], ROWS($Q$9:Q548)),"")</f>
        <v>Unplanned</v>
      </c>
      <c r="R548" s="88" t="str" cm="1">
        <f t="array" ref="R548">IFERROR(INDEX([1]!v_s10a_incident_by_feeder_FY26[Cause], ROWS($R$9:R548)),"")</f>
        <v>Wildlife</v>
      </c>
      <c r="S548" s="88" t="str" cm="1">
        <f t="array" ref="S548">IFERROR(INDEX([1]!v_s10a_incident_by_feeder_FY26[Details], ROWS($S$9:S548)),"")</f>
        <v># Possum Damage, Pole 440319, SH10, Waipapa</v>
      </c>
      <c r="T548" s="18"/>
    </row>
    <row r="549" spans="1:20" ht="15.75" x14ac:dyDescent="0.25">
      <c r="A549" s="10">
        <v>549</v>
      </c>
      <c r="B549" s="11"/>
      <c r="C549" s="116"/>
      <c r="D549" s="116"/>
      <c r="E549" s="85" t="str" cm="1">
        <f t="array" ref="E549">IFERROR(INDEX([1]!v_s10a_incident_by_feeder_FY26[Interruptions Identifier], ROWS($E$9:E549)),"")</f>
        <v>INCD-34922-F-FAIRBURN ROAD</v>
      </c>
      <c r="F549" s="85" t="str" cm="1">
        <f t="array" ref="F549">IFERROR(INDEX([1]!v_s10a_incident_by_feeder_FY26[Circuit Location], ROWS($F$9:F549)),"")</f>
        <v>Kaitaia Transmission 151902 - Fairburn Road</v>
      </c>
      <c r="G549" s="88" t="str" cm="1">
        <f t="array" ref="G549">IFERROR(INDEX(#REF!, ROWS($G$9:G549)),"")</f>
        <v/>
      </c>
      <c r="H549" s="88" t="str" cm="1">
        <f t="array" ref="H549">IFERROR(INDEX([1]!v_s10a_incident_by_feeder_FY26[feeder], ROWS($H$9:H549)),"")</f>
        <v>FAIRBURN ROAD</v>
      </c>
      <c r="I549" s="89" cm="1">
        <f t="array" ref="I549">IFERROR(INDEX([1]!v_s10a_incident_by_feeder_FY26[Start_Date], ROWS($I$9:I549)),"")</f>
        <v>45980.396527777775</v>
      </c>
      <c r="J549" s="90" cm="1">
        <f t="array" ref="J549">IFERROR(INDEX([1]!v_s10a_incident_by_feeder_FY26[Start_Time], ROWS($J$9:J549)),"")</f>
        <v>45980.396527777775</v>
      </c>
      <c r="K549" s="89" cm="1">
        <f t="array" ref="K549">IFERROR(INDEX([1]!v_s10a_incident_by_feeder_FY26[End_Date], ROWS($K$9:K549)),"")</f>
        <v>45980.582638888889</v>
      </c>
      <c r="L549" s="90" cm="1">
        <f t="array" ref="L549">IFERROR(INDEX([1]!v_s10a_incident_by_feeder_FY26[End_Time], ROWS($L$9:L549)),"")</f>
        <v>45980.582638888889</v>
      </c>
      <c r="M549" s="97" cm="1">
        <f t="array" ref="M549">IFERROR(INDEX([1]!v_s10a_incident_by_feeder_FY26[SAIDI_Value], ROWS($M$9:M549)),"")</f>
        <v>3.6450254819533123E-2</v>
      </c>
      <c r="N549" s="94" cm="1">
        <f t="array" ref="N549">IFERROR(INDEX([1]!v_s10a_incident_by_feeder_FY26[SAIFI_Value], ROWS($N$9:N549)),"")</f>
        <v>1.3848881010414358E-4</v>
      </c>
      <c r="O549" s="91" cm="1">
        <f t="array" ref="O549">IFERROR(INDEX([1]!v_s10a_incident_by_feeder_FY26[ICPs], ROWS($N$9:N549)),"")</f>
        <v>5</v>
      </c>
      <c r="P549" s="118" cm="1">
        <f t="array" ref="P549">IFERROR(INDEX([1]!v_s10a_incident_by_feeder_FY26[CML], ROWS($P$9:P549)),"")</f>
        <v>1316.0000000044238</v>
      </c>
      <c r="Q549" s="88" t="str" cm="1">
        <f t="array" ref="Q549">IFERROR(INDEX([1]!v_s10a_incident_by_feeder_FY26[Planned or Unplanned], ROWS($Q$9:Q549)),"")</f>
        <v>Planned</v>
      </c>
      <c r="R549" s="88" t="str" cm="1">
        <f t="array" ref="R549">IFERROR(INDEX([1]!v_s10a_incident_by_feeder_FY26[Cause], ROWS($R$9:R549)),"")</f>
        <v>Planned Outage</v>
      </c>
      <c r="S549" s="88" t="str" cm="1">
        <f t="array" ref="S549">IFERROR(INDEX([1]!v_s10a_incident_by_feeder_FY26[Details], ROWS($S$9:S549)),"")</f>
        <v># Replace SWER Poles, Hardware Beyond Link L565, Peria Valley Rd, Kaitaia</v>
      </c>
      <c r="T549" s="18"/>
    </row>
    <row r="550" spans="1:20" ht="15.75" x14ac:dyDescent="0.25">
      <c r="A550" s="10">
        <v>550</v>
      </c>
      <c r="B550" s="11"/>
      <c r="C550" s="116"/>
      <c r="D550" s="116"/>
      <c r="E550" s="85" t="str" cm="1">
        <f t="array" ref="E550">IFERROR(INDEX([1]!v_s10a_incident_by_feeder_FY26[Interruptions Identifier], ROWS($E$9:E550)),"")</f>
        <v>INCD-34925-F-FAIRBURN ROAD</v>
      </c>
      <c r="F550" s="85" t="str" cm="1">
        <f t="array" ref="F550">IFERROR(INDEX([1]!v_s10a_incident_by_feeder_FY26[Circuit Location], ROWS($F$9:F550)),"")</f>
        <v>Kaitaia Transmission 151902 - Fairburn Road</v>
      </c>
      <c r="G550" s="88" t="str" cm="1">
        <f t="array" ref="G550">IFERROR(INDEX(#REF!, ROWS($G$9:G550)),"")</f>
        <v/>
      </c>
      <c r="H550" s="88" t="str" cm="1">
        <f t="array" ref="H550">IFERROR(INDEX([1]!v_s10a_incident_by_feeder_FY26[feeder], ROWS($H$9:H550)),"")</f>
        <v>FAIRBURN ROAD</v>
      </c>
      <c r="I550" s="89" cm="1">
        <f t="array" ref="I550">IFERROR(INDEX([1]!v_s10a_incident_by_feeder_FY26[Start_Date], ROWS($I$9:I550)),"")</f>
        <v>45981.397222222222</v>
      </c>
      <c r="J550" s="90" cm="1">
        <f t="array" ref="J550">IFERROR(INDEX([1]!v_s10a_incident_by_feeder_FY26[Start_Time], ROWS($J$9:J550)),"")</f>
        <v>45981.397222222222</v>
      </c>
      <c r="K550" s="89" cm="1">
        <f t="array" ref="K550">IFERROR(INDEX([1]!v_s10a_incident_by_feeder_FY26[End_Date], ROWS($K$9:K550)),"")</f>
        <v>45981.493750000001</v>
      </c>
      <c r="L550" s="90" cm="1">
        <f t="array" ref="L550">IFERROR(INDEX([1]!v_s10a_incident_by_feeder_FY26[End_Time], ROWS($L$9:L550)),"")</f>
        <v>45981.493750000001</v>
      </c>
      <c r="M550" s="97" cm="1">
        <f t="array" ref="M550">IFERROR(INDEX([1]!v_s10a_incident_by_feeder_FY26[SAIDI_Value], ROWS($M$9:M550)),"")</f>
        <v>1.9249944604830649E-2</v>
      </c>
      <c r="N550" s="94" cm="1">
        <f t="array" ref="N550">IFERROR(INDEX([1]!v_s10a_incident_by_feeder_FY26[SAIFI_Value], ROWS($N$9:N550)),"")</f>
        <v>1.3848881010414358E-4</v>
      </c>
      <c r="O550" s="91" cm="1">
        <f t="array" ref="O550">IFERROR(INDEX([1]!v_s10a_incident_by_feeder_FY26[ICPs], ROWS($N$9:N550)),"")</f>
        <v>5</v>
      </c>
      <c r="P550" s="118" cm="1">
        <f t="array" ref="P550">IFERROR(INDEX([1]!v_s10a_incident_by_feeder_FY26[CML], ROWS($P$9:P550)),"")</f>
        <v>695.00000001280569</v>
      </c>
      <c r="Q550" s="88" t="str" cm="1">
        <f t="array" ref="Q550">IFERROR(INDEX([1]!v_s10a_incident_by_feeder_FY26[Planned or Unplanned], ROWS($Q$9:Q550)),"")</f>
        <v>Planned</v>
      </c>
      <c r="R550" s="88" t="str" cm="1">
        <f t="array" ref="R550">IFERROR(INDEX([1]!v_s10a_incident_by_feeder_FY26[Cause], ROWS($R$9:R550)),"")</f>
        <v>Planned Outage</v>
      </c>
      <c r="S550" s="88" t="str" cm="1">
        <f t="array" ref="S550">IFERROR(INDEX([1]!v_s10a_incident_by_feeder_FY26[Details], ROWS($S$9:S550)),"")</f>
        <v># Replace SWER Poles, Hardware, Beyond Links L565, Peria Valley Rd, Kaitaia</v>
      </c>
      <c r="T550" s="18"/>
    </row>
    <row r="551" spans="1:20" ht="15.75" x14ac:dyDescent="0.25">
      <c r="A551" s="10">
        <v>551</v>
      </c>
      <c r="B551" s="11"/>
      <c r="C551" s="116"/>
      <c r="D551" s="116"/>
      <c r="E551" s="85" t="str" cm="1">
        <f t="array" ref="E551">IFERROR(INDEX([1]!v_s10a_incident_by_feeder_FY26[Interruptions Identifier], ROWS($E$9:E551)),"")</f>
        <v>INCD-34934-F-WAIMA</v>
      </c>
      <c r="F551" s="85" t="str" cm="1">
        <f t="array" ref="F551">IFERROR(INDEX([1]!v_s10a_incident_by_feeder_FY26[Circuit Location], ROWS($F$9:F551)),"")</f>
        <v>Omanaia 051772 - Waima</v>
      </c>
      <c r="G551" s="88" t="str" cm="1">
        <f t="array" ref="G551">IFERROR(INDEX(#REF!, ROWS($G$9:G551)),"")</f>
        <v/>
      </c>
      <c r="H551" s="88" t="str" cm="1">
        <f t="array" ref="H551">IFERROR(INDEX([1]!v_s10a_incident_by_feeder_FY26[feeder], ROWS($H$9:H551)),"")</f>
        <v>WAIMA</v>
      </c>
      <c r="I551" s="89" cm="1">
        <f t="array" ref="I551">IFERROR(INDEX([1]!v_s10a_incident_by_feeder_FY26[Start_Date], ROWS($I$9:I551)),"")</f>
        <v>45974.418749999997</v>
      </c>
      <c r="J551" s="90" cm="1">
        <f t="array" ref="J551">IFERROR(INDEX([1]!v_s10a_incident_by_feeder_FY26[Start_Time], ROWS($J$9:J551)),"")</f>
        <v>45974.418749999997</v>
      </c>
      <c r="K551" s="89" cm="1">
        <f t="array" ref="K551">IFERROR(INDEX([1]!v_s10a_incident_by_feeder_FY26[End_Date], ROWS($K$9:K551)),"")</f>
        <v>45974.628472222219</v>
      </c>
      <c r="L551" s="90" cm="1">
        <f t="array" ref="L551">IFERROR(INDEX([1]!v_s10a_incident_by_feeder_FY26[End_Time], ROWS($L$9:L551)),"")</f>
        <v>45974.628472222219</v>
      </c>
      <c r="M551" s="97" cm="1">
        <f t="array" ref="M551">IFERROR(INDEX([1]!v_s10a_incident_by_feeder_FY26[SAIDI_Value], ROWS($M$9:M551)),"")</f>
        <v>0.10827055173916794</v>
      </c>
      <c r="N551" s="94" cm="1">
        <f t="array" ref="N551">IFERROR(INDEX([1]!v_s10a_incident_by_feeder_FY26[SAIFI_Value], ROWS($N$9:N551)),"")</f>
        <v>3.8776866829160205E-4</v>
      </c>
      <c r="O551" s="91" cm="1">
        <f t="array" ref="O551">IFERROR(INDEX([1]!v_s10a_incident_by_feeder_FY26[ICPs], ROWS($N$9:N551)),"")</f>
        <v>14</v>
      </c>
      <c r="P551" s="118" cm="1">
        <f t="array" ref="P551">IFERROR(INDEX([1]!v_s10a_incident_by_feeder_FY26[CML], ROWS($P$9:P551)),"")</f>
        <v>3908.9999999909196</v>
      </c>
      <c r="Q551" s="88" t="str" cm="1">
        <f t="array" ref="Q551">IFERROR(INDEX([1]!v_s10a_incident_by_feeder_FY26[Planned or Unplanned], ROWS($Q$9:Q551)),"")</f>
        <v>Planned</v>
      </c>
      <c r="R551" s="88" t="str" cm="1">
        <f t="array" ref="R551">IFERROR(INDEX([1]!v_s10a_incident_by_feeder_FY26[Cause], ROWS($R$9:R551)),"")</f>
        <v>Planned Outage</v>
      </c>
      <c r="S551" s="88" t="str" cm="1">
        <f t="array" ref="S551">IFERROR(INDEX([1]!v_s10a_incident_by_feeder_FY26[Details], ROWS($S$9:S551)),"")</f>
        <v># Low Lines beyond Fuse F2011, Pukakitere Rd, Omanaia</v>
      </c>
      <c r="T551" s="18"/>
    </row>
    <row r="552" spans="1:20" ht="15.75" x14ac:dyDescent="0.25">
      <c r="A552" s="10">
        <v>552</v>
      </c>
      <c r="B552" s="11"/>
      <c r="C552" s="116"/>
      <c r="D552" s="116"/>
      <c r="E552" s="85" t="str" cm="1">
        <f t="array" ref="E552">IFERROR(INDEX([1]!v_s10a_incident_by_feeder_FY26[Interruptions Identifier], ROWS($E$9:E552)),"")</f>
        <v>INCD-34952-F-HEREKINO</v>
      </c>
      <c r="F552" s="85" t="str" cm="1">
        <f t="array" ref="F552">IFERROR(INDEX([1]!v_s10a_incident_by_feeder_FY26[Circuit Location], ROWS($F$9:F552)),"")</f>
        <v>Okahu CB1109 - Herekino</v>
      </c>
      <c r="G552" s="88" t="str" cm="1">
        <f t="array" ref="G552">IFERROR(INDEX(#REF!, ROWS($G$9:G552)),"")</f>
        <v/>
      </c>
      <c r="H552" s="88" t="str" cm="1">
        <f t="array" ref="H552">IFERROR(INDEX([1]!v_s10a_incident_by_feeder_FY26[feeder], ROWS($H$9:H552)),"")</f>
        <v>HEREKINO</v>
      </c>
      <c r="I552" s="89" cm="1">
        <f t="array" ref="I552">IFERROR(INDEX([1]!v_s10a_incident_by_feeder_FY26[Start_Date], ROWS($I$9:I552)),"")</f>
        <v>45973.4</v>
      </c>
      <c r="J552" s="90" cm="1">
        <f t="array" ref="J552">IFERROR(INDEX([1]!v_s10a_incident_by_feeder_FY26[Start_Time], ROWS($J$9:J552)),"")</f>
        <v>45973.4</v>
      </c>
      <c r="K552" s="89" cm="1">
        <f t="array" ref="K552">IFERROR(INDEX([1]!v_s10a_incident_by_feeder_FY26[End_Date], ROWS($K$9:K552)),"")</f>
        <v>45973.597916666666</v>
      </c>
      <c r="L552" s="90" cm="1">
        <f t="array" ref="L552">IFERROR(INDEX([1]!v_s10a_incident_by_feeder_FY26[End_Time], ROWS($L$9:L552)),"")</f>
        <v>45973.597916666666</v>
      </c>
      <c r="M552" s="97" cm="1">
        <f t="array" ref="M552">IFERROR(INDEX([1]!v_s10a_incident_by_feeder_FY26[SAIDI_Value], ROWS($M$9:M552)),"")</f>
        <v>0.28451141147381237</v>
      </c>
      <c r="N552" s="94" cm="1">
        <f t="array" ref="N552">IFERROR(INDEX([1]!v_s10a_incident_by_feeder_FY26[SAIFI_Value], ROWS($N$9:N552)),"")</f>
        <v>1.1633060048748061E-3</v>
      </c>
      <c r="O552" s="91" cm="1">
        <f t="array" ref="O552">IFERROR(INDEX([1]!v_s10a_incident_by_feeder_FY26[ICPs], ROWS($N$9:N552)),"")</f>
        <v>42</v>
      </c>
      <c r="P552" s="118" cm="1">
        <f t="array" ref="P552">IFERROR(INDEX([1]!v_s10a_incident_by_feeder_FY26[CML], ROWS($P$9:P552)),"")</f>
        <v>10271.999999850523</v>
      </c>
      <c r="Q552" s="88" t="str" cm="1">
        <f t="array" ref="Q552">IFERROR(INDEX([1]!v_s10a_incident_by_feeder_FY26[Planned or Unplanned], ROWS($Q$9:Q552)),"")</f>
        <v>Planned</v>
      </c>
      <c r="R552" s="88" t="str" cm="1">
        <f t="array" ref="R552">IFERROR(INDEX([1]!v_s10a_incident_by_feeder_FY26[Cause], ROWS($R$9:R552)),"")</f>
        <v>Planned Outage</v>
      </c>
      <c r="S552" s="88" t="str" cm="1">
        <f t="array" ref="S552">IFERROR(INDEX([1]!v_s10a_incident_by_feeder_FY26[Details], ROWS($S$9:S552)),"")</f>
        <v># Pole Replacement, Pole 430852, Whangape Rd, Kaitaia</v>
      </c>
      <c r="T552" s="18"/>
    </row>
    <row r="553" spans="1:20" ht="15.75" x14ac:dyDescent="0.25">
      <c r="A553" s="10">
        <v>553</v>
      </c>
      <c r="B553" s="11"/>
      <c r="C553" s="116"/>
      <c r="D553" s="116"/>
      <c r="E553" s="85" t="str" cm="1">
        <f t="array" ref="E553">IFERROR(INDEX([1]!v_s10a_incident_by_feeder_FY26[Interruptions Identifier], ROWS($E$9:E553)),"")</f>
        <v>INCD-34961-F-TE KAO</v>
      </c>
      <c r="F553" s="85" t="str" cm="1">
        <f t="array" ref="F553">IFERROR(INDEX([1]!v_s10a_incident_by_feeder_FY26[Circuit Location], ROWS($F$9:F553)),"")</f>
        <v>Pukenui 131142 - Te Kao</v>
      </c>
      <c r="G553" s="88" t="str" cm="1">
        <f t="array" ref="G553">IFERROR(INDEX(#REF!, ROWS($G$9:G553)),"")</f>
        <v/>
      </c>
      <c r="H553" s="88" t="str" cm="1">
        <f t="array" ref="H553">IFERROR(INDEX([1]!v_s10a_incident_by_feeder_FY26[feeder], ROWS($H$9:H553)),"")</f>
        <v>TE KAO</v>
      </c>
      <c r="I553" s="89" cm="1">
        <f t="array" ref="I553">IFERROR(INDEX([1]!v_s10a_incident_by_feeder_FY26[Start_Date], ROWS($I$9:I553)),"")</f>
        <v>45946.840231481481</v>
      </c>
      <c r="J553" s="90" cm="1">
        <f t="array" ref="J553">IFERROR(INDEX([1]!v_s10a_incident_by_feeder_FY26[Start_Time], ROWS($J$9:J553)),"")</f>
        <v>45946.840231481481</v>
      </c>
      <c r="K553" s="89" cm="1">
        <f t="array" ref="K553">IFERROR(INDEX([1]!v_s10a_incident_by_feeder_FY26[End_Date], ROWS($K$9:K553)),"")</f>
        <v>45946.844537037039</v>
      </c>
      <c r="L553" s="90" cm="1">
        <f t="array" ref="L553">IFERROR(INDEX([1]!v_s10a_incident_by_feeder_FY26[End_Time], ROWS($L$9:L553)),"")</f>
        <v>45946.844537037039</v>
      </c>
      <c r="M553" s="97" cm="1">
        <f t="array" ref="M553">IFERROR(INDEX([1]!v_s10a_incident_by_feeder_FY26[SAIDI_Value], ROWS($M$9:M553)),"")</f>
        <v>0.11522822962309424</v>
      </c>
      <c r="N553" s="94" cm="1">
        <f t="array" ref="N553">IFERROR(INDEX([1]!v_s10a_incident_by_feeder_FY26[SAIFI_Value], ROWS($N$9:N553)),"")</f>
        <v>1.8585198315976069E-2</v>
      </c>
      <c r="O553" s="91" cm="1">
        <f t="array" ref="O553">IFERROR(INDEX([1]!v_s10a_incident_by_feeder_FY26[ICPs], ROWS($N$9:N553)),"")</f>
        <v>671</v>
      </c>
      <c r="P553" s="118" cm="1">
        <f t="array" ref="P553">IFERROR(INDEX([1]!v_s10a_incident_by_feeder_FY26[CML], ROWS($P$9:P553)),"")</f>
        <v>4160.2000023121946</v>
      </c>
      <c r="Q553" s="88" t="str" cm="1">
        <f t="array" ref="Q553">IFERROR(INDEX([1]!v_s10a_incident_by_feeder_FY26[Planned or Unplanned], ROWS($Q$9:Q553)),"")</f>
        <v>Unplanned</v>
      </c>
      <c r="R553" s="88" t="str" cm="1">
        <f t="array" ref="R553">IFERROR(INDEX([1]!v_s10a_incident_by_feeder_FY26[Cause], ROWS($R$9:R553)),"")</f>
        <v>Unknown</v>
      </c>
      <c r="S553" s="88" t="str" cm="1">
        <f t="array" ref="S553">IFERROR(INDEX([1]!v_s10a_incident_by_feeder_FY26[Details], ROWS($S$9:S553)),"")</f>
        <v># 33kV Church Rd to Pukenui Tripped, Pukenui South</v>
      </c>
      <c r="T553" s="18"/>
    </row>
    <row r="554" spans="1:20" ht="15.75" x14ac:dyDescent="0.25">
      <c r="A554" s="10">
        <v>554</v>
      </c>
      <c r="B554" s="11"/>
      <c r="C554" s="116"/>
      <c r="D554" s="116"/>
      <c r="E554" s="85" t="str" cm="1">
        <f t="array" ref="E554">IFERROR(INDEX([1]!v_s10a_incident_by_feeder_FY26[Interruptions Identifier], ROWS($E$9:E554)),"")</f>
        <v>INCD-34964-F-TE KAO</v>
      </c>
      <c r="F554" s="85" t="str" cm="1">
        <f t="array" ref="F554">IFERROR(INDEX([1]!v_s10a_incident_by_feeder_FY26[Circuit Location], ROWS($F$9:F554)),"")</f>
        <v>Pukenui 131142 - Te Kao</v>
      </c>
      <c r="G554" s="88" t="str" cm="1">
        <f t="array" ref="G554">IFERROR(INDEX(#REF!, ROWS($G$9:G554)),"")</f>
        <v/>
      </c>
      <c r="H554" s="88" t="str" cm="1">
        <f t="array" ref="H554">IFERROR(INDEX([1]!v_s10a_incident_by_feeder_FY26[feeder], ROWS($H$9:H554)),"")</f>
        <v>TE KAO</v>
      </c>
      <c r="I554" s="89" cm="1">
        <f t="array" ref="I554">IFERROR(INDEX([1]!v_s10a_incident_by_feeder_FY26[Start_Date], ROWS($I$9:I554)),"")</f>
        <v>45947.477037037039</v>
      </c>
      <c r="J554" s="90" cm="1">
        <f t="array" ref="J554">IFERROR(INDEX([1]!v_s10a_incident_by_feeder_FY26[Start_Time], ROWS($J$9:J554)),"")</f>
        <v>45947.477037037039</v>
      </c>
      <c r="K554" s="89" cm="1">
        <f t="array" ref="K554">IFERROR(INDEX([1]!v_s10a_incident_by_feeder_FY26[End_Date], ROWS($K$9:K554)),"")</f>
        <v>45947.486006944448</v>
      </c>
      <c r="L554" s="90" cm="1">
        <f t="array" ref="L554">IFERROR(INDEX([1]!v_s10a_incident_by_feeder_FY26[End_Time], ROWS($L$9:L554)),"")</f>
        <v>45947.486006944448</v>
      </c>
      <c r="M554" s="97" cm="1">
        <f t="array" ref="M554">IFERROR(INDEX([1]!v_s10a_incident_by_feeder_FY26[SAIDI_Value], ROWS($M$9:M554)),"")</f>
        <v>0.24113209984012596</v>
      </c>
      <c r="N554" s="94" cm="1">
        <f t="array" ref="N554">IFERROR(INDEX([1]!v_s10a_incident_by_feeder_FY26[SAIFI_Value], ROWS($N$9:N554)),"")</f>
        <v>1.8668291602038541E-2</v>
      </c>
      <c r="O554" s="91" cm="1">
        <f t="array" ref="O554">IFERROR(INDEX([1]!v_s10a_incident_by_feeder_FY26[ICPs], ROWS($N$9:N554)),"")</f>
        <v>673.99999999999955</v>
      </c>
      <c r="P554" s="118" cm="1">
        <f t="array" ref="P554">IFERROR(INDEX([1]!v_s10a_incident_by_feeder_FY26[CML], ROWS($P$9:P554)),"")</f>
        <v>8705.833332627908</v>
      </c>
      <c r="Q554" s="88" t="str" cm="1">
        <f t="array" ref="Q554">IFERROR(INDEX([1]!v_s10a_incident_by_feeder_FY26[Planned or Unplanned], ROWS($Q$9:Q554)),"")</f>
        <v>Unplanned</v>
      </c>
      <c r="R554" s="88" t="str" cm="1">
        <f t="array" ref="R554">IFERROR(INDEX([1]!v_s10a_incident_by_feeder_FY26[Cause], ROWS($R$9:R554)),"")</f>
        <v>Vegetation</v>
      </c>
      <c r="S554" s="88" t="str" cm="1">
        <f t="array" ref="S554">IFERROR(INDEX([1]!v_s10a_incident_by_feeder_FY26[Details], ROWS($S$9:S554)),"")</f>
        <v># Shelter Belt Contact Tripped 33kV Line CHT-PKN, near Pole 201710, Turk Valley Rd, Pukenui</v>
      </c>
      <c r="T554" s="18"/>
    </row>
    <row r="555" spans="1:20" ht="15.75" x14ac:dyDescent="0.25">
      <c r="A555" s="10">
        <v>555</v>
      </c>
      <c r="B555" s="11"/>
      <c r="C555" s="116"/>
      <c r="D555" s="116"/>
      <c r="E555" s="85" t="str" cm="1">
        <f t="array" ref="E555">IFERROR(INDEX([1]!v_s10a_incident_by_feeder_FY26[Interruptions Identifier], ROWS($E$9:E555)),"")</f>
        <v>INCD-34964-F-PUKENUI SOUTH</v>
      </c>
      <c r="F555" s="85" t="str" cm="1">
        <f t="array" ref="F555">IFERROR(INDEX([1]!v_s10a_incident_by_feeder_FY26[Circuit Location], ROWS($F$9:F555)),"")</f>
        <v>Pukenui 131132 - Pukenui South</v>
      </c>
      <c r="G555" s="88" t="str" cm="1">
        <f t="array" ref="G555">IFERROR(INDEX(#REF!, ROWS($G$9:G555)),"")</f>
        <v/>
      </c>
      <c r="H555" s="88" t="str" cm="1">
        <f t="array" ref="H555">IFERROR(INDEX([1]!v_s10a_incident_by_feeder_FY26[feeder], ROWS($H$9:H555)),"")</f>
        <v>PUKENUI SOUTH</v>
      </c>
      <c r="I555" s="89" cm="1">
        <f t="array" ref="I555">IFERROR(INDEX([1]!v_s10a_incident_by_feeder_FY26[Start_Date], ROWS($I$9:I555)),"")</f>
        <v>45947.477037037039</v>
      </c>
      <c r="J555" s="90" cm="1">
        <f t="array" ref="J555">IFERROR(INDEX([1]!v_s10a_incident_by_feeder_FY26[Start_Time], ROWS($J$9:J555)),"")</f>
        <v>45947.477037037039</v>
      </c>
      <c r="K555" s="89" cm="1">
        <f t="array" ref="K555">IFERROR(INDEX([1]!v_s10a_incident_by_feeder_FY26[End_Date], ROWS($K$9:K555)),"")</f>
        <v>45947.486006944448</v>
      </c>
      <c r="L555" s="90" cm="1">
        <f t="array" ref="L555">IFERROR(INDEX([1]!v_s10a_incident_by_feeder_FY26[End_Time], ROWS($L$9:L555)),"")</f>
        <v>45947.486006944448</v>
      </c>
      <c r="M555" s="97" cm="1">
        <f t="array" ref="M555">IFERROR(INDEX([1]!v_s10a_incident_by_feeder_FY26[SAIDI_Value], ROWS($M$9:M555)),"")</f>
        <v>0.20482495012743135</v>
      </c>
      <c r="N555" s="94" cm="1">
        <f t="array" ref="N555">IFERROR(INDEX([1]!v_s10a_incident_by_feeder_FY26[SAIFI_Value], ROWS($N$9:N555)),"")</f>
        <v>1.6951030356747152E-2</v>
      </c>
      <c r="O555" s="91" cm="1">
        <f t="array" ref="O555">IFERROR(INDEX([1]!v_s10a_incident_by_feeder_FY26[ICPs], ROWS($N$9:N555)),"")</f>
        <v>611.9999999999992</v>
      </c>
      <c r="P555" s="118" cm="1">
        <f t="array" ref="P555">IFERROR(INDEX([1]!v_s10a_incident_by_feeder_FY26[CML], ROWS($P$9:P555)),"")</f>
        <v>7394.9999994007812</v>
      </c>
      <c r="Q555" s="88" t="str" cm="1">
        <f t="array" ref="Q555">IFERROR(INDEX([1]!v_s10a_incident_by_feeder_FY26[Planned or Unplanned], ROWS($Q$9:Q555)),"")</f>
        <v>Unplanned</v>
      </c>
      <c r="R555" s="88" t="str" cm="1">
        <f t="array" ref="R555">IFERROR(INDEX([1]!v_s10a_incident_by_feeder_FY26[Cause], ROWS($R$9:R555)),"")</f>
        <v>Vegetation</v>
      </c>
      <c r="S555" s="88" t="str" cm="1">
        <f t="array" ref="S555">IFERROR(INDEX([1]!v_s10a_incident_by_feeder_FY26[Details], ROWS($S$9:S555)),"")</f>
        <v># Shelter Belt Contact Tripped 33kV Line CHT-PKN, near Pole 201710, Turk Valley Rd, Pukenui</v>
      </c>
      <c r="T555" s="18"/>
    </row>
    <row r="556" spans="1:20" ht="15.75" x14ac:dyDescent="0.25">
      <c r="A556" s="10">
        <v>556</v>
      </c>
      <c r="B556" s="11"/>
      <c r="C556" s="116"/>
      <c r="D556" s="116"/>
      <c r="E556" s="85" t="str" cm="1">
        <f t="array" ref="E556">IFERROR(INDEX([1]!v_s10a_incident_by_feeder_FY26[Interruptions Identifier], ROWS($E$9:E556)),"")</f>
        <v>INCD-34979-F-TOTARA NORTH</v>
      </c>
      <c r="F556" s="85" t="str" cm="1">
        <f t="array" ref="F556">IFERROR(INDEX([1]!v_s10a_incident_by_feeder_FY26[Circuit Location], ROWS($F$9:F556)),"")</f>
        <v>Kaeo 191782 - Totara North</v>
      </c>
      <c r="G556" s="88" t="str" cm="1">
        <f t="array" ref="G556">IFERROR(INDEX(#REF!, ROWS($G$9:G556)),"")</f>
        <v/>
      </c>
      <c r="H556" s="88" t="str" cm="1">
        <f t="array" ref="H556">IFERROR(INDEX([1]!v_s10a_incident_by_feeder_FY26[feeder], ROWS($H$9:H556)),"")</f>
        <v>TOTARA NORTH</v>
      </c>
      <c r="I556" s="89" cm="1">
        <f t="array" ref="I556">IFERROR(INDEX([1]!v_s10a_incident_by_feeder_FY26[Start_Date], ROWS($I$9:I556)),"")</f>
        <v>45975.418749999997</v>
      </c>
      <c r="J556" s="90" cm="1">
        <f t="array" ref="J556">IFERROR(INDEX([1]!v_s10a_incident_by_feeder_FY26[Start_Time], ROWS($J$9:J556)),"")</f>
        <v>45975.418749999997</v>
      </c>
      <c r="K556" s="89" cm="1">
        <f t="array" ref="K556">IFERROR(INDEX([1]!v_s10a_incident_by_feeder_FY26[End_Date], ROWS($K$9:K556)),"")</f>
        <v>45975.575694444444</v>
      </c>
      <c r="L556" s="90" cm="1">
        <f t="array" ref="L556">IFERROR(INDEX([1]!v_s10a_incident_by_feeder_FY26[End_Time], ROWS($L$9:L556)),"")</f>
        <v>45975.575694444444</v>
      </c>
      <c r="M556" s="97" cm="1">
        <f t="array" ref="M556">IFERROR(INDEX([1]!v_s10a_incident_by_feeder_FY26[SAIDI_Value], ROWS($M$9:M556)),"")</f>
        <v>0.26290715710549811</v>
      </c>
      <c r="N556" s="94" cm="1">
        <f t="array" ref="N556">IFERROR(INDEX([1]!v_s10a_incident_by_feeder_FY26[SAIFI_Value], ROWS($N$9:N556)),"")</f>
        <v>1.1633060048748061E-3</v>
      </c>
      <c r="O556" s="91" cm="1">
        <f t="array" ref="O556">IFERROR(INDEX([1]!v_s10a_incident_by_feeder_FY26[ICPs], ROWS($N$9:N556)),"")</f>
        <v>42</v>
      </c>
      <c r="P556" s="118" cm="1">
        <f t="array" ref="P556">IFERROR(INDEX([1]!v_s10a_incident_by_feeder_FY26[CML], ROWS($P$9:P556)),"")</f>
        <v>9492.0000001369044</v>
      </c>
      <c r="Q556" s="88" t="str" cm="1">
        <f t="array" ref="Q556">IFERROR(INDEX([1]!v_s10a_incident_by_feeder_FY26[Planned or Unplanned], ROWS($Q$9:Q556)),"")</f>
        <v>Planned</v>
      </c>
      <c r="R556" s="88" t="str" cm="1">
        <f t="array" ref="R556">IFERROR(INDEX([1]!v_s10a_incident_by_feeder_FY26[Cause], ROWS($R$9:R556)),"")</f>
        <v>Planned Outage</v>
      </c>
      <c r="S556" s="88" t="str" cm="1">
        <f t="array" ref="S556">IFERROR(INDEX([1]!v_s10a_incident_by_feeder_FY26[Details], ROWS($S$9:S556)),"")</f>
        <v># Vegetation Control, beyond L512, Otangaroa Rd, Kaeo</v>
      </c>
      <c r="T556" s="18"/>
    </row>
    <row r="557" spans="1:20" ht="15.75" x14ac:dyDescent="0.25">
      <c r="A557" s="10">
        <v>557</v>
      </c>
      <c r="B557" s="11"/>
      <c r="C557" s="116"/>
      <c r="D557" s="116"/>
      <c r="E557" s="85" t="str" cm="1">
        <f t="array" ref="E557">IFERROR(INDEX([1]!v_s10a_incident_by_feeder_FY26[Interruptions Identifier], ROWS($E$9:E557)),"")</f>
        <v>INCD-34982-F-AWANUI</v>
      </c>
      <c r="F557" s="85" t="str" cm="1">
        <f t="array" ref="F557">IFERROR(INDEX([1]!v_s10a_incident_by_feeder_FY26[Circuit Location], ROWS($F$9:F557)),"")</f>
        <v>NPL CB1406 - Awanui</v>
      </c>
      <c r="G557" s="88" t="str" cm="1">
        <f t="array" ref="G557">IFERROR(INDEX(#REF!, ROWS($G$9:G557)),"")</f>
        <v/>
      </c>
      <c r="H557" s="88" t="str" cm="1">
        <f t="array" ref="H557">IFERROR(INDEX([1]!v_s10a_incident_by_feeder_FY26[feeder], ROWS($H$9:H557)),"")</f>
        <v>AWANUI</v>
      </c>
      <c r="I557" s="89" cm="1">
        <f t="array" ref="I557">IFERROR(INDEX([1]!v_s10a_incident_by_feeder_FY26[Start_Date], ROWS($I$9:I557)),"")</f>
        <v>45949.349305555559</v>
      </c>
      <c r="J557" s="90" cm="1">
        <f t="array" ref="J557">IFERROR(INDEX([1]!v_s10a_incident_by_feeder_FY26[Start_Time], ROWS($J$9:J557)),"")</f>
        <v>45949.349305555559</v>
      </c>
      <c r="K557" s="89" cm="1">
        <f t="array" ref="K557">IFERROR(INDEX([1]!v_s10a_incident_by_feeder_FY26[End_Date], ROWS($K$9:K557)),"")</f>
        <v>45949.397222222222</v>
      </c>
      <c r="L557" s="90" cm="1">
        <f t="array" ref="L557">IFERROR(INDEX([1]!v_s10a_incident_by_feeder_FY26[End_Time], ROWS($L$9:L557)),"")</f>
        <v>45949.397222222222</v>
      </c>
      <c r="M557" s="97" cm="1">
        <f t="array" ref="M557">IFERROR(INDEX([1]!v_s10a_incident_by_feeder_FY26[SAIDI_Value], ROWS($M$9:M557)),"")</f>
        <v>0.24271548856886585</v>
      </c>
      <c r="N557" s="94" cm="1">
        <f t="array" ref="N557">IFERROR(INDEX([1]!v_s10a_incident_by_feeder_FY26[SAIFI_Value], ROWS($N$9:N557)),"")</f>
        <v>3.5176157766452472E-3</v>
      </c>
      <c r="O557" s="91" cm="1">
        <f t="array" ref="O557">IFERROR(INDEX([1]!v_s10a_incident_by_feeder_FY26[ICPs], ROWS($N$9:N557)),"")</f>
        <v>127</v>
      </c>
      <c r="P557" s="118" cm="1">
        <f t="array" ref="P557">IFERROR(INDEX([1]!v_s10a_incident_by_feeder_FY26[CML], ROWS($P$9:P557)),"")</f>
        <v>8762.9999992903322</v>
      </c>
      <c r="Q557" s="88" t="str" cm="1">
        <f t="array" ref="Q557">IFERROR(INDEX([1]!v_s10a_incident_by_feeder_FY26[Planned or Unplanned], ROWS($Q$9:Q557)),"")</f>
        <v>Unplanned</v>
      </c>
      <c r="R557" s="88" t="str" cm="1">
        <f t="array" ref="R557">IFERROR(INDEX([1]!v_s10a_incident_by_feeder_FY26[Cause], ROWS($R$9:R557)),"")</f>
        <v>Defective Equipment</v>
      </c>
      <c r="S557" s="88" t="str" cm="1">
        <f t="array" ref="S557">IFERROR(INDEX([1]!v_s10a_incident_by_feeder_FY26[Details], ROWS($S$9:S557)),"")</f>
        <v># Repair Broken Jumper at Pole 428492, West Coast Rd, Pukenui South</v>
      </c>
      <c r="T557" s="18"/>
    </row>
    <row r="558" spans="1:20" ht="15.75" x14ac:dyDescent="0.25">
      <c r="A558" s="10">
        <v>558</v>
      </c>
      <c r="B558" s="11"/>
      <c r="C558" s="116"/>
      <c r="D558" s="116"/>
      <c r="E558" s="85" t="str" cm="1">
        <f t="array" ref="E558">IFERROR(INDEX([1]!v_s10a_incident_by_feeder_FY26[Interruptions Identifier], ROWS($E$9:E558)),"")</f>
        <v>INCD-34985-F-TOWAI</v>
      </c>
      <c r="F558" s="85" t="str" cm="1">
        <f t="array" ref="F558">IFERROR(INDEX([1]!v_s10a_incident_by_feeder_FY26[Circuit Location], ROWS($F$9:F558)),"")</f>
        <v>Kawakawa CB0206 - Towai</v>
      </c>
      <c r="G558" s="88" t="str" cm="1">
        <f t="array" ref="G558">IFERROR(INDEX(#REF!, ROWS($G$9:G558)),"")</f>
        <v/>
      </c>
      <c r="H558" s="88" t="str" cm="1">
        <f t="array" ref="H558">IFERROR(INDEX([1]!v_s10a_incident_by_feeder_FY26[feeder], ROWS($H$9:H558)),"")</f>
        <v>TOWAI</v>
      </c>
      <c r="I558" s="89" cm="1">
        <f t="array" ref="I558">IFERROR(INDEX([1]!v_s10a_incident_by_feeder_FY26[Start_Date], ROWS($I$9:I558)),"")</f>
        <v>45967.375219907408</v>
      </c>
      <c r="J558" s="90" cm="1">
        <f t="array" ref="J558">IFERROR(INDEX([1]!v_s10a_incident_by_feeder_FY26[Start_Time], ROWS($J$9:J558)),"")</f>
        <v>45967.375219907408</v>
      </c>
      <c r="K558" s="89" cm="1">
        <f t="array" ref="K558">IFERROR(INDEX([1]!v_s10a_incident_by_feeder_FY26[End_Date], ROWS($K$9:K558)),"")</f>
        <v>45967.638888888891</v>
      </c>
      <c r="L558" s="90" cm="1">
        <f t="array" ref="L558">IFERROR(INDEX([1]!v_s10a_incident_by_feeder_FY26[End_Time], ROWS($L$9:L558)),"")</f>
        <v>45967.638888888891</v>
      </c>
      <c r="M558" s="97" cm="1">
        <f t="array" ref="M558">IFERROR(INDEX([1]!v_s10a_incident_by_feeder_FY26[SAIDI_Value], ROWS($M$9:M558)),"")</f>
        <v>4.0297686313260401</v>
      </c>
      <c r="N558" s="94" cm="1">
        <f t="array" ref="N558">IFERROR(INDEX([1]!v_s10a_incident_by_feeder_FY26[SAIFI_Value], ROWS($N$9:N558)),"")</f>
        <v>1.1134500332373145E-2</v>
      </c>
      <c r="O558" s="91" cm="1">
        <f t="array" ref="O558">IFERROR(INDEX([1]!v_s10a_incident_by_feeder_FY26[ICPs], ROWS($N$9:N558)),"")</f>
        <v>402</v>
      </c>
      <c r="P558" s="118" cm="1">
        <f t="array" ref="P558">IFERROR(INDEX([1]!v_s10a_incident_by_feeder_FY26[CML], ROWS($P$9:P558)),"")</f>
        <v>145490.76666539535</v>
      </c>
      <c r="Q558" s="88" t="str" cm="1">
        <f t="array" ref="Q558">IFERROR(INDEX([1]!v_s10a_incident_by_feeder_FY26[Planned or Unplanned], ROWS($Q$9:Q558)),"")</f>
        <v>Planned</v>
      </c>
      <c r="R558" s="88" t="str" cm="1">
        <f t="array" ref="R558">IFERROR(INDEX([1]!v_s10a_incident_by_feeder_FY26[Cause], ROWS($R$9:R558)),"")</f>
        <v>Planned Outage</v>
      </c>
      <c r="S558" s="88" t="str" cm="1">
        <f t="array" ref="S558">IFERROR(INDEX([1]!v_s10a_incident_by_feeder_FY26[Details], ROWS($S$9:S558)),"")</f>
        <v># Replace Voltage Regulator Structure VR09-1, Callaghans Rd, Kawakawa</v>
      </c>
      <c r="T558" s="18"/>
    </row>
    <row r="559" spans="1:20" ht="15.75" x14ac:dyDescent="0.25">
      <c r="A559" s="10">
        <v>559</v>
      </c>
      <c r="B559" s="11"/>
      <c r="C559" s="116"/>
      <c r="D559" s="116"/>
      <c r="E559" s="85" t="str" cm="1">
        <f t="array" ref="E559">IFERROR(INDEX([1]!v_s10a_incident_by_feeder_FY26[Interruptions Identifier], ROWS($E$9:E559)),"")</f>
        <v>INCD-34988-F-OHAEAWAI</v>
      </c>
      <c r="F559" s="85" t="str" cm="1">
        <f t="array" ref="F559">IFERROR(INDEX([1]!v_s10a_incident_by_feeder_FY26[Circuit Location], ROWS($F$9:F559)),"")</f>
        <v>Kaikohe  CB0110 - Ohaeawai</v>
      </c>
      <c r="G559" s="88" t="str" cm="1">
        <f t="array" ref="G559">IFERROR(INDEX(#REF!, ROWS($G$9:G559)),"")</f>
        <v/>
      </c>
      <c r="H559" s="88" t="str" cm="1">
        <f t="array" ref="H559">IFERROR(INDEX([1]!v_s10a_incident_by_feeder_FY26[feeder], ROWS($H$9:H559)),"")</f>
        <v>OHAEAWAI</v>
      </c>
      <c r="I559" s="89" cm="1">
        <f t="array" ref="I559">IFERROR(INDEX([1]!v_s10a_incident_by_feeder_FY26[Start_Date], ROWS($I$9:I559)),"")</f>
        <v>46037.405555555553</v>
      </c>
      <c r="J559" s="90" cm="1">
        <f t="array" ref="J559">IFERROR(INDEX([1]!v_s10a_incident_by_feeder_FY26[Start_Time], ROWS($J$9:J559)),"")</f>
        <v>46037.405555555553</v>
      </c>
      <c r="K559" s="89" cm="1">
        <f t="array" ref="K559">IFERROR(INDEX([1]!v_s10a_incident_by_feeder_FY26[End_Date], ROWS($K$9:K559)),"")</f>
        <v>46037.536805555559</v>
      </c>
      <c r="L559" s="90" cm="1">
        <f t="array" ref="L559">IFERROR(INDEX([1]!v_s10a_incident_by_feeder_FY26[End_Time], ROWS($L$9:L559)),"")</f>
        <v>46037.536805555559</v>
      </c>
      <c r="M559" s="97" cm="1">
        <f t="array" ref="M559">IFERROR(INDEX([1]!v_s10a_incident_by_feeder_FY26[SAIDI_Value], ROWS($M$9:M559)),"")</f>
        <v>0.42402503879567177</v>
      </c>
      <c r="N559" s="94" cm="1">
        <f t="array" ref="N559">IFERROR(INDEX([1]!v_s10a_incident_by_feeder_FY26[SAIFI_Value], ROWS($N$9:N559)),"")</f>
        <v>2.2435187236871262E-3</v>
      </c>
      <c r="O559" s="91" cm="1">
        <f t="array" ref="O559">IFERROR(INDEX([1]!v_s10a_incident_by_feeder_FY26[ICPs], ROWS($N$9:N559)),"")</f>
        <v>81</v>
      </c>
      <c r="P559" s="118" cm="1">
        <f t="array" ref="P559">IFERROR(INDEX([1]!v_s10a_incident_by_feeder_FY26[CML], ROWS($P$9:P559)),"")</f>
        <v>15309.000000678934</v>
      </c>
      <c r="Q559" s="88" t="str" cm="1">
        <f t="array" ref="Q559">IFERROR(INDEX([1]!v_s10a_incident_by_feeder_FY26[Planned or Unplanned], ROWS($Q$9:Q559)),"")</f>
        <v>Planned</v>
      </c>
      <c r="R559" s="88" t="str" cm="1">
        <f t="array" ref="R559">IFERROR(INDEX([1]!v_s10a_incident_by_feeder_FY26[Cause], ROWS($R$9:R559)),"")</f>
        <v>Planned Outage</v>
      </c>
      <c r="S559" s="88" t="str" cm="1">
        <f t="array" ref="S559">IFERROR(INDEX([1]!v_s10a_incident_by_feeder_FY26[Details], ROWS($S$9:S559)),"")</f>
        <v># Replace Crossarms, at Pole 402426, Ngawha Springs Rd, Kaikohe</v>
      </c>
      <c r="T559" s="18"/>
    </row>
    <row r="560" spans="1:20" ht="15.75" x14ac:dyDescent="0.25">
      <c r="A560" s="10">
        <v>560</v>
      </c>
      <c r="B560" s="11"/>
      <c r="C560" s="116"/>
      <c r="D560" s="116"/>
      <c r="E560" s="85" t="str" cm="1">
        <f t="array" ref="E560">IFERROR(INDEX([1]!v_s10a_incident_by_feeder_FY26[Interruptions Identifier], ROWS($E$9:E560)),"")</f>
        <v>INCD-34991-F-JOYCES ROAD</v>
      </c>
      <c r="F560" s="85" t="str" cm="1">
        <f t="array" ref="F560">IFERROR(INDEX([1]!v_s10a_incident_by_feeder_FY26[Circuit Location], ROWS($F$9:F560)),"")</f>
        <v>Haruru CB0609 - Joyces Rd</v>
      </c>
      <c r="G560" s="88" t="str" cm="1">
        <f t="array" ref="G560">IFERROR(INDEX(#REF!, ROWS($G$9:G560)),"")</f>
        <v/>
      </c>
      <c r="H560" s="88" t="str" cm="1">
        <f t="array" ref="H560">IFERROR(INDEX([1]!v_s10a_incident_by_feeder_FY26[feeder], ROWS($H$9:H560)),"")</f>
        <v>JOYCES ROAD</v>
      </c>
      <c r="I560" s="89" cm="1">
        <f t="array" ref="I560">IFERROR(INDEX([1]!v_s10a_incident_by_feeder_FY26[Start_Date], ROWS($I$9:I560)),"")</f>
        <v>45986.296527777777</v>
      </c>
      <c r="J560" s="90" cm="1">
        <f t="array" ref="J560">IFERROR(INDEX([1]!v_s10a_incident_by_feeder_FY26[Start_Time], ROWS($J$9:J560)),"")</f>
        <v>45986.296527777777</v>
      </c>
      <c r="K560" s="89" cm="1">
        <f t="array" ref="K560">IFERROR(INDEX([1]!v_s10a_incident_by_feeder_FY26[End_Date], ROWS($K$9:K560)),"")</f>
        <v>45986.745833333334</v>
      </c>
      <c r="L560" s="90" cm="1">
        <f t="array" ref="L560">IFERROR(INDEX([1]!v_s10a_incident_by_feeder_FY26[End_Time], ROWS($L$9:L560)),"")</f>
        <v>45986.745833333334</v>
      </c>
      <c r="M560" s="97" cm="1">
        <f t="array" ref="M560">IFERROR(INDEX([1]!v_s10a_incident_by_feeder_FY26[SAIDI_Value], ROWS($M$9:M560)),"")</f>
        <v>8.7370457567165563</v>
      </c>
      <c r="N560" s="94" cm="1">
        <f t="array" ref="N560">IFERROR(INDEX([1]!v_s10a_incident_by_feeder_FY26[SAIFI_Value], ROWS($N$9:N560)),"")</f>
        <v>2.4235541768225129E-2</v>
      </c>
      <c r="O560" s="91" cm="1">
        <f t="array" ref="O560">IFERROR(INDEX([1]!v_s10a_incident_by_feeder_FY26[ICPs], ROWS($N$9:N560)),"")</f>
        <v>875</v>
      </c>
      <c r="P560" s="118" cm="1">
        <f t="array" ref="P560">IFERROR(INDEX([1]!v_s10a_incident_by_feeder_FY26[CML], ROWS($P$9:P560)),"")</f>
        <v>315442.30000049458</v>
      </c>
      <c r="Q560" s="88" t="str" cm="1">
        <f t="array" ref="Q560">IFERROR(INDEX([1]!v_s10a_incident_by_feeder_FY26[Planned or Unplanned], ROWS($Q$9:Q560)),"")</f>
        <v>Planned</v>
      </c>
      <c r="R560" s="88" t="str" cm="1">
        <f t="array" ref="R560">IFERROR(INDEX([1]!v_s10a_incident_by_feeder_FY26[Cause], ROWS($R$9:R560)),"")</f>
        <v>Planned Outage</v>
      </c>
      <c r="S560" s="88" t="str" cm="1">
        <f t="array" ref="S560">IFERROR(INDEX([1]!v_s10a_incident_by_feeder_FY26[Details], ROWS($S$9:S560)),"")</f>
        <v># Install new Ring Main RM288, Pole 404174, Russell Rd, Haruru</v>
      </c>
      <c r="T560" s="18"/>
    </row>
    <row r="561" spans="1:20" ht="15.75" x14ac:dyDescent="0.25">
      <c r="A561" s="10">
        <v>561</v>
      </c>
      <c r="B561" s="11"/>
      <c r="C561" s="116"/>
      <c r="D561" s="116"/>
      <c r="E561" s="85" t="str" cm="1">
        <f t="array" ref="E561">IFERROR(INDEX([1]!v_s10a_incident_by_feeder_FY26[Interruptions Identifier], ROWS($E$9:E561)),"")</f>
        <v>INCD-34997-F-TE KAO</v>
      </c>
      <c r="F561" s="85" t="str" cm="1">
        <f t="array" ref="F561">IFERROR(INDEX([1]!v_s10a_incident_by_feeder_FY26[Circuit Location], ROWS($F$9:F561)),"")</f>
        <v>Pukenui 131142 - Te Kao</v>
      </c>
      <c r="G561" s="88" t="str" cm="1">
        <f t="array" ref="G561">IFERROR(INDEX(#REF!, ROWS($G$9:G561)),"")</f>
        <v/>
      </c>
      <c r="H561" s="88" t="str" cm="1">
        <f t="array" ref="H561">IFERROR(INDEX([1]!v_s10a_incident_by_feeder_FY26[feeder], ROWS($H$9:H561)),"")</f>
        <v>TE KAO</v>
      </c>
      <c r="I561" s="89" cm="1">
        <f t="array" ref="I561">IFERROR(INDEX([1]!v_s10a_incident_by_feeder_FY26[Start_Date], ROWS($I$9:I561)),"")</f>
        <v>45950.737013888887</v>
      </c>
      <c r="J561" s="90" cm="1">
        <f t="array" ref="J561">IFERROR(INDEX([1]!v_s10a_incident_by_feeder_FY26[Start_Time], ROWS($J$9:J561)),"")</f>
        <v>45950.737013888887</v>
      </c>
      <c r="K561" s="89" cm="1">
        <f t="array" ref="K561">IFERROR(INDEX([1]!v_s10a_incident_by_feeder_FY26[End_Date], ROWS($K$9:K561)),"")</f>
        <v>45950.779490740744</v>
      </c>
      <c r="L561" s="90" cm="1">
        <f t="array" ref="L561">IFERROR(INDEX([1]!v_s10a_incident_by_feeder_FY26[End_Time], ROWS($L$9:L561)),"")</f>
        <v>45950.779490740744</v>
      </c>
      <c r="M561" s="97" cm="1">
        <f t="array" ref="M561">IFERROR(INDEX([1]!v_s10a_incident_by_feeder_FY26[SAIDI_Value], ROWS($M$9:M561)),"")</f>
        <v>1.1280518318182498</v>
      </c>
      <c r="N561" s="94" cm="1">
        <f t="array" ref="N561">IFERROR(INDEX([1]!v_s10a_incident_by_feeder_FY26[SAIFI_Value], ROWS($N$9:N561)),"")</f>
        <v>1.8585198315976062E-2</v>
      </c>
      <c r="O561" s="91" cm="1">
        <f t="array" ref="O561">IFERROR(INDEX([1]!v_s10a_incident_by_feeder_FY26[ICPs], ROWS($N$9:N561)),"")</f>
        <v>670.99999999999966</v>
      </c>
      <c r="P561" s="118" cm="1">
        <f t="array" ref="P561">IFERROR(INDEX([1]!v_s10a_incident_by_feeder_FY26[CML], ROWS($P$9:P561)),"")</f>
        <v>40727.183335966089</v>
      </c>
      <c r="Q561" s="88" t="str" cm="1">
        <f t="array" ref="Q561">IFERROR(INDEX([1]!v_s10a_incident_by_feeder_FY26[Planned or Unplanned], ROWS($Q$9:Q561)),"")</f>
        <v>Unplanned</v>
      </c>
      <c r="R561" s="88" t="str" cm="1">
        <f t="array" ref="R561">IFERROR(INDEX([1]!v_s10a_incident_by_feeder_FY26[Cause], ROWS($R$9:R561)),"")</f>
        <v>Unknown</v>
      </c>
      <c r="S561" s="88" t="str" cm="1">
        <f t="array" ref="S561">IFERROR(INDEX([1]!v_s10a_incident_by_feeder_FY26[Details], ROWS($S$9:S561)),"")</f>
        <v># 33kV Tripped, CHT-PKN, Church Rd, Pukenui</v>
      </c>
      <c r="T561" s="18"/>
    </row>
    <row r="562" spans="1:20" ht="15.75" x14ac:dyDescent="0.25">
      <c r="A562" s="10">
        <v>562</v>
      </c>
      <c r="B562" s="11"/>
      <c r="C562" s="116"/>
      <c r="D562" s="116"/>
      <c r="E562" s="85" t="str" cm="1">
        <f t="array" ref="E562">IFERROR(INDEX([1]!v_s10a_incident_by_feeder_FY26[Interruptions Identifier], ROWS($E$9:E562)),"")</f>
        <v>INCD-34997-F-PUKENUI SOUTH</v>
      </c>
      <c r="F562" s="85" t="str" cm="1">
        <f t="array" ref="F562">IFERROR(INDEX([1]!v_s10a_incident_by_feeder_FY26[Circuit Location], ROWS($F$9:F562)),"")</f>
        <v>Pukenui 131132 - Pukenui South</v>
      </c>
      <c r="G562" s="88" t="str" cm="1">
        <f t="array" ref="G562">IFERROR(INDEX(#REF!, ROWS($G$9:G562)),"")</f>
        <v/>
      </c>
      <c r="H562" s="88" t="str" cm="1">
        <f t="array" ref="H562">IFERROR(INDEX([1]!v_s10a_incident_by_feeder_FY26[feeder], ROWS($H$9:H562)),"")</f>
        <v>PUKENUI SOUTH</v>
      </c>
      <c r="I562" s="89" cm="1">
        <f t="array" ref="I562">IFERROR(INDEX([1]!v_s10a_incident_by_feeder_FY26[Start_Date], ROWS($I$9:I562)),"")</f>
        <v>45950.737013888887</v>
      </c>
      <c r="J562" s="90" cm="1">
        <f t="array" ref="J562">IFERROR(INDEX([1]!v_s10a_incident_by_feeder_FY26[Start_Time], ROWS($J$9:J562)),"")</f>
        <v>45950.737013888887</v>
      </c>
      <c r="K562" s="89" cm="1">
        <f t="array" ref="K562">IFERROR(INDEX([1]!v_s10a_incident_by_feeder_FY26[End_Date], ROWS($K$9:K562)),"")</f>
        <v>45950.779490740744</v>
      </c>
      <c r="L562" s="90" cm="1">
        <f t="array" ref="L562">IFERROR(INDEX([1]!v_s10a_incident_by_feeder_FY26[End_Time], ROWS($L$9:L562)),"")</f>
        <v>45950.779490740744</v>
      </c>
      <c r="M562" s="97" cm="1">
        <f t="array" ref="M562">IFERROR(INDEX([1]!v_s10a_incident_by_feeder_FY26[SAIDI_Value], ROWS($M$9:M562)),"")</f>
        <v>0.31477998746402852</v>
      </c>
      <c r="N562" s="94" cm="1">
        <f t="array" ref="N562">IFERROR(INDEX([1]!v_s10a_incident_by_feeder_FY26[SAIFI_Value], ROWS($N$9:N562)),"")</f>
        <v>1.6757146022601345E-2</v>
      </c>
      <c r="O562" s="91" cm="1">
        <f t="array" ref="O562">IFERROR(INDEX([1]!v_s10a_incident_by_feeder_FY26[ICPs], ROWS($N$9:N562)),"")</f>
        <v>604.99999999999898</v>
      </c>
      <c r="P562" s="118" cm="1">
        <f t="array" ref="P562">IFERROR(INDEX([1]!v_s10a_incident_by_feeder_FY26[CML], ROWS($P$9:P562)),"")</f>
        <v>11364.816667401285</v>
      </c>
      <c r="Q562" s="88" t="str" cm="1">
        <f t="array" ref="Q562">IFERROR(INDEX([1]!v_s10a_incident_by_feeder_FY26[Planned or Unplanned], ROWS($Q$9:Q562)),"")</f>
        <v>Unplanned</v>
      </c>
      <c r="R562" s="88" t="str" cm="1">
        <f t="array" ref="R562">IFERROR(INDEX([1]!v_s10a_incident_by_feeder_FY26[Cause], ROWS($R$9:R562)),"")</f>
        <v>Unknown</v>
      </c>
      <c r="S562" s="88" t="str" cm="1">
        <f t="array" ref="S562">IFERROR(INDEX([1]!v_s10a_incident_by_feeder_FY26[Details], ROWS($S$9:S562)),"")</f>
        <v># 33kV Tripped, CHT-PKN, Church Rd, Pukenui</v>
      </c>
      <c r="T562" s="18"/>
    </row>
    <row r="563" spans="1:20" ht="15.75" x14ac:dyDescent="0.25">
      <c r="A563" s="10">
        <v>563</v>
      </c>
      <c r="B563" s="11"/>
      <c r="C563" s="116"/>
      <c r="D563" s="116"/>
      <c r="E563" s="85" t="str" cm="1">
        <f t="array" ref="E563">IFERROR(INDEX([1]!v_s10a_incident_by_feeder_FY26[Interruptions Identifier], ROWS($E$9:E563)),"")</f>
        <v>INCD-35012-F-OHAEAWAI</v>
      </c>
      <c r="F563" s="85" t="str" cm="1">
        <f t="array" ref="F563">IFERROR(INDEX([1]!v_s10a_incident_by_feeder_FY26[Circuit Location], ROWS($F$9:F563)),"")</f>
        <v>Kaikohe  CB0110 - Ohaeawai</v>
      </c>
      <c r="G563" s="88" t="str" cm="1">
        <f t="array" ref="G563">IFERROR(INDEX(#REF!, ROWS($G$9:G563)),"")</f>
        <v/>
      </c>
      <c r="H563" s="88" t="str" cm="1">
        <f t="array" ref="H563">IFERROR(INDEX([1]!v_s10a_incident_by_feeder_FY26[feeder], ROWS($H$9:H563)),"")</f>
        <v>OHAEAWAI</v>
      </c>
      <c r="I563" s="89" cm="1">
        <f t="array" ref="I563">IFERROR(INDEX([1]!v_s10a_incident_by_feeder_FY26[Start_Date], ROWS($I$9:I563)),"")</f>
        <v>45981.375787037039</v>
      </c>
      <c r="J563" s="90" cm="1">
        <f t="array" ref="J563">IFERROR(INDEX([1]!v_s10a_incident_by_feeder_FY26[Start_Time], ROWS($J$9:J563)),"")</f>
        <v>45981.375787037039</v>
      </c>
      <c r="K563" s="89" cm="1">
        <f t="array" ref="K563">IFERROR(INDEX([1]!v_s10a_incident_by_feeder_FY26[End_Date], ROWS($K$9:K563)),"")</f>
        <v>45981.594444444447</v>
      </c>
      <c r="L563" s="90" cm="1">
        <f t="array" ref="L563">IFERROR(INDEX([1]!v_s10a_incident_by_feeder_FY26[End_Time], ROWS($L$9:L563)),"")</f>
        <v>45981.594444444447</v>
      </c>
      <c r="M563" s="97" cm="1">
        <f t="array" ref="M563">IFERROR(INDEX([1]!v_s10a_incident_by_feeder_FY26[SAIDI_Value], ROWS($M$9:M563)),"")</f>
        <v>0.82933100672682103</v>
      </c>
      <c r="N563" s="94" cm="1">
        <f t="array" ref="N563">IFERROR(INDEX([1]!v_s10a_incident_by_feeder_FY26[SAIFI_Value], ROWS($N$9:N563)),"")</f>
        <v>3.1852426323953019E-3</v>
      </c>
      <c r="O563" s="91" cm="1">
        <f t="array" ref="O563">IFERROR(INDEX([1]!v_s10a_incident_by_feeder_FY26[ICPs], ROWS($N$9:N563)),"")</f>
        <v>114.99999999999999</v>
      </c>
      <c r="P563" s="118" cm="1">
        <f t="array" ref="P563">IFERROR(INDEX([1]!v_s10a_incident_by_feeder_FY26[CML], ROWS($P$9:P563)),"")</f>
        <v>29942.166666865149</v>
      </c>
      <c r="Q563" s="88" t="str" cm="1">
        <f t="array" ref="Q563">IFERROR(INDEX([1]!v_s10a_incident_by_feeder_FY26[Planned or Unplanned], ROWS($Q$9:Q563)),"")</f>
        <v>Planned</v>
      </c>
      <c r="R563" s="88" t="str" cm="1">
        <f t="array" ref="R563">IFERROR(INDEX([1]!v_s10a_incident_by_feeder_FY26[Cause], ROWS($R$9:R563)),"")</f>
        <v>Planned Outage</v>
      </c>
      <c r="S563" s="88" t="str" cm="1">
        <f t="array" ref="S563">IFERROR(INDEX([1]!v_s10a_incident_by_feeder_FY26[Details], ROWS($S$9:S563)),"")</f>
        <v># Upgrade Transformer T02772, Ludbrook Rd, Moerewa</v>
      </c>
      <c r="T563" s="18"/>
    </row>
    <row r="564" spans="1:20" ht="15.75" x14ac:dyDescent="0.25">
      <c r="A564" s="10">
        <v>564</v>
      </c>
      <c r="B564" s="11"/>
      <c r="C564" s="116"/>
      <c r="D564" s="116"/>
      <c r="E564" s="85" t="str" cm="1">
        <f t="array" ref="E564">IFERROR(INDEX([1]!v_s10a_incident_by_feeder_FY26[Interruptions Identifier], ROWS($E$9:E564)),"")</f>
        <v>INCD-35012-F-MOEREWA</v>
      </c>
      <c r="F564" s="85" t="str" cm="1">
        <f t="array" ref="F564">IFERROR(INDEX([1]!v_s10a_incident_by_feeder_FY26[Circuit Location], ROWS($F$9:F564)),"")</f>
        <v>Moerewa 031322 - Moerewa</v>
      </c>
      <c r="G564" s="88" t="str" cm="1">
        <f t="array" ref="G564">IFERROR(INDEX(#REF!, ROWS($G$9:G564)),"")</f>
        <v/>
      </c>
      <c r="H564" s="88" t="str" cm="1">
        <f t="array" ref="H564">IFERROR(INDEX([1]!v_s10a_incident_by_feeder_FY26[feeder], ROWS($H$9:H564)),"")</f>
        <v>MOEREWA</v>
      </c>
      <c r="I564" s="89" cm="1">
        <f t="array" ref="I564">IFERROR(INDEX([1]!v_s10a_incident_by_feeder_FY26[Start_Date], ROWS($I$9:I564)),"")</f>
        <v>45981.375787037039</v>
      </c>
      <c r="J564" s="90" cm="1">
        <f t="array" ref="J564">IFERROR(INDEX([1]!v_s10a_incident_by_feeder_FY26[Start_Time], ROWS($J$9:J564)),"")</f>
        <v>45981.375787037039</v>
      </c>
      <c r="K564" s="89" cm="1">
        <f t="array" ref="K564">IFERROR(INDEX([1]!v_s10a_incident_by_feeder_FY26[End_Date], ROWS($K$9:K564)),"")</f>
        <v>45981.594444444447</v>
      </c>
      <c r="L564" s="90" cm="1">
        <f t="array" ref="L564">IFERROR(INDEX([1]!v_s10a_incident_by_feeder_FY26[End_Time], ROWS($L$9:L564)),"")</f>
        <v>45981.594444444447</v>
      </c>
      <c r="M564" s="97" cm="1">
        <f t="array" ref="M564">IFERROR(INDEX([1]!v_s10a_incident_by_feeder_FY26[SAIDI_Value], ROWS($M$9:M564)),"")</f>
        <v>0.46584865943140508</v>
      </c>
      <c r="N564" s="94" cm="1">
        <f t="array" ref="N564">IFERROR(INDEX([1]!v_s10a_incident_by_feeder_FY26[SAIFI_Value], ROWS($N$9:N564)),"")</f>
        <v>1.7449590073122046E-3</v>
      </c>
      <c r="O564" s="91" cm="1">
        <f t="array" ref="O564">IFERROR(INDEX([1]!v_s10a_incident_by_feeder_FY26[ICPs], ROWS($N$9:N564)),"")</f>
        <v>62.999999999999837</v>
      </c>
      <c r="P564" s="118" cm="1">
        <f t="array" ref="P564">IFERROR(INDEX([1]!v_s10a_incident_by_feeder_FY26[CML], ROWS($P$9:P564)),"")</f>
        <v>16819.000000111449</v>
      </c>
      <c r="Q564" s="88" t="str" cm="1">
        <f t="array" ref="Q564">IFERROR(INDEX([1]!v_s10a_incident_by_feeder_FY26[Planned or Unplanned], ROWS($Q$9:Q564)),"")</f>
        <v>Planned</v>
      </c>
      <c r="R564" s="88" t="str" cm="1">
        <f t="array" ref="R564">IFERROR(INDEX([1]!v_s10a_incident_by_feeder_FY26[Cause], ROWS($R$9:R564)),"")</f>
        <v>Planned Outage</v>
      </c>
      <c r="S564" s="88" t="str" cm="1">
        <f t="array" ref="S564">IFERROR(INDEX([1]!v_s10a_incident_by_feeder_FY26[Details], ROWS($S$9:S564)),"")</f>
        <v># Upgrade Transformer T02772, Ludbrook Rd, Moerewa</v>
      </c>
      <c r="T564" s="18"/>
    </row>
    <row r="565" spans="1:20" ht="15.75" x14ac:dyDescent="0.25">
      <c r="A565" s="10">
        <v>565</v>
      </c>
      <c r="B565" s="11"/>
      <c r="C565" s="116"/>
      <c r="D565" s="116"/>
      <c r="E565" s="85" t="str" cm="1">
        <f t="array" ref="E565">IFERROR(INDEX([1]!v_s10a_incident_by_feeder_FY26[Interruptions Identifier], ROWS($E$9:E565)),"")</f>
        <v>INCD-35015-F-AWANUI</v>
      </c>
      <c r="F565" s="85" t="str" cm="1">
        <f t="array" ref="F565">IFERROR(INDEX([1]!v_s10a_incident_by_feeder_FY26[Circuit Location], ROWS($F$9:F565)),"")</f>
        <v>NPL CB1406 - Awanui</v>
      </c>
      <c r="G565" s="88" t="str" cm="1">
        <f t="array" ref="G565">IFERROR(INDEX(#REF!, ROWS($G$9:G565)),"")</f>
        <v/>
      </c>
      <c r="H565" s="88" t="str" cm="1">
        <f t="array" ref="H565">IFERROR(INDEX([1]!v_s10a_incident_by_feeder_FY26[feeder], ROWS($H$9:H565)),"")</f>
        <v>AWANUI</v>
      </c>
      <c r="I565" s="89" cm="1">
        <f t="array" ref="I565">IFERROR(INDEX([1]!v_s10a_incident_by_feeder_FY26[Start_Date], ROWS($I$9:I565)),"")</f>
        <v>45953.399305555555</v>
      </c>
      <c r="J565" s="90" cm="1">
        <f t="array" ref="J565">IFERROR(INDEX([1]!v_s10a_incident_by_feeder_FY26[Start_Time], ROWS($J$9:J565)),"")</f>
        <v>45953.399305555555</v>
      </c>
      <c r="K565" s="89" cm="1">
        <f t="array" ref="K565">IFERROR(INDEX([1]!v_s10a_incident_by_feeder_FY26[End_Date], ROWS($K$9:K565)),"")</f>
        <v>45953.599999999999</v>
      </c>
      <c r="L565" s="90" cm="1">
        <f t="array" ref="L565">IFERROR(INDEX([1]!v_s10a_incident_by_feeder_FY26[End_Time], ROWS($L$9:L565)),"")</f>
        <v>45953.599999999999</v>
      </c>
      <c r="M565" s="97" cm="1">
        <f t="array" ref="M565">IFERROR(INDEX([1]!v_s10a_incident_by_feeder_FY26[SAIDI_Value], ROWS($M$9:M565)),"")</f>
        <v>1.0165909594472005</v>
      </c>
      <c r="N565" s="94" cm="1">
        <f t="array" ref="N565">IFERROR(INDEX([1]!v_s10a_incident_by_feeder_FY26[SAIFI_Value], ROWS($N$9:N565)),"")</f>
        <v>3.5176157766452472E-3</v>
      </c>
      <c r="O565" s="91" cm="1">
        <f t="array" ref="O565">IFERROR(INDEX([1]!v_s10a_incident_by_feeder_FY26[ICPs], ROWS($N$9:N565)),"")</f>
        <v>127</v>
      </c>
      <c r="P565" s="118" cm="1">
        <f t="array" ref="P565">IFERROR(INDEX([1]!v_s10a_incident_by_feeder_FY26[CML], ROWS($P$9:P565)),"")</f>
        <v>36702.999999881722</v>
      </c>
      <c r="Q565" s="88" t="str" cm="1">
        <f t="array" ref="Q565">IFERROR(INDEX([1]!v_s10a_incident_by_feeder_FY26[Planned or Unplanned], ROWS($Q$9:Q565)),"")</f>
        <v>Planned</v>
      </c>
      <c r="R565" s="88" t="str" cm="1">
        <f t="array" ref="R565">IFERROR(INDEX([1]!v_s10a_incident_by_feeder_FY26[Cause], ROWS($R$9:R565)),"")</f>
        <v>Planned Outage</v>
      </c>
      <c r="S565" s="88" t="str" cm="1">
        <f t="array" ref="S565">IFERROR(INDEX([1]!v_s10a_incident_by_feeder_FY26[Details], ROWS($S$9:S565)),"")</f>
        <v># Vegetation Control, Beyobnd Switch 398, West Coast Rd, Kaitaia</v>
      </c>
      <c r="T565" s="18"/>
    </row>
    <row r="566" spans="1:20" ht="15.75" x14ac:dyDescent="0.25">
      <c r="A566" s="10">
        <v>566</v>
      </c>
      <c r="B566" s="11"/>
      <c r="C566" s="116"/>
      <c r="D566" s="116"/>
      <c r="E566" s="85" t="str" cm="1">
        <f t="array" ref="E566">IFERROR(INDEX([1]!v_s10a_incident_by_feeder_FY26[Interruptions Identifier], ROWS($E$9:E566)),"")</f>
        <v>INCD-35024-F-PUKETONA</v>
      </c>
      <c r="F566" s="85" t="str" cm="1">
        <f t="array" ref="F566">IFERROR(INDEX([1]!v_s10a_incident_by_feeder_FY26[Circuit Location], ROWS($F$9:F566)),"")</f>
        <v>Haruru CB0607 - Puketona</v>
      </c>
      <c r="G566" s="88" t="str" cm="1">
        <f t="array" ref="G566">IFERROR(INDEX(#REF!, ROWS($G$9:G566)),"")</f>
        <v/>
      </c>
      <c r="H566" s="88" t="str" cm="1">
        <f t="array" ref="H566">IFERROR(INDEX([1]!v_s10a_incident_by_feeder_FY26[feeder], ROWS($H$9:H566)),"")</f>
        <v>PUKETONA</v>
      </c>
      <c r="I566" s="89" cm="1">
        <f t="array" ref="I566">IFERROR(INDEX([1]!v_s10a_incident_by_feeder_FY26[Start_Date], ROWS($I$9:I566)),"")</f>
        <v>45961.459722222222</v>
      </c>
      <c r="J566" s="90" cm="1">
        <f t="array" ref="J566">IFERROR(INDEX([1]!v_s10a_incident_by_feeder_FY26[Start_Time], ROWS($J$9:J566)),"")</f>
        <v>45961.459722222222</v>
      </c>
      <c r="K566" s="89" cm="1">
        <f t="array" ref="K566">IFERROR(INDEX([1]!v_s10a_incident_by_feeder_FY26[End_Date], ROWS($K$9:K566)),"")</f>
        <v>45961.55</v>
      </c>
      <c r="L566" s="90" cm="1">
        <f t="array" ref="L566">IFERROR(INDEX([1]!v_s10a_incident_by_feeder_FY26[End_Time], ROWS($L$9:L566)),"")</f>
        <v>45961.55</v>
      </c>
      <c r="M566" s="97" cm="1">
        <f t="array" ref="M566">IFERROR(INDEX([1]!v_s10a_incident_by_feeder_FY26[SAIDI_Value], ROWS($M$9:M566)),"")</f>
        <v>0.24484821627289635</v>
      </c>
      <c r="N566" s="94" cm="1">
        <f t="array" ref="N566">IFERROR(INDEX([1]!v_s10a_incident_by_feeder_FY26[SAIFI_Value], ROWS($N$9:N566)),"")</f>
        <v>1.8834478174163528E-3</v>
      </c>
      <c r="O566" s="91" cm="1">
        <f t="array" ref="O566">IFERROR(INDEX([1]!v_s10a_incident_by_feeder_FY26[ICPs], ROWS($N$9:N566)),"")</f>
        <v>68</v>
      </c>
      <c r="P566" s="118" cm="1">
        <f t="array" ref="P566">IFERROR(INDEX([1]!v_s10a_incident_by_feeder_FY26[CML], ROWS($P$9:P566)),"")</f>
        <v>8840.0000003166497</v>
      </c>
      <c r="Q566" s="88" t="str" cm="1">
        <f t="array" ref="Q566">IFERROR(INDEX([1]!v_s10a_incident_by_feeder_FY26[Planned or Unplanned], ROWS($Q$9:Q566)),"")</f>
        <v>Planned</v>
      </c>
      <c r="R566" s="88" t="str" cm="1">
        <f t="array" ref="R566">IFERROR(INDEX([1]!v_s10a_incident_by_feeder_FY26[Cause], ROWS($R$9:R566)),"")</f>
        <v>Planned Outage</v>
      </c>
      <c r="S566" s="88" t="str" cm="1">
        <f t="array" ref="S566">IFERROR(INDEX([1]!v_s10a_incident_by_feeder_FY26[Details], ROWS($S$9:S566)),"")</f>
        <v># Replaced HV Crossarms, Pole 4019310, Puketona Rd, Haruru</v>
      </c>
      <c r="T566" s="18"/>
    </row>
    <row r="567" spans="1:20" ht="15.75" x14ac:dyDescent="0.25">
      <c r="A567" s="10">
        <v>567</v>
      </c>
      <c r="B567" s="11"/>
      <c r="C567" s="116"/>
      <c r="D567" s="116"/>
      <c r="E567" s="85" t="str" cm="1">
        <f t="array" ref="E567">IFERROR(INDEX([1]!v_s10a_incident_by_feeder_FY26[Interruptions Identifier], ROWS($E$9:E567)),"")</f>
        <v>INCD-35027-F-AWANUI</v>
      </c>
      <c r="F567" s="85" t="str" cm="1">
        <f t="array" ref="F567">IFERROR(INDEX([1]!v_s10a_incident_by_feeder_FY26[Circuit Location], ROWS($F$9:F567)),"")</f>
        <v>NPL CB1406 - Awanui</v>
      </c>
      <c r="G567" s="88" t="str" cm="1">
        <f t="array" ref="G567">IFERROR(INDEX(#REF!, ROWS($G$9:G567)),"")</f>
        <v/>
      </c>
      <c r="H567" s="88" t="str" cm="1">
        <f t="array" ref="H567">IFERROR(INDEX([1]!v_s10a_incident_by_feeder_FY26[feeder], ROWS($H$9:H567)),"")</f>
        <v>AWANUI</v>
      </c>
      <c r="I567" s="89" cm="1">
        <f t="array" ref="I567">IFERROR(INDEX([1]!v_s10a_incident_by_feeder_FY26[Start_Date], ROWS($I$9:I567)),"")</f>
        <v>45953.558506944442</v>
      </c>
      <c r="J567" s="90" cm="1">
        <f t="array" ref="J567">IFERROR(INDEX([1]!v_s10a_incident_by_feeder_FY26[Start_Time], ROWS($J$9:J567)),"")</f>
        <v>45953.558506944442</v>
      </c>
      <c r="K567" s="89" cm="1">
        <f t="array" ref="K567">IFERROR(INDEX([1]!v_s10a_incident_by_feeder_FY26[End_Date], ROWS($K$9:K567)),"")</f>
        <v>45953.593587962961</v>
      </c>
      <c r="L567" s="90" cm="1">
        <f t="array" ref="L567">IFERROR(INDEX([1]!v_s10a_incident_by_feeder_FY26[End_Time], ROWS($L$9:L567)),"")</f>
        <v>45953.593587962961</v>
      </c>
      <c r="M567" s="97" cm="1">
        <f t="array" ref="M567">IFERROR(INDEX([1]!v_s10a_incident_by_feeder_FY26[SAIDI_Value], ROWS($M$9:M567)),"")</f>
        <v>0.11053669030399225</v>
      </c>
      <c r="N567" s="94" cm="1">
        <f t="array" ref="N567">IFERROR(INDEX([1]!v_s10a_incident_by_feeder_FY26[SAIFI_Value], ROWS($N$9:N567)),"")</f>
        <v>2.1881231996454687E-3</v>
      </c>
      <c r="O567" s="91" cm="1">
        <f t="array" ref="O567">IFERROR(INDEX([1]!v_s10a_incident_by_feeder_FY26[ICPs], ROWS($N$9:N567)),"")</f>
        <v>79</v>
      </c>
      <c r="P567" s="118" cm="1">
        <f t="array" ref="P567">IFERROR(INDEX([1]!v_s10a_incident_by_feeder_FY26[CML], ROWS($P$9:P567)),"")</f>
        <v>3990.8166667353362</v>
      </c>
      <c r="Q567" s="88" t="str" cm="1">
        <f t="array" ref="Q567">IFERROR(INDEX([1]!v_s10a_incident_by_feeder_FY26[Planned or Unplanned], ROWS($Q$9:Q567)),"")</f>
        <v>Unplanned</v>
      </c>
      <c r="R567" s="88" t="str" cm="1">
        <f t="array" ref="R567">IFERROR(INDEX([1]!v_s10a_incident_by_feeder_FY26[Cause], ROWS($R$9:R567)),"")</f>
        <v>Unknown</v>
      </c>
      <c r="S567" s="88" t="str" cm="1">
        <f t="array" ref="S567">IFERROR(INDEX([1]!v_s10a_incident_by_feeder_FY26[Details], ROWS($S$9:S567)),"")</f>
        <v># Recloser R1381 Tripped, Far North Rd, Pukenui</v>
      </c>
      <c r="T567" s="18"/>
    </row>
    <row r="568" spans="1:20" ht="15.75" x14ac:dyDescent="0.25">
      <c r="A568" s="10">
        <v>568</v>
      </c>
      <c r="B568" s="11"/>
      <c r="C568" s="116"/>
      <c r="D568" s="116"/>
      <c r="E568" s="85" t="str" cm="1">
        <f t="array" ref="E568">IFERROR(INDEX([1]!v_s10a_incident_by_feeder_FY26[Interruptions Identifier], ROWS($E$9:E568)),"")</f>
        <v>INCD-35033-F-PURERUA</v>
      </c>
      <c r="F568" s="85" t="str" cm="1">
        <f t="array" ref="F568">IFERROR(INDEX([1]!v_s10a_incident_by_feeder_FY26[Circuit Location], ROWS($F$9:F568)),"")</f>
        <v>Waipapa 041632 - Purerua</v>
      </c>
      <c r="G568" s="88" t="str" cm="1">
        <f t="array" ref="G568">IFERROR(INDEX(#REF!, ROWS($G$9:G568)),"")</f>
        <v/>
      </c>
      <c r="H568" s="88" t="str" cm="1">
        <f t="array" ref="H568">IFERROR(INDEX([1]!v_s10a_incident_by_feeder_FY26[feeder], ROWS($H$9:H568)),"")</f>
        <v>PURERUA</v>
      </c>
      <c r="I568" s="89" cm="1">
        <f t="array" ref="I568">IFERROR(INDEX([1]!v_s10a_incident_by_feeder_FY26[Start_Date], ROWS($I$9:I568)),"")</f>
        <v>45999.397222222222</v>
      </c>
      <c r="J568" s="90" cm="1">
        <f t="array" ref="J568">IFERROR(INDEX([1]!v_s10a_incident_by_feeder_FY26[Start_Time], ROWS($J$9:J568)),"")</f>
        <v>45999.397222222222</v>
      </c>
      <c r="K568" s="89" cm="1">
        <f t="array" ref="K568">IFERROR(INDEX([1]!v_s10a_incident_by_feeder_FY26[End_Date], ROWS($K$9:K568)),"")</f>
        <v>45999.500694444447</v>
      </c>
      <c r="L568" s="90" cm="1">
        <f t="array" ref="L568">IFERROR(INDEX([1]!v_s10a_incident_by_feeder_FY26[End_Time], ROWS($L$9:L568)),"")</f>
        <v>45999.500694444447</v>
      </c>
      <c r="M568" s="97" cm="1">
        <f t="array" ref="M568">IFERROR(INDEX([1]!v_s10a_incident_by_feeder_FY26[SAIDI_Value], ROWS($M$9:M568)),"")</f>
        <v>0.19396742743671308</v>
      </c>
      <c r="N568" s="94" cm="1">
        <f t="array" ref="N568">IFERROR(INDEX([1]!v_s10a_incident_by_feeder_FY26[SAIFI_Value], ROWS($N$9:N568)),"")</f>
        <v>1.3017948149789498E-3</v>
      </c>
      <c r="O568" s="91" cm="1">
        <f t="array" ref="O568">IFERROR(INDEX([1]!v_s10a_incident_by_feeder_FY26[ICPs], ROWS($N$9:N568)),"")</f>
        <v>47</v>
      </c>
      <c r="P568" s="118" cm="1">
        <f t="array" ref="P568">IFERROR(INDEX([1]!v_s10a_incident_by_feeder_FY26[CML], ROWS($P$9:P568)),"")</f>
        <v>7003.0000001750886</v>
      </c>
      <c r="Q568" s="88" t="str" cm="1">
        <f t="array" ref="Q568">IFERROR(INDEX([1]!v_s10a_incident_by_feeder_FY26[Planned or Unplanned], ROWS($Q$9:Q568)),"")</f>
        <v>Planned</v>
      </c>
      <c r="R568" s="88" t="str" cm="1">
        <f t="array" ref="R568">IFERROR(INDEX([1]!v_s10a_incident_by_feeder_FY26[Cause], ROWS($R$9:R568)),"")</f>
        <v>Planned Outage</v>
      </c>
      <c r="S568" s="88" t="str" cm="1">
        <f t="array" ref="S568">IFERROR(INDEX([1]!v_s10a_incident_by_feeder_FY26[Details], ROWS($S$9:S568)),"")</f>
        <v># Planned Maintenance, Beyond Switch 093, Doves Bay Rd, Waipapa</v>
      </c>
      <c r="T568" s="18"/>
    </row>
    <row r="569" spans="1:20" ht="15.75" x14ac:dyDescent="0.25">
      <c r="A569" s="10">
        <v>569</v>
      </c>
      <c r="B569" s="11"/>
      <c r="C569" s="116"/>
      <c r="D569" s="116"/>
      <c r="E569" s="85" t="str" cm="1">
        <f t="array" ref="E569">IFERROR(INDEX([1]!v_s10a_incident_by_feeder_FY26[Interruptions Identifier], ROWS($E$9:E569)),"")</f>
        <v>INCD-35036-F-TE KAO</v>
      </c>
      <c r="F569" s="85" t="str" cm="1">
        <f t="array" ref="F569">IFERROR(INDEX([1]!v_s10a_incident_by_feeder_FY26[Circuit Location], ROWS($F$9:F569)),"")</f>
        <v>Pukenui 131142 - Te Kao</v>
      </c>
      <c r="G569" s="88" t="str" cm="1">
        <f t="array" ref="G569">IFERROR(INDEX(#REF!, ROWS($G$9:G569)),"")</f>
        <v/>
      </c>
      <c r="H569" s="88" t="str" cm="1">
        <f t="array" ref="H569">IFERROR(INDEX([1]!v_s10a_incident_by_feeder_FY26[feeder], ROWS($H$9:H569)),"")</f>
        <v>TE KAO</v>
      </c>
      <c r="I569" s="89" cm="1">
        <f t="array" ref="I569">IFERROR(INDEX([1]!v_s10a_incident_by_feeder_FY26[Start_Date], ROWS($I$9:I569)),"")</f>
        <v>45954.470902777779</v>
      </c>
      <c r="J569" s="90" cm="1">
        <f t="array" ref="J569">IFERROR(INDEX([1]!v_s10a_incident_by_feeder_FY26[Start_Time], ROWS($J$9:J569)),"")</f>
        <v>45954.470902777779</v>
      </c>
      <c r="K569" s="89" cm="1">
        <f t="array" ref="K569">IFERROR(INDEX([1]!v_s10a_incident_by_feeder_FY26[End_Date], ROWS($K$9:K569)),"")</f>
        <v>45954.533425925925</v>
      </c>
      <c r="L569" s="90" cm="1">
        <f t="array" ref="L569">IFERROR(INDEX([1]!v_s10a_incident_by_feeder_FY26[End_Time], ROWS($L$9:L569)),"")</f>
        <v>45954.533425925925</v>
      </c>
      <c r="M569" s="97" cm="1">
        <f t="array" ref="M569">IFERROR(INDEX([1]!v_s10a_incident_by_feeder_FY26[SAIDI_Value], ROWS($M$9:M569)),"")</f>
        <v>1.6603954316526213</v>
      </c>
      <c r="N569" s="94" cm="1">
        <f t="array" ref="N569">IFERROR(INDEX([1]!v_s10a_incident_by_feeder_FY26[SAIFI_Value], ROWS($N$9:N569)),"")</f>
        <v>1.8585198315976062E-2</v>
      </c>
      <c r="O569" s="91" cm="1">
        <f t="array" ref="O569">IFERROR(INDEX([1]!v_s10a_incident_by_feeder_FY26[ICPs], ROWS($N$9:N569)),"")</f>
        <v>670.99999999999966</v>
      </c>
      <c r="P569" s="118" cm="1">
        <f t="array" ref="P569">IFERROR(INDEX([1]!v_s10a_incident_by_feeder_FY26[CML], ROWS($P$9:P569)),"")</f>
        <v>59946.916664386234</v>
      </c>
      <c r="Q569" s="88" t="str" cm="1">
        <f t="array" ref="Q569">IFERROR(INDEX([1]!v_s10a_incident_by_feeder_FY26[Planned or Unplanned], ROWS($Q$9:Q569)),"")</f>
        <v>Unplanned</v>
      </c>
      <c r="R569" s="88" t="str" cm="1">
        <f t="array" ref="R569">IFERROR(INDEX([1]!v_s10a_incident_by_feeder_FY26[Cause], ROWS($R$9:R569)),"")</f>
        <v>Vegetation</v>
      </c>
      <c r="S569" s="88" t="str" cm="1">
        <f t="array" ref="S569">IFERROR(INDEX([1]!v_s10a_incident_by_feeder_FY26[Details], ROWS($S$9:S569)),"")</f>
        <v># Tree Contact on 33kV CHT-PKN Span, Near Pole 337735, Turk Valley Rd, Motutangi</v>
      </c>
      <c r="T569" s="18"/>
    </row>
    <row r="570" spans="1:20" ht="15.75" x14ac:dyDescent="0.25">
      <c r="A570" s="10">
        <v>570</v>
      </c>
      <c r="B570" s="11"/>
      <c r="C570" s="116"/>
      <c r="D570" s="116"/>
      <c r="E570" s="85" t="str" cm="1">
        <f t="array" ref="E570">IFERROR(INDEX([1]!v_s10a_incident_by_feeder_FY26[Interruptions Identifier], ROWS($E$9:E570)),"")</f>
        <v>INCD-35036-F-PUKENUI SOUTH</v>
      </c>
      <c r="F570" s="85" t="str" cm="1">
        <f t="array" ref="F570">IFERROR(INDEX([1]!v_s10a_incident_by_feeder_FY26[Circuit Location], ROWS($F$9:F570)),"")</f>
        <v>Pukenui 131132 - Pukenui South</v>
      </c>
      <c r="G570" s="88" t="str" cm="1">
        <f t="array" ref="G570">IFERROR(INDEX(#REF!, ROWS($G$9:G570)),"")</f>
        <v/>
      </c>
      <c r="H570" s="88" t="str" cm="1">
        <f t="array" ref="H570">IFERROR(INDEX([1]!v_s10a_incident_by_feeder_FY26[feeder], ROWS($H$9:H570)),"")</f>
        <v>PUKENUI SOUTH</v>
      </c>
      <c r="I570" s="89" cm="1">
        <f t="array" ref="I570">IFERROR(INDEX([1]!v_s10a_incident_by_feeder_FY26[Start_Date], ROWS($I$9:I570)),"")</f>
        <v>45954.470902777779</v>
      </c>
      <c r="J570" s="90" cm="1">
        <f t="array" ref="J570">IFERROR(INDEX([1]!v_s10a_incident_by_feeder_FY26[Start_Time], ROWS($J$9:J570)),"")</f>
        <v>45954.470902777779</v>
      </c>
      <c r="K570" s="89" cm="1">
        <f t="array" ref="K570">IFERROR(INDEX([1]!v_s10a_incident_by_feeder_FY26[End_Date], ROWS($K$9:K570)),"")</f>
        <v>45954.533425925925</v>
      </c>
      <c r="L570" s="90" cm="1">
        <f t="array" ref="L570">IFERROR(INDEX([1]!v_s10a_incident_by_feeder_FY26[End_Time], ROWS($L$9:L570)),"")</f>
        <v>45954.533425925925</v>
      </c>
      <c r="M570" s="97" cm="1">
        <f t="array" ref="M570">IFERROR(INDEX([1]!v_s10a_incident_by_feeder_FY26[SAIDI_Value], ROWS($M$9:M570)),"")</f>
        <v>1.4246297731934581</v>
      </c>
      <c r="N570" s="94" cm="1">
        <f t="array" ref="N570">IFERROR(INDEX([1]!v_s10a_incident_by_feeder_FY26[SAIFI_Value], ROWS($N$9:N570)),"")</f>
        <v>1.6757146022601345E-2</v>
      </c>
      <c r="O570" s="91" cm="1">
        <f t="array" ref="O570">IFERROR(INDEX([1]!v_s10a_incident_by_feeder_FY26[ICPs], ROWS($N$9:N570)),"")</f>
        <v>604.99999999999898</v>
      </c>
      <c r="P570" s="118" cm="1">
        <f t="array" ref="P570">IFERROR(INDEX([1]!v_s10a_incident_by_feeder_FY26[CML], ROWS($P$9:P570)),"")</f>
        <v>51434.833331376605</v>
      </c>
      <c r="Q570" s="88" t="str" cm="1">
        <f t="array" ref="Q570">IFERROR(INDEX([1]!v_s10a_incident_by_feeder_FY26[Planned or Unplanned], ROWS($Q$9:Q570)),"")</f>
        <v>Unplanned</v>
      </c>
      <c r="R570" s="88" t="str" cm="1">
        <f t="array" ref="R570">IFERROR(INDEX([1]!v_s10a_incident_by_feeder_FY26[Cause], ROWS($R$9:R570)),"")</f>
        <v>Vegetation</v>
      </c>
      <c r="S570" s="88" t="str" cm="1">
        <f t="array" ref="S570">IFERROR(INDEX([1]!v_s10a_incident_by_feeder_FY26[Details], ROWS($S$9:S570)),"")</f>
        <v># Tree Contact on 33kV CHT-PKN Span, Near Pole 337735, Turk Valley Rd, Motutangi</v>
      </c>
      <c r="T570" s="18"/>
    </row>
    <row r="571" spans="1:20" ht="15.75" x14ac:dyDescent="0.25">
      <c r="A571" s="10">
        <v>571</v>
      </c>
      <c r="B571" s="11"/>
      <c r="C571" s="116"/>
      <c r="D571" s="116"/>
      <c r="E571" s="85" t="str" cm="1">
        <f t="array" ref="E571">IFERROR(INDEX([1]!v_s10a_incident_by_feeder_FY26[Interruptions Identifier], ROWS($E$9:E571)),"")</f>
        <v>INCD-35045-F-WHANGAROA</v>
      </c>
      <c r="F571" s="85" t="str" cm="1">
        <f t="array" ref="F571">IFERROR(INDEX([1]!v_s10a_incident_by_feeder_FY26[Circuit Location], ROWS($F$9:F571)),"")</f>
        <v>Kaeo 191722 - Whangaroa</v>
      </c>
      <c r="G571" s="88" t="str" cm="1">
        <f t="array" ref="G571">IFERROR(INDEX(#REF!, ROWS($G$9:G571)),"")</f>
        <v/>
      </c>
      <c r="H571" s="88" t="str" cm="1">
        <f t="array" ref="H571">IFERROR(INDEX([1]!v_s10a_incident_by_feeder_FY26[feeder], ROWS($H$9:H571)),"")</f>
        <v>WHANGAROA</v>
      </c>
      <c r="I571" s="89" cm="1">
        <f t="array" ref="I571">IFERROR(INDEX([1]!v_s10a_incident_by_feeder_FY26[Start_Date], ROWS($I$9:I571)),"")</f>
        <v>45955.633333333331</v>
      </c>
      <c r="J571" s="90" cm="1">
        <f t="array" ref="J571">IFERROR(INDEX([1]!v_s10a_incident_by_feeder_FY26[Start_Time], ROWS($J$9:J571)),"")</f>
        <v>45955.633333333331</v>
      </c>
      <c r="K571" s="89" cm="1">
        <f t="array" ref="K571">IFERROR(INDEX([1]!v_s10a_incident_by_feeder_FY26[End_Date], ROWS($K$9:K571)),"")</f>
        <v>45955.637499999997</v>
      </c>
      <c r="L571" s="90" cm="1">
        <f t="array" ref="L571">IFERROR(INDEX([1]!v_s10a_incident_by_feeder_FY26[End_Time], ROWS($L$9:L571)),"")</f>
        <v>45955.637499999997</v>
      </c>
      <c r="M571" s="97" cm="1">
        <f t="array" ref="M571">IFERROR(INDEX([1]!v_s10a_incident_by_feeder_FY26[SAIDI_Value], ROWS($M$9:M571)),"")</f>
        <v>3.6561045858981376E-3</v>
      </c>
      <c r="N571" s="94" cm="1">
        <f t="array" ref="N571">IFERROR(INDEX([1]!v_s10a_incident_by_feeder_FY26[SAIFI_Value], ROWS($N$9:N571)),"")</f>
        <v>6.0935076445823178E-4</v>
      </c>
      <c r="O571" s="91" cm="1">
        <f t="array" ref="O571">IFERROR(INDEX([1]!v_s10a_incident_by_feeder_FY26[ICPs], ROWS($N$9:N571)),"")</f>
        <v>22</v>
      </c>
      <c r="P571" s="118" cm="1">
        <f t="array" ref="P571">IFERROR(INDEX([1]!v_s10a_incident_by_feeder_FY26[CML], ROWS($P$9:P571)),"")</f>
        <v>131.99999996926636</v>
      </c>
      <c r="Q571" s="88" t="str" cm="1">
        <f t="array" ref="Q571">IFERROR(INDEX([1]!v_s10a_incident_by_feeder_FY26[Planned or Unplanned], ROWS($Q$9:Q571)),"")</f>
        <v>Unplanned</v>
      </c>
      <c r="R571" s="88" t="str" cm="1">
        <f t="array" ref="R571">IFERROR(INDEX([1]!v_s10a_incident_by_feeder_FY26[Cause], ROWS($R$9:R571)),"")</f>
        <v>Vegetation</v>
      </c>
      <c r="S571" s="88" t="str" cm="1">
        <f t="array" ref="S571">IFERROR(INDEX([1]!v_s10a_incident_by_feeder_FY26[Details], ROWS($S$9:S571)),"")</f>
        <v># Branch on Line, Near Pole 436766, SH10, Kaeo</v>
      </c>
      <c r="T571" s="18"/>
    </row>
    <row r="572" spans="1:20" ht="15.75" x14ac:dyDescent="0.25">
      <c r="A572" s="10">
        <v>572</v>
      </c>
      <c r="B572" s="11"/>
      <c r="C572" s="116"/>
      <c r="D572" s="116"/>
      <c r="E572" s="85" t="str" cm="1">
        <f t="array" ref="E572">IFERROR(INDEX([1]!v_s10a_incident_by_feeder_FY26[Interruptions Identifier], ROWS($E$9:E572)),"")</f>
        <v>INCD-35057-F-AWARUA</v>
      </c>
      <c r="F572" s="85" t="str" cm="1">
        <f t="array" ref="F572">IFERROR(INDEX([1]!v_s10a_incident_by_feeder_FY26[Circuit Location], ROWS($F$9:F572)),"")</f>
        <v>Kaikohe CB0108 - Awanui</v>
      </c>
      <c r="G572" s="88" t="str" cm="1">
        <f t="array" ref="G572">IFERROR(INDEX(#REF!, ROWS($G$9:G572)),"")</f>
        <v/>
      </c>
      <c r="H572" s="88" t="str" cm="1">
        <f t="array" ref="H572">IFERROR(INDEX([1]!v_s10a_incident_by_feeder_FY26[feeder], ROWS($H$9:H572)),"")</f>
        <v>AWARUA</v>
      </c>
      <c r="I572" s="89" cm="1">
        <f t="array" ref="I572">IFERROR(INDEX([1]!v_s10a_incident_by_feeder_FY26[Start_Date], ROWS($I$9:I572)),"")</f>
        <v>45992.375</v>
      </c>
      <c r="J572" s="90" cm="1">
        <f t="array" ref="J572">IFERROR(INDEX([1]!v_s10a_incident_by_feeder_FY26[Start_Time], ROWS($J$9:J572)),"")</f>
        <v>45992.375</v>
      </c>
      <c r="K572" s="89" cm="1">
        <f t="array" ref="K572">IFERROR(INDEX([1]!v_s10a_incident_by_feeder_FY26[End_Date], ROWS($K$9:K572)),"")</f>
        <v>45992.570138888892</v>
      </c>
      <c r="L572" s="90" cm="1">
        <f t="array" ref="L572">IFERROR(INDEX([1]!v_s10a_incident_by_feeder_FY26[End_Time], ROWS($L$9:L572)),"")</f>
        <v>45992.570138888892</v>
      </c>
      <c r="M572" s="97" cm="1">
        <f t="array" ref="M572">IFERROR(INDEX([1]!v_s10a_incident_by_feeder_FY26[SAIDI_Value], ROWS($M$9:M572)),"")</f>
        <v>0.26462441835116357</v>
      </c>
      <c r="N572" s="94" cm="1">
        <f t="array" ref="N572">IFERROR(INDEX([1]!v_s10a_incident_by_feeder_FY26[SAIFI_Value], ROWS($N$9:N572)),"")</f>
        <v>9.4172390870817641E-4</v>
      </c>
      <c r="O572" s="91" cm="1">
        <f t="array" ref="O572">IFERROR(INDEX([1]!v_s10a_incident_by_feeder_FY26[ICPs], ROWS($N$9:N572)),"")</f>
        <v>34</v>
      </c>
      <c r="P572" s="118" cm="1">
        <f t="array" ref="P572">IFERROR(INDEX([1]!v_s10a_incident_by_feeder_FY26[CML], ROWS($P$9:P572)),"")</f>
        <v>9554.0000001504086</v>
      </c>
      <c r="Q572" s="88" t="str" cm="1">
        <f t="array" ref="Q572">IFERROR(INDEX([1]!v_s10a_incident_by_feeder_FY26[Planned or Unplanned], ROWS($Q$9:Q572)),"")</f>
        <v>Planned</v>
      </c>
      <c r="R572" s="88" t="str" cm="1">
        <f t="array" ref="R572">IFERROR(INDEX([1]!v_s10a_incident_by_feeder_FY26[Cause], ROWS($R$9:R572)),"")</f>
        <v>Planned Outage</v>
      </c>
      <c r="S572" s="88" t="str" cm="1">
        <f t="array" ref="S572">IFERROR(INDEX([1]!v_s10a_incident_by_feeder_FY26[Details], ROWS($S$9:S572)),"")</f>
        <v># Vegetation Clearance beyond Recloser R_T01296, Pokapu Rd, Kaikohe</v>
      </c>
      <c r="T572" s="18"/>
    </row>
    <row r="573" spans="1:20" ht="15.75" x14ac:dyDescent="0.25">
      <c r="A573" s="10">
        <v>573</v>
      </c>
      <c r="B573" s="11"/>
      <c r="C573" s="116"/>
      <c r="D573" s="116"/>
      <c r="E573" s="85" t="str" cm="1">
        <f t="array" ref="E573">IFERROR(INDEX([1]!v_s10a_incident_by_feeder_FY26[Interruptions Identifier], ROWS($E$9:E573)),"")</f>
        <v>INCD-35060-F-OPONONI</v>
      </c>
      <c r="F573" s="85" t="str" cm="1">
        <f t="array" ref="F573">IFERROR(INDEX([1]!v_s10a_incident_by_feeder_FY26[Circuit Location], ROWS($F$9:F573)),"")</f>
        <v>Omanaia 051762 - Opononi</v>
      </c>
      <c r="G573" s="88" t="str" cm="1">
        <f t="array" ref="G573">IFERROR(INDEX(#REF!, ROWS($G$9:G573)),"")</f>
        <v/>
      </c>
      <c r="H573" s="88" t="str" cm="1">
        <f t="array" ref="H573">IFERROR(INDEX([1]!v_s10a_incident_by_feeder_FY26[feeder], ROWS($H$9:H573)),"")</f>
        <v>OPONONI</v>
      </c>
      <c r="I573" s="89" cm="1">
        <f t="array" ref="I573">IFERROR(INDEX([1]!v_s10a_incident_by_feeder_FY26[Start_Date], ROWS($I$9:I573)),"")</f>
        <v>45989.464583333334</v>
      </c>
      <c r="J573" s="90" cm="1">
        <f t="array" ref="J573">IFERROR(INDEX([1]!v_s10a_incident_by_feeder_FY26[Start_Time], ROWS($J$9:J573)),"")</f>
        <v>45989.464583333334</v>
      </c>
      <c r="K573" s="89" cm="1">
        <f t="array" ref="K573">IFERROR(INDEX([1]!v_s10a_incident_by_feeder_FY26[End_Date], ROWS($K$9:K573)),"")</f>
        <v>45989.511805555558</v>
      </c>
      <c r="L573" s="90" cm="1">
        <f t="array" ref="L573">IFERROR(INDEX([1]!v_s10a_incident_by_feeder_FY26[End_Time], ROWS($L$9:L573)),"")</f>
        <v>45989.511805555558</v>
      </c>
      <c r="M573" s="97" cm="1">
        <f t="array" ref="M573">IFERROR(INDEX([1]!v_s10a_incident_by_feeder_FY26[SAIDI_Value], ROWS($M$9:M573)),"")</f>
        <v>0.20906270773822594</v>
      </c>
      <c r="N573" s="94" cm="1">
        <f t="array" ref="N573">IFERROR(INDEX([1]!v_s10a_incident_by_feeder_FY26[SAIFI_Value], ROWS($N$9:N573)),"")</f>
        <v>3.0744515843119874E-3</v>
      </c>
      <c r="O573" s="91" cm="1">
        <f t="array" ref="O573">IFERROR(INDEX([1]!v_s10a_incident_by_feeder_FY26[ICPs], ROWS($N$9:N573)),"")</f>
        <v>111</v>
      </c>
      <c r="P573" s="118" cm="1">
        <f t="array" ref="P573">IFERROR(INDEX([1]!v_s10a_incident_by_feeder_FY26[CML], ROWS($P$9:P573)),"")</f>
        <v>7548.0000001809094</v>
      </c>
      <c r="Q573" s="88" t="str" cm="1">
        <f t="array" ref="Q573">IFERROR(INDEX([1]!v_s10a_incident_by_feeder_FY26[Planned or Unplanned], ROWS($Q$9:Q573)),"")</f>
        <v>Planned</v>
      </c>
      <c r="R573" s="88" t="str" cm="1">
        <f t="array" ref="R573">IFERROR(INDEX([1]!v_s10a_incident_by_feeder_FY26[Cause], ROWS($R$9:R573)),"")</f>
        <v>Planned Outage</v>
      </c>
      <c r="S573" s="88" t="str" cm="1">
        <f t="array" ref="S573">IFERROR(INDEX([1]!v_s10a_incident_by_feeder_FY26[Details], ROWS($S$9:S573)),"")</f>
        <v># Remove Isolation Point L1043, SH12, Omanaia</v>
      </c>
      <c r="T573" s="18"/>
    </row>
    <row r="574" spans="1:20" ht="15.75" x14ac:dyDescent="0.25">
      <c r="A574" s="10">
        <v>574</v>
      </c>
      <c r="B574" s="11"/>
      <c r="C574" s="116"/>
      <c r="D574" s="116"/>
      <c r="E574" s="85" t="str" cm="1">
        <f t="array" ref="E574">IFERROR(INDEX([1]!v_s10a_incident_by_feeder_FY26[Interruptions Identifier], ROWS($E$9:E574)),"")</f>
        <v>INCD-35069-F-ORURU</v>
      </c>
      <c r="F574" s="85" t="str" cm="1">
        <f t="array" ref="F574">IFERROR(INDEX([1]!v_s10a_incident_by_feeder_FY26[Circuit Location], ROWS($F$9:F574)),"")</f>
        <v>Taipa CB1206 - Oruru</v>
      </c>
      <c r="G574" s="88" t="str" cm="1">
        <f t="array" ref="G574">IFERROR(INDEX(#REF!, ROWS($G$9:G574)),"")</f>
        <v/>
      </c>
      <c r="H574" s="88" t="str" cm="1">
        <f t="array" ref="H574">IFERROR(INDEX([1]!v_s10a_incident_by_feeder_FY26[feeder], ROWS($H$9:H574)),"")</f>
        <v>ORURU</v>
      </c>
      <c r="I574" s="89" cm="1">
        <f t="array" ref="I574">IFERROR(INDEX([1]!v_s10a_incident_by_feeder_FY26[Start_Date], ROWS($I$9:I574)),"")</f>
        <v>45957.50277777778</v>
      </c>
      <c r="J574" s="90" cm="1">
        <f t="array" ref="J574">IFERROR(INDEX([1]!v_s10a_incident_by_feeder_FY26[Start_Time], ROWS($J$9:J574)),"")</f>
        <v>45957.50277777778</v>
      </c>
      <c r="K574" s="89" cm="1">
        <f t="array" ref="K574">IFERROR(INDEX([1]!v_s10a_incident_by_feeder_FY26[End_Date], ROWS($K$9:K574)),"")</f>
        <v>45957.604861111111</v>
      </c>
      <c r="L574" s="90" cm="1">
        <f t="array" ref="L574">IFERROR(INDEX([1]!v_s10a_incident_by_feeder_FY26[End_Time], ROWS($L$9:L574)),"")</f>
        <v>45957.604861111111</v>
      </c>
      <c r="M574" s="97" cm="1">
        <f t="array" ref="M574">IFERROR(INDEX([1]!v_s10a_incident_by_feeder_FY26[SAIDI_Value], ROWS($M$9:M574)),"")</f>
        <v>0.13436184356048636</v>
      </c>
      <c r="N574" s="94" cm="1">
        <f t="array" ref="N574">IFERROR(INDEX([1]!v_s10a_incident_by_feeder_FY26[SAIFI_Value], ROWS($N$9:N574)),"")</f>
        <v>9.1402614668734767E-4</v>
      </c>
      <c r="O574" s="91" cm="1">
        <f t="array" ref="O574">IFERROR(INDEX([1]!v_s10a_incident_by_feeder_FY26[ICPs], ROWS($N$9:N574)),"")</f>
        <v>33</v>
      </c>
      <c r="P574" s="118" cm="1">
        <f t="array" ref="P574">IFERROR(INDEX([1]!v_s10a_incident_by_feeder_FY26[CML], ROWS($P$9:P574)),"")</f>
        <v>4850.9999999077991</v>
      </c>
      <c r="Q574" s="88" t="str" cm="1">
        <f t="array" ref="Q574">IFERROR(INDEX([1]!v_s10a_incident_by_feeder_FY26[Planned or Unplanned], ROWS($Q$9:Q574)),"")</f>
        <v>Unplanned</v>
      </c>
      <c r="R574" s="88" t="str" cm="1">
        <f t="array" ref="R574">IFERROR(INDEX([1]!v_s10a_incident_by_feeder_FY26[Cause], ROWS($R$9:R574)),"")</f>
        <v>Unknown</v>
      </c>
      <c r="S574" s="88" t="str" cm="1">
        <f t="array" ref="S574">IFERROR(INDEX([1]!v_s10a_incident_by_feeder_FY26[Details], ROWS($S$9:S574)),"")</f>
        <v># Replace Fuses F2255, Honeymoon Valley Rd, Taipa</v>
      </c>
      <c r="T574" s="18"/>
    </row>
    <row r="575" spans="1:20" ht="15.75" x14ac:dyDescent="0.25">
      <c r="A575" s="10">
        <v>575</v>
      </c>
      <c r="B575" s="11"/>
      <c r="C575" s="116"/>
      <c r="D575" s="116"/>
      <c r="E575" s="85" t="str" cm="1">
        <f t="array" ref="E575">IFERROR(INDEX([1]!v_s10a_incident_by_feeder_FY26[Interruptions Identifier], ROWS($E$9:E575)),"")</f>
        <v>INCD-35081-F-HEREKINO</v>
      </c>
      <c r="F575" s="85" t="str" cm="1">
        <f t="array" ref="F575">IFERROR(INDEX([1]!v_s10a_incident_by_feeder_FY26[Circuit Location], ROWS($F$9:F575)),"")</f>
        <v>Okahu CB1109 - Herekino</v>
      </c>
      <c r="G575" s="88" t="str" cm="1">
        <f t="array" ref="G575">IFERROR(INDEX(#REF!, ROWS($G$9:G575)),"")</f>
        <v/>
      </c>
      <c r="H575" s="88" t="str" cm="1">
        <f t="array" ref="H575">IFERROR(INDEX([1]!v_s10a_incident_by_feeder_FY26[feeder], ROWS($H$9:H575)),"")</f>
        <v>HEREKINO</v>
      </c>
      <c r="I575" s="89" cm="1">
        <f t="array" ref="I575">IFERROR(INDEX([1]!v_s10a_incident_by_feeder_FY26[Start_Date], ROWS($I$9:I575)),"")</f>
        <v>45957.706944444442</v>
      </c>
      <c r="J575" s="90" cm="1">
        <f t="array" ref="J575">IFERROR(INDEX([1]!v_s10a_incident_by_feeder_FY26[Start_Time], ROWS($J$9:J575)),"")</f>
        <v>45957.706944444442</v>
      </c>
      <c r="K575" s="89" cm="1">
        <f t="array" ref="K575">IFERROR(INDEX([1]!v_s10a_incident_by_feeder_FY26[End_Date], ROWS($K$9:K575)),"")</f>
        <v>45958.493750000001</v>
      </c>
      <c r="L575" s="90" cm="1">
        <f t="array" ref="L575">IFERROR(INDEX([1]!v_s10a_incident_by_feeder_FY26[End_Time], ROWS($L$9:L575)),"")</f>
        <v>45958.493750000001</v>
      </c>
      <c r="M575" s="97" cm="1">
        <f t="array" ref="M575">IFERROR(INDEX([1]!v_s10a_incident_by_feeder_FY26[SAIDI_Value], ROWS($M$9:M575)),"")</f>
        <v>0.15350099711948434</v>
      </c>
      <c r="N575" s="94" cm="1">
        <f t="array" ref="N575">IFERROR(INDEX([1]!v_s10a_incident_by_feeder_FY26[SAIFI_Value], ROWS($N$9:N575)),"")</f>
        <v>7.2014181254154662E-4</v>
      </c>
      <c r="O575" s="91" cm="1">
        <f t="array" ref="O575">IFERROR(INDEX([1]!v_s10a_incident_by_feeder_FY26[ICPs], ROWS($N$9:N575)),"")</f>
        <v>14</v>
      </c>
      <c r="P575" s="118" cm="1">
        <f t="array" ref="P575">IFERROR(INDEX([1]!v_s10a_incident_by_feeder_FY26[CML], ROWS($P$9:P575)),"")</f>
        <v>5542.0000000018626</v>
      </c>
      <c r="Q575" s="88" t="str" cm="1">
        <f t="array" ref="Q575">IFERROR(INDEX([1]!v_s10a_incident_by_feeder_FY26[Planned or Unplanned], ROWS($Q$9:Q575)),"")</f>
        <v>Unplanned</v>
      </c>
      <c r="R575" s="88" t="str" cm="1">
        <f t="array" ref="R575">IFERROR(INDEX([1]!v_s10a_incident_by_feeder_FY26[Cause], ROWS($R$9:R575)),"")</f>
        <v>Defective Equipment</v>
      </c>
      <c r="S575" s="88" t="str" cm="1">
        <f t="array" ref="S575">IFERROR(INDEX([1]!v_s10a_incident_by_feeder_FY26[Details], ROWS($S$9:S575)),"")</f>
        <v># Line Down during Storm, Near Pole 430444, Rangikohu Rd, Herekino</v>
      </c>
      <c r="T575" s="18"/>
    </row>
    <row r="576" spans="1:20" ht="15.75" x14ac:dyDescent="0.25">
      <c r="A576" s="10">
        <v>576</v>
      </c>
      <c r="B576" s="11"/>
      <c r="C576" s="116"/>
      <c r="D576" s="116"/>
      <c r="E576" s="85" t="str" cm="1">
        <f t="array" ref="E576">IFERROR(INDEX([1]!v_s10a_incident_by_feeder_FY26[Interruptions Identifier], ROWS($E$9:E576)),"")</f>
        <v>INCD-35087-F-ORURU</v>
      </c>
      <c r="F576" s="85" t="str" cm="1">
        <f t="array" ref="F576">IFERROR(INDEX([1]!v_s10a_incident_by_feeder_FY26[Circuit Location], ROWS($F$9:F576)),"")</f>
        <v>Taipa CB1206 - Oruru</v>
      </c>
      <c r="G576" s="88" t="str" cm="1">
        <f t="array" ref="G576">IFERROR(INDEX(#REF!, ROWS($G$9:G576)),"")</f>
        <v/>
      </c>
      <c r="H576" s="88" t="str" cm="1">
        <f t="array" ref="H576">IFERROR(INDEX([1]!v_s10a_incident_by_feeder_FY26[feeder], ROWS($H$9:H576)),"")</f>
        <v>ORURU</v>
      </c>
      <c r="I576" s="89" cm="1">
        <f t="array" ref="I576">IFERROR(INDEX([1]!v_s10a_incident_by_feeder_FY26[Start_Date], ROWS($I$9:I576)),"")</f>
        <v>45957.740277777775</v>
      </c>
      <c r="J576" s="90" cm="1">
        <f t="array" ref="J576">IFERROR(INDEX([1]!v_s10a_incident_by_feeder_FY26[Start_Time], ROWS($J$9:J576)),"")</f>
        <v>45957.740277777775</v>
      </c>
      <c r="K576" s="89" cm="1">
        <f t="array" ref="K576">IFERROR(INDEX([1]!v_s10a_incident_by_feeder_FY26[End_Date], ROWS($K$9:K576)),"")</f>
        <v>45957.825694444444</v>
      </c>
      <c r="L576" s="90" cm="1">
        <f t="array" ref="L576">IFERROR(INDEX([1]!v_s10a_incident_by_feeder_FY26[End_Time], ROWS($L$9:L576)),"")</f>
        <v>45957.825694444444</v>
      </c>
      <c r="M576" s="97" cm="1">
        <f t="array" ref="M576">IFERROR(INDEX([1]!v_s10a_incident_by_feeder_FY26[SAIDI_Value], ROWS($M$9:M576)),"")</f>
        <v>9.1984267673261608E-2</v>
      </c>
      <c r="N576" s="94" cm="1">
        <f t="array" ref="N576">IFERROR(INDEX([1]!v_s10a_incident_by_feeder_FY26[SAIFI_Value], ROWS($N$9:N576)),"")</f>
        <v>7.4783957456237536E-4</v>
      </c>
      <c r="O576" s="91" cm="1">
        <f t="array" ref="O576">IFERROR(INDEX([1]!v_s10a_incident_by_feeder_FY26[ICPs], ROWS($N$9:N576)),"")</f>
        <v>27</v>
      </c>
      <c r="P576" s="118" cm="1">
        <f t="array" ref="P576">IFERROR(INDEX([1]!v_s10a_incident_by_feeder_FY26[CML], ROWS($P$9:P576)),"")</f>
        <v>3321.0000000754371</v>
      </c>
      <c r="Q576" s="88" t="str" cm="1">
        <f t="array" ref="Q576">IFERROR(INDEX([1]!v_s10a_incident_by_feeder_FY26[Planned or Unplanned], ROWS($Q$9:Q576)),"")</f>
        <v>Unplanned</v>
      </c>
      <c r="R576" s="88" t="str" cm="1">
        <f t="array" ref="R576">IFERROR(INDEX([1]!v_s10a_incident_by_feeder_FY26[Cause], ROWS($R$9:R576)),"")</f>
        <v>Unknown</v>
      </c>
      <c r="S576" s="88" t="str" cm="1">
        <f t="array" ref="S576">IFERROR(INDEX([1]!v_s10a_incident_by_feeder_FY26[Details], ROWS($S$9:S576)),"")</f>
        <v># Sectionaliser S017 Found Open, Fern Flat Rd, Taipa</v>
      </c>
      <c r="T576" s="18"/>
    </row>
    <row r="577" spans="1:20" ht="15.75" x14ac:dyDescent="0.25">
      <c r="A577" s="10">
        <v>577</v>
      </c>
      <c r="B577" s="11"/>
      <c r="C577" s="116"/>
      <c r="D577" s="116"/>
      <c r="E577" s="85" t="str" cm="1">
        <f t="array" ref="E577">IFERROR(INDEX([1]!v_s10a_incident_by_feeder_FY26[Interruptions Identifier], ROWS($E$9:E577)),"")</f>
        <v>INCD-35105-F-AWANUI</v>
      </c>
      <c r="F577" s="85" t="str" cm="1">
        <f t="array" ref="F577">IFERROR(INDEX([1]!v_s10a_incident_by_feeder_FY26[Circuit Location], ROWS($F$9:F577)),"")</f>
        <v>NPL CB1406 - Awanui</v>
      </c>
      <c r="G577" s="88" t="str" cm="1">
        <f t="array" ref="G577">IFERROR(INDEX(#REF!, ROWS($G$9:G577)),"")</f>
        <v/>
      </c>
      <c r="H577" s="88" t="str" cm="1">
        <f t="array" ref="H577">IFERROR(INDEX([1]!v_s10a_incident_by_feeder_FY26[feeder], ROWS($H$9:H577)),"")</f>
        <v>AWANUI</v>
      </c>
      <c r="I577" s="89" cm="1">
        <f t="array" ref="I577">IFERROR(INDEX([1]!v_s10a_incident_by_feeder_FY26[Start_Date], ROWS($I$9:I577)),"")</f>
        <v>45957.988194444442</v>
      </c>
      <c r="J577" s="90" cm="1">
        <f t="array" ref="J577">IFERROR(INDEX([1]!v_s10a_incident_by_feeder_FY26[Start_Time], ROWS($J$9:J577)),"")</f>
        <v>45957.988194444442</v>
      </c>
      <c r="K577" s="89" cm="1">
        <f t="array" ref="K577">IFERROR(INDEX([1]!v_s10a_incident_by_feeder_FY26[End_Date], ROWS($K$9:K577)),"")</f>
        <v>45958.112500000003</v>
      </c>
      <c r="L577" s="90" cm="1">
        <f t="array" ref="L577">IFERROR(INDEX([1]!v_s10a_incident_by_feeder_FY26[End_Time], ROWS($L$9:L577)),"")</f>
        <v>45958.112500000003</v>
      </c>
      <c r="M577" s="97" cm="1">
        <f t="array" ref="M577">IFERROR(INDEX([1]!v_s10a_incident_by_feeder_FY26[SAIDI_Value], ROWS($M$9:M577)),"")</f>
        <v>0.20823177488098674</v>
      </c>
      <c r="N577" s="94" cm="1">
        <f t="array" ref="N577">IFERROR(INDEX([1]!v_s10a_incident_by_feeder_FY26[SAIFI_Value], ROWS($N$9:N577)),"")</f>
        <v>1.1633060048748061E-3</v>
      </c>
      <c r="O577" s="91" cm="1">
        <f t="array" ref="O577">IFERROR(INDEX([1]!v_s10a_incident_by_feeder_FY26[ICPs], ROWS($N$9:N577)),"")</f>
        <v>42</v>
      </c>
      <c r="P577" s="118" cm="1">
        <f t="array" ref="P577">IFERROR(INDEX([1]!v_s10a_incident_by_feeder_FY26[CML], ROWS($P$9:P577)),"")</f>
        <v>7518.0000003031455</v>
      </c>
      <c r="Q577" s="88" t="str" cm="1">
        <f t="array" ref="Q577">IFERROR(INDEX([1]!v_s10a_incident_by_feeder_FY26[Planned or Unplanned], ROWS($Q$9:Q577)),"")</f>
        <v>Unplanned</v>
      </c>
      <c r="R577" s="88" t="str" cm="1">
        <f t="array" ref="R577">IFERROR(INDEX([1]!v_s10a_incident_by_feeder_FY26[Cause], ROWS($R$9:R577)),"")</f>
        <v>Adverse Weather</v>
      </c>
      <c r="S577" s="88" t="str" cm="1">
        <f t="array" ref="S577">IFERROR(INDEX([1]!v_s10a_incident_by_feeder_FY26[Details], ROWS($S$9:S577)),"")</f>
        <v># Sectionaliser S004 Tripped, Unahi Rd, Kaitaia</v>
      </c>
      <c r="T577" s="18"/>
    </row>
    <row r="578" spans="1:20" ht="15.75" x14ac:dyDescent="0.25">
      <c r="A578" s="10">
        <v>578</v>
      </c>
      <c r="B578" s="11"/>
      <c r="C578" s="116"/>
      <c r="D578" s="116"/>
      <c r="E578" s="85" t="str" cm="1">
        <f t="array" ref="E578">IFERROR(INDEX([1]!v_s10a_incident_by_feeder_FY26[Interruptions Identifier], ROWS($E$9:E578)),"")</f>
        <v>INCD-35108-F-PUKETI</v>
      </c>
      <c r="F578" s="85" t="str" cm="1">
        <f t="array" ref="F578">IFERROR(INDEX([1]!v_s10a_incident_by_feeder_FY26[Circuit Location], ROWS($F$9:F578)),"")</f>
        <v>Waipapa 041692 - Puketi</v>
      </c>
      <c r="G578" s="88" t="str" cm="1">
        <f t="array" ref="G578">IFERROR(INDEX(#REF!, ROWS($G$9:G578)),"")</f>
        <v/>
      </c>
      <c r="H578" s="88" t="str" cm="1">
        <f t="array" ref="H578">IFERROR(INDEX([1]!v_s10a_incident_by_feeder_FY26[feeder], ROWS($H$9:H578)),"")</f>
        <v>PUKETI</v>
      </c>
      <c r="I578" s="89" cm="1">
        <f t="array" ref="I578">IFERROR(INDEX([1]!v_s10a_incident_by_feeder_FY26[Start_Date], ROWS($I$9:I578)),"")</f>
        <v>45958.247152777774</v>
      </c>
      <c r="J578" s="90" cm="1">
        <f t="array" ref="J578">IFERROR(INDEX([1]!v_s10a_incident_by_feeder_FY26[Start_Time], ROWS($J$9:J578)),"")</f>
        <v>45958.247152777774</v>
      </c>
      <c r="K578" s="89" cm="1">
        <f t="array" ref="K578">IFERROR(INDEX([1]!v_s10a_incident_by_feeder_FY26[End_Date], ROWS($K$9:K578)),"")</f>
        <v>45958.666666666664</v>
      </c>
      <c r="L578" s="90" cm="1">
        <f t="array" ref="L578">IFERROR(INDEX([1]!v_s10a_incident_by_feeder_FY26[End_Time], ROWS($L$9:L578)),"")</f>
        <v>45958.666666666664</v>
      </c>
      <c r="M578" s="97" cm="1">
        <f t="array" ref="M578">IFERROR(INDEX([1]!v_s10a_incident_by_feeder_FY26[SAIDI_Value], ROWS($M$9:M578)),"")</f>
        <v>2.3105856230810877</v>
      </c>
      <c r="N578" s="94" cm="1">
        <f t="array" ref="N578">IFERROR(INDEX([1]!v_s10a_incident_by_feeder_FY26[SAIFI_Value], ROWS($N$9:N578)),"")</f>
        <v>1.8114336361621981E-2</v>
      </c>
      <c r="O578" s="91" cm="1">
        <f t="array" ref="O578">IFERROR(INDEX([1]!v_s10a_incident_by_feeder_FY26[ICPs], ROWS($N$9:N578)),"")</f>
        <v>597</v>
      </c>
      <c r="P578" s="118" cm="1">
        <f t="array" ref="P578">IFERROR(INDEX([1]!v_s10a_incident_by_feeder_FY26[CML], ROWS($P$9:P578)),"")</f>
        <v>83421.383335719584</v>
      </c>
      <c r="Q578" s="88" t="str" cm="1">
        <f t="array" ref="Q578">IFERROR(INDEX([1]!v_s10a_incident_by_feeder_FY26[Planned or Unplanned], ROWS($Q$9:Q578)),"")</f>
        <v>Unplanned</v>
      </c>
      <c r="R578" s="88" t="str" cm="1">
        <f t="array" ref="R578">IFERROR(INDEX([1]!v_s10a_incident_by_feeder_FY26[Cause], ROWS($R$9:R578)),"")</f>
        <v>Defective Equipment</v>
      </c>
      <c r="S578" s="88" t="str" cm="1">
        <f t="array" ref="S578">IFERROR(INDEX([1]!v_s10a_incident_by_feeder_FY26[Details], ROWS($S$9:S578)),"")</f>
        <v># Line Down, Pole 406931, Onekura Rd, Waipapa</v>
      </c>
      <c r="T578" s="18"/>
    </row>
    <row r="579" spans="1:20" ht="15.75" x14ac:dyDescent="0.25">
      <c r="A579" s="10">
        <v>579</v>
      </c>
      <c r="B579" s="11"/>
      <c r="C579" s="116"/>
      <c r="D579" s="116"/>
      <c r="E579" s="85" t="str" cm="1">
        <f t="array" ref="E579">IFERROR(INDEX([1]!v_s10a_incident_by_feeder_FY26[Interruptions Identifier], ROWS($E$9:E579)),"")</f>
        <v>INCD-35117-F-TOTARA NORTH</v>
      </c>
      <c r="F579" s="85" t="str" cm="1">
        <f t="array" ref="F579">IFERROR(INDEX([1]!v_s10a_incident_by_feeder_FY26[Circuit Location], ROWS($F$9:F579)),"")</f>
        <v>Kaeo 191782 - Totara North</v>
      </c>
      <c r="G579" s="88" t="str" cm="1">
        <f t="array" ref="G579">IFERROR(INDEX(#REF!, ROWS($G$9:G579)),"")</f>
        <v/>
      </c>
      <c r="H579" s="88" t="str" cm="1">
        <f t="array" ref="H579">IFERROR(INDEX([1]!v_s10a_incident_by_feeder_FY26[feeder], ROWS($H$9:H579)),"")</f>
        <v>TOTARA NORTH</v>
      </c>
      <c r="I579" s="89" cm="1">
        <f t="array" ref="I579">IFERROR(INDEX([1]!v_s10a_incident_by_feeder_FY26[Start_Date], ROWS($I$9:I579)),"")</f>
        <v>45958.263888888891</v>
      </c>
      <c r="J579" s="90" cm="1">
        <f t="array" ref="J579">IFERROR(INDEX([1]!v_s10a_incident_by_feeder_FY26[Start_Time], ROWS($J$9:J579)),"")</f>
        <v>45958.263888888891</v>
      </c>
      <c r="K579" s="89" cm="1">
        <f t="array" ref="K579">IFERROR(INDEX([1]!v_s10a_incident_by_feeder_FY26[End_Date], ROWS($K$9:K579)),"")</f>
        <v>45958.731944444444</v>
      </c>
      <c r="L579" s="90" cm="1">
        <f t="array" ref="L579">IFERROR(INDEX([1]!v_s10a_incident_by_feeder_FY26[End_Time], ROWS($L$9:L579)),"")</f>
        <v>45958.731944444444</v>
      </c>
      <c r="M579" s="97" cm="1">
        <f t="array" ref="M579">IFERROR(INDEX([1]!v_s10a_incident_by_feeder_FY26[SAIDI_Value], ROWS($M$9:M579)),"")</f>
        <v>0.13250609350861836</v>
      </c>
      <c r="N579" s="94" cm="1">
        <f t="array" ref="N579">IFERROR(INDEX([1]!v_s10a_incident_by_feeder_FY26[SAIFI_Value], ROWS($N$9:N579)),"")</f>
        <v>8.586306226456902E-4</v>
      </c>
      <c r="O579" s="91" cm="1">
        <f t="array" ref="O579">IFERROR(INDEX([1]!v_s10a_incident_by_feeder_FY26[ICPs], ROWS($N$9:N579)),"")</f>
        <v>16</v>
      </c>
      <c r="P579" s="118" cm="1">
        <f t="array" ref="P579">IFERROR(INDEX([1]!v_s10a_incident_by_feeder_FY26[CML], ROWS($P$9:P579)),"")</f>
        <v>4784.0000000351574</v>
      </c>
      <c r="Q579" s="88" t="str" cm="1">
        <f t="array" ref="Q579">IFERROR(INDEX([1]!v_s10a_incident_by_feeder_FY26[Planned or Unplanned], ROWS($Q$9:Q579)),"")</f>
        <v>Unplanned</v>
      </c>
      <c r="R579" s="88" t="str" cm="1">
        <f t="array" ref="R579">IFERROR(INDEX([1]!v_s10a_incident_by_feeder_FY26[Cause], ROWS($R$9:R579)),"")</f>
        <v>Defective Equipment</v>
      </c>
      <c r="S579" s="88" t="str" cm="1">
        <f t="array" ref="S579">IFERROR(INDEX([1]!v_s10a_incident_by_feeder_FY26[Details], ROWS($S$9:S579)),"")</f>
        <v># Transformer T00827 Blew during Storm, Waihapa Rd, Taipa</v>
      </c>
      <c r="T579" s="18"/>
    </row>
    <row r="580" spans="1:20" ht="15.75" x14ac:dyDescent="0.25">
      <c r="A580" s="10">
        <v>580</v>
      </c>
      <c r="B580" s="11"/>
      <c r="C580" s="116"/>
      <c r="D580" s="116"/>
      <c r="E580" s="85" t="str" cm="1">
        <f t="array" ref="E580">IFERROR(INDEX([1]!v_s10a_incident_by_feeder_FY26[Interruptions Identifier], ROWS($E$9:E580)),"")</f>
        <v>INCD-35123-F-TAIPALS</v>
      </c>
      <c r="F580" s="85" t="str" cm="1">
        <f t="array" ref="F580">IFERROR(INDEX([1]!v_s10a_incident_by_feeder_FY26[Circuit Location], ROWS($F$9:F580)),"")</f>
        <v>Taipa CB1205 - Tokerau</v>
      </c>
      <c r="G580" s="88" t="str" cm="1">
        <f t="array" ref="G580">IFERROR(INDEX(#REF!, ROWS($G$9:G580)),"")</f>
        <v/>
      </c>
      <c r="H580" s="88" t="str" cm="1">
        <f t="array" ref="H580">IFERROR(INDEX([1]!v_s10a_incident_by_feeder_FY26[feeder], ROWS($H$9:H580)),"")</f>
        <v>TAIPALS</v>
      </c>
      <c r="I580" s="89" cm="1">
        <f t="array" ref="I580">IFERROR(INDEX([1]!v_s10a_incident_by_feeder_FY26[Start_Date], ROWS($I$9:I580)),"")</f>
        <v>45958.237500000003</v>
      </c>
      <c r="J580" s="90" cm="1">
        <f t="array" ref="J580">IFERROR(INDEX([1]!v_s10a_incident_by_feeder_FY26[Start_Time], ROWS($J$9:J580)),"")</f>
        <v>45958.237500000003</v>
      </c>
      <c r="K580" s="89" cm="1">
        <f t="array" ref="K580">IFERROR(INDEX([1]!v_s10a_incident_by_feeder_FY26[End_Date], ROWS($K$9:K580)),"")</f>
        <v>45958.42083333333</v>
      </c>
      <c r="L580" s="90" cm="1">
        <f t="array" ref="L580">IFERROR(INDEX([1]!v_s10a_incident_by_feeder_FY26[End_Time], ROWS($L$9:L580)),"")</f>
        <v>45958.42083333333</v>
      </c>
      <c r="M580" s="97" cm="1">
        <f t="array" ref="M580">IFERROR(INDEX([1]!v_s10a_incident_by_feeder_FY26[SAIDI_Value], ROWS($M$9:M580)),"")</f>
        <v>0.18280522933118187</v>
      </c>
      <c r="N580" s="94" cm="1">
        <f t="array" ref="N580">IFERROR(INDEX([1]!v_s10a_incident_by_feeder_FY26[SAIFI_Value], ROWS($N$9:N580)),"")</f>
        <v>6.9244405052071788E-4</v>
      </c>
      <c r="O580" s="91" cm="1">
        <f t="array" ref="O580">IFERROR(INDEX([1]!v_s10a_incident_by_feeder_FY26[ICPs], ROWS($N$9:N580)),"")</f>
        <v>25</v>
      </c>
      <c r="P580" s="118" cm="1">
        <f t="array" ref="P580">IFERROR(INDEX([1]!v_s10a_incident_by_feeder_FY26[CML], ROWS($P$9:P580)),"")</f>
        <v>6599.9999997729901</v>
      </c>
      <c r="Q580" s="88" t="str" cm="1">
        <f t="array" ref="Q580">IFERROR(INDEX([1]!v_s10a_incident_by_feeder_FY26[Planned or Unplanned], ROWS($Q$9:Q580)),"")</f>
        <v>Unplanned</v>
      </c>
      <c r="R580" s="88" t="str" cm="1">
        <f t="array" ref="R580">IFERROR(INDEX([1]!v_s10a_incident_by_feeder_FY26[Cause], ROWS($R$9:R580)),"")</f>
        <v>Unknown</v>
      </c>
      <c r="S580" s="88" t="str" cm="1">
        <f t="array" ref="S580">IFERROR(INDEX([1]!v_s10a_incident_by_feeder_FY26[Details], ROWS($S$9:S580)),"")</f>
        <v># Replace Fuse F2056, Pekerau, Taipa</v>
      </c>
      <c r="T580" s="18"/>
    </row>
    <row r="581" spans="1:20" ht="15.75" x14ac:dyDescent="0.25">
      <c r="A581" s="10">
        <v>581</v>
      </c>
      <c r="B581" s="11"/>
      <c r="C581" s="116"/>
      <c r="D581" s="116"/>
      <c r="E581" s="85" t="str" cm="1">
        <f t="array" ref="E581">IFERROR(INDEX([1]!v_s10a_incident_by_feeder_FY26[Interruptions Identifier], ROWS($E$9:E581)),"")</f>
        <v>INCD-35129-F-PUKETONA</v>
      </c>
      <c r="F581" s="85" t="str" cm="1">
        <f t="array" ref="F581">IFERROR(INDEX([1]!v_s10a_incident_by_feeder_FY26[Circuit Location], ROWS($F$9:F581)),"")</f>
        <v>Haruru CB0607 - Puketona</v>
      </c>
      <c r="G581" s="88" t="str" cm="1">
        <f t="array" ref="G581">IFERROR(INDEX(#REF!, ROWS($G$9:G581)),"")</f>
        <v/>
      </c>
      <c r="H581" s="88" t="str" cm="1">
        <f t="array" ref="H581">IFERROR(INDEX([1]!v_s10a_incident_by_feeder_FY26[feeder], ROWS($H$9:H581)),"")</f>
        <v>PUKETONA</v>
      </c>
      <c r="I581" s="89" cm="1">
        <f t="array" ref="I581">IFERROR(INDEX([1]!v_s10a_incident_by_feeder_FY26[Start_Date], ROWS($I$9:I581)),"")</f>
        <v>45958.381944444445</v>
      </c>
      <c r="J581" s="90" cm="1">
        <f t="array" ref="J581">IFERROR(INDEX([1]!v_s10a_incident_by_feeder_FY26[Start_Time], ROWS($J$9:J581)),"")</f>
        <v>45958.381944444445</v>
      </c>
      <c r="K581" s="89" cm="1">
        <f t="array" ref="K581">IFERROR(INDEX([1]!v_s10a_incident_by_feeder_FY26[End_Date], ROWS($K$9:K581)),"")</f>
        <v>45958.636111111111</v>
      </c>
      <c r="L581" s="90" cm="1">
        <f t="array" ref="L581">IFERROR(INDEX([1]!v_s10a_incident_by_feeder_FY26[End_Time], ROWS($L$9:L581)),"")</f>
        <v>45958.636111111111</v>
      </c>
      <c r="M581" s="97" cm="1">
        <f t="array" ref="M581">IFERROR(INDEX([1]!v_s10a_incident_by_feeder_FY26[SAIDI_Value], ROWS($M$9:M581)),"")</f>
        <v>6.9632173720402091E-2</v>
      </c>
      <c r="N581" s="94" cm="1">
        <f t="array" ref="N581">IFERROR(INDEX([1]!v_s10a_incident_by_feeder_FY26[SAIFI_Value], ROWS($N$9:N581)),"")</f>
        <v>2.2158209616662973E-4</v>
      </c>
      <c r="O581" s="91" cm="1">
        <f t="array" ref="O581">IFERROR(INDEX([1]!v_s10a_incident_by_feeder_FY26[ICPs], ROWS($N$9:N581)),"")</f>
        <v>8</v>
      </c>
      <c r="P581" s="118" cm="1">
        <f t="array" ref="P581">IFERROR(INDEX([1]!v_s10a_incident_by_feeder_FY26[CML], ROWS($P$9:P581)),"")</f>
        <v>2514.000000001397</v>
      </c>
      <c r="Q581" s="88" t="str" cm="1">
        <f t="array" ref="Q581">IFERROR(INDEX([1]!v_s10a_incident_by_feeder_FY26[Planned or Unplanned], ROWS($Q$9:Q581)),"")</f>
        <v>Unplanned</v>
      </c>
      <c r="R581" s="88" t="str" cm="1">
        <f t="array" ref="R581">IFERROR(INDEX([1]!v_s10a_incident_by_feeder_FY26[Cause], ROWS($R$9:R581)),"")</f>
        <v>Unknown</v>
      </c>
      <c r="S581" s="88" t="str" cm="1">
        <f t="array" ref="S581">IFERROR(INDEX([1]!v_s10a_incident_by_feeder_FY26[Details], ROWS($S$9:S581)),"")</f>
        <v># Fuse F2290, Blew During Storm, Puketona Rd, Haruru</v>
      </c>
      <c r="T581" s="18"/>
    </row>
    <row r="582" spans="1:20" ht="15.75" x14ac:dyDescent="0.25">
      <c r="A582" s="10">
        <v>582</v>
      </c>
      <c r="B582" s="11"/>
      <c r="C582" s="116"/>
      <c r="D582" s="116"/>
      <c r="E582" s="85" t="str" cm="1">
        <f t="array" ref="E582">IFERROR(INDEX([1]!v_s10a_incident_by_feeder_FY26[Interruptions Identifier], ROWS($E$9:E582)),"")</f>
        <v>INCD-35132-F-BROADWOOD</v>
      </c>
      <c r="F582" s="85" t="str" cm="1">
        <f t="array" ref="F582">IFERROR(INDEX([1]!v_s10a_incident_by_feeder_FY26[Circuit Location], ROWS($F$9:F582)),"")</f>
        <v>Kaitaia Transmission 151922 - Broadwood</v>
      </c>
      <c r="G582" s="88" t="str" cm="1">
        <f t="array" ref="G582">IFERROR(INDEX(#REF!, ROWS($G$9:G582)),"")</f>
        <v/>
      </c>
      <c r="H582" s="88" t="str" cm="1">
        <f t="array" ref="H582">IFERROR(INDEX([1]!v_s10a_incident_by_feeder_FY26[feeder], ROWS($H$9:H582)),"")</f>
        <v>BROADWOOD</v>
      </c>
      <c r="I582" s="89" cm="1">
        <f t="array" ref="I582">IFERROR(INDEX([1]!v_s10a_incident_by_feeder_FY26[Start_Date], ROWS($I$9:I582)),"")</f>
        <v>45958.456180555557</v>
      </c>
      <c r="J582" s="90" cm="1">
        <f t="array" ref="J582">IFERROR(INDEX([1]!v_s10a_incident_by_feeder_FY26[Start_Time], ROWS($J$9:J582)),"")</f>
        <v>45958.456180555557</v>
      </c>
      <c r="K582" s="89" cm="1">
        <f t="array" ref="K582">IFERROR(INDEX([1]!v_s10a_incident_by_feeder_FY26[End_Date], ROWS($K$9:K582)),"")</f>
        <v>45958.597222222219</v>
      </c>
      <c r="L582" s="90" cm="1">
        <f t="array" ref="L582">IFERROR(INDEX([1]!v_s10a_incident_by_feeder_FY26[End_Time], ROWS($L$9:L582)),"")</f>
        <v>45958.597222222219</v>
      </c>
      <c r="M582" s="97" cm="1">
        <f t="array" ref="M582">IFERROR(INDEX([1]!v_s10a_incident_by_feeder_FY26[SAIDI_Value], ROWS($M$9:M582)),"")</f>
        <v>5.143474407221081E-3</v>
      </c>
      <c r="N582" s="94" cm="1">
        <f t="array" ref="N582">IFERROR(INDEX([1]!v_s10a_incident_by_feeder_FY26[SAIFI_Value], ROWS($N$9:N582)),"")</f>
        <v>2.7697762020824282E-5</v>
      </c>
      <c r="O582" s="91" cm="1">
        <f t="array" ref="O582">IFERROR(INDEX([1]!v_s10a_incident_by_feeder_FY26[ICPs], ROWS($N$9:N582)),"")</f>
        <v>0.99999999999983991</v>
      </c>
      <c r="P582" s="118" cm="1">
        <f t="array" ref="P582">IFERROR(INDEX([1]!v_s10a_incident_by_feeder_FY26[CML], ROWS($P$9:P582)),"")</f>
        <v>185.69999999830992</v>
      </c>
      <c r="Q582" s="88" t="str" cm="1">
        <f t="array" ref="Q582">IFERROR(INDEX([1]!v_s10a_incident_by_feeder_FY26[Planned or Unplanned], ROWS($Q$9:Q582)),"")</f>
        <v>Unplanned</v>
      </c>
      <c r="R582" s="88" t="str" cm="1">
        <f t="array" ref="R582">IFERROR(INDEX([1]!v_s10a_incident_by_feeder_FY26[Cause], ROWS($R$9:R582)),"")</f>
        <v>Unknown</v>
      </c>
      <c r="S582" s="88" t="str" cm="1">
        <f t="array" ref="S582">IFERROR(INDEX([1]!v_s10a_incident_by_feeder_FY26[Details], ROWS($S$9:S582)),"")</f>
        <v># Recloser R1420 Tripped during Storm, Happy Valley Rd, Kaikohe</v>
      </c>
      <c r="T582" s="18"/>
    </row>
    <row r="583" spans="1:20" ht="15.75" x14ac:dyDescent="0.25">
      <c r="A583" s="10">
        <v>583</v>
      </c>
      <c r="B583" s="11"/>
      <c r="C583" s="116"/>
      <c r="D583" s="116"/>
      <c r="E583" s="85" t="str" cm="1">
        <f t="array" ref="E583">IFERROR(INDEX([1]!v_s10a_incident_by_feeder_FY26[Interruptions Identifier], ROWS($E$9:E583)),"")</f>
        <v>INCD-35132-F-RANGIAHUA</v>
      </c>
      <c r="F583" s="85" t="str" cm="1">
        <f t="array" ref="F583">IFERROR(INDEX([1]!v_s10a_incident_by_feeder_FY26[Circuit Location], ROWS($F$9:F583)),"")</f>
        <v>Kaikohe  CB0105 - Rangiahua</v>
      </c>
      <c r="G583" s="88" t="str" cm="1">
        <f t="array" ref="G583">IFERROR(INDEX(#REF!, ROWS($G$9:G583)),"")</f>
        <v/>
      </c>
      <c r="H583" s="88" t="str" cm="1">
        <f t="array" ref="H583">IFERROR(INDEX([1]!v_s10a_incident_by_feeder_FY26[feeder], ROWS($H$9:H583)),"")</f>
        <v>RANGIAHUA</v>
      </c>
      <c r="I583" s="89" cm="1">
        <f t="array" ref="I583">IFERROR(INDEX([1]!v_s10a_incident_by_feeder_FY26[Start_Date], ROWS($I$9:I583)),"")</f>
        <v>45958.456180555557</v>
      </c>
      <c r="J583" s="90" cm="1">
        <f t="array" ref="J583">IFERROR(INDEX([1]!v_s10a_incident_by_feeder_FY26[Start_Time], ROWS($J$9:J583)),"")</f>
        <v>45958.456180555557</v>
      </c>
      <c r="K583" s="89" cm="1">
        <f t="array" ref="K583">IFERROR(INDEX([1]!v_s10a_incident_by_feeder_FY26[End_Date], ROWS($K$9:K583)),"")</f>
        <v>45958.597222222219</v>
      </c>
      <c r="L583" s="90" cm="1">
        <f t="array" ref="L583">IFERROR(INDEX([1]!v_s10a_incident_by_feeder_FY26[End_Time], ROWS($L$9:L583)),"")</f>
        <v>45958.597222222219</v>
      </c>
      <c r="M583" s="97" cm="1">
        <f t="array" ref="M583">IFERROR(INDEX([1]!v_s10a_incident_by_feeder_FY26[SAIDI_Value], ROWS($M$9:M583)),"")</f>
        <v>1.3650454243175854</v>
      </c>
      <c r="N583" s="94" cm="1">
        <f t="array" ref="N583">IFERROR(INDEX([1]!v_s10a_incident_by_feeder_FY26[SAIFI_Value], ROWS($N$9:N583)),"")</f>
        <v>7.8661644139153518E-3</v>
      </c>
      <c r="O583" s="91" cm="1">
        <f t="array" ref="O583">IFERROR(INDEX([1]!v_s10a_incident_by_feeder_FY26[ICPs], ROWS($N$9:N583)),"")</f>
        <v>283.99999999999989</v>
      </c>
      <c r="P583" s="118" cm="1">
        <f t="array" ref="P583">IFERROR(INDEX([1]!v_s10a_incident_by_feeder_FY26[CML], ROWS($P$9:P583)),"")</f>
        <v>49283.599999562102</v>
      </c>
      <c r="Q583" s="88" t="str" cm="1">
        <f t="array" ref="Q583">IFERROR(INDEX([1]!v_s10a_incident_by_feeder_FY26[Planned or Unplanned], ROWS($Q$9:Q583)),"")</f>
        <v>Unplanned</v>
      </c>
      <c r="R583" s="88" t="str" cm="1">
        <f t="array" ref="R583">IFERROR(INDEX([1]!v_s10a_incident_by_feeder_FY26[Cause], ROWS($R$9:R583)),"")</f>
        <v>Unknown</v>
      </c>
      <c r="S583" s="88" t="str" cm="1">
        <f t="array" ref="S583">IFERROR(INDEX([1]!v_s10a_incident_by_feeder_FY26[Details], ROWS($S$9:S583)),"")</f>
        <v># Recloser R1420 Tripped during Storm, Happy Valley Rd, Kaikohe</v>
      </c>
      <c r="T583" s="18"/>
    </row>
    <row r="584" spans="1:20" ht="15.75" x14ac:dyDescent="0.25">
      <c r="A584" s="10">
        <v>584</v>
      </c>
      <c r="B584" s="11"/>
      <c r="C584" s="116"/>
      <c r="D584" s="116"/>
      <c r="E584" s="85" t="str" cm="1">
        <f t="array" ref="E584">IFERROR(INDEX([1]!v_s10a_incident_by_feeder_FY26[Interruptions Identifier], ROWS($E$9:E584)),"")</f>
        <v>INCD-35150-F-HOREKE</v>
      </c>
      <c r="F584" s="85" t="str" cm="1">
        <f t="array" ref="F584">IFERROR(INDEX([1]!v_s10a_incident_by_feeder_FY26[Circuit Location], ROWS($F$9:F584)),"")</f>
        <v>Kaikohe  CB0111 - Horeke</v>
      </c>
      <c r="G584" s="88" t="str" cm="1">
        <f t="array" ref="G584">IFERROR(INDEX(#REF!, ROWS($G$9:G584)),"")</f>
        <v/>
      </c>
      <c r="H584" s="88" t="str" cm="1">
        <f t="array" ref="H584">IFERROR(INDEX([1]!v_s10a_incident_by_feeder_FY26[feeder], ROWS($H$9:H584)),"")</f>
        <v>HOREKE</v>
      </c>
      <c r="I584" s="89" cm="1">
        <f t="array" ref="I584">IFERROR(INDEX([1]!v_s10a_incident_by_feeder_FY26[Start_Date], ROWS($I$9:I584)),"")</f>
        <v>45958.48369212963</v>
      </c>
      <c r="J584" s="90" cm="1">
        <f t="array" ref="J584">IFERROR(INDEX([1]!v_s10a_incident_by_feeder_FY26[Start_Time], ROWS($J$9:J584)),"")</f>
        <v>45958.48369212963</v>
      </c>
      <c r="K584" s="89" cm="1">
        <f t="array" ref="K584">IFERROR(INDEX([1]!v_s10a_incident_by_feeder_FY26[End_Date], ROWS($K$9:K584)),"")</f>
        <v>45958.559976851851</v>
      </c>
      <c r="L584" s="90" cm="1">
        <f t="array" ref="L584">IFERROR(INDEX([1]!v_s10a_incident_by_feeder_FY26[End_Time], ROWS($L$9:L584)),"")</f>
        <v>45958.559976851851</v>
      </c>
      <c r="M584" s="97" cm="1">
        <f t="array" ref="M584">IFERROR(INDEX([1]!v_s10a_incident_by_feeder_FY26[SAIDI_Value], ROWS($M$9:M584)),"")</f>
        <v>1.2797944825911522</v>
      </c>
      <c r="N584" s="94" cm="1">
        <f t="array" ref="N584">IFERROR(INDEX([1]!v_s10a_incident_by_feeder_FY26[SAIFI_Value], ROWS($N$9:N584)),"")</f>
        <v>1.3738089962331043E-2</v>
      </c>
      <c r="O584" s="91" cm="1">
        <f t="array" ref="O584">IFERROR(INDEX([1]!v_s10a_incident_by_feeder_FY26[ICPs], ROWS($N$9:N584)),"")</f>
        <v>496</v>
      </c>
      <c r="P584" s="118" cm="1">
        <f t="array" ref="P584">IFERROR(INDEX([1]!v_s10a_incident_by_feeder_FY26[CML], ROWS($P$9:P584)),"")</f>
        <v>46205.699999470962</v>
      </c>
      <c r="Q584" s="88" t="str" cm="1">
        <f t="array" ref="Q584">IFERROR(INDEX([1]!v_s10a_incident_by_feeder_FY26[Planned or Unplanned], ROWS($Q$9:Q584)),"")</f>
        <v>Unplanned</v>
      </c>
      <c r="R584" s="88" t="str" cm="1">
        <f t="array" ref="R584">IFERROR(INDEX([1]!v_s10a_incident_by_feeder_FY26[Cause], ROWS($R$9:R584)),"")</f>
        <v>Unknown</v>
      </c>
      <c r="S584" s="88" t="str" cm="1">
        <f t="array" ref="S584">IFERROR(INDEX([1]!v_s10a_incident_by_feeder_FY26[Details], ROWS($S$9:S584)),"")</f>
        <v># Recloser R694 Tripped, Settlers Way, Kaikohe</v>
      </c>
      <c r="T584" s="18"/>
    </row>
    <row r="585" spans="1:20" ht="15.75" x14ac:dyDescent="0.25">
      <c r="A585" s="10">
        <v>585</v>
      </c>
      <c r="B585" s="11"/>
      <c r="C585" s="116"/>
      <c r="D585" s="116"/>
      <c r="E585" s="85" t="str" cm="1">
        <f t="array" ref="E585">IFERROR(INDEX([1]!v_s10a_incident_by_feeder_FY26[Interruptions Identifier], ROWS($E$9:E585)),"")</f>
        <v>INCD-35171-F-ORURU</v>
      </c>
      <c r="F585" s="85" t="str" cm="1">
        <f t="array" ref="F585">IFERROR(INDEX([1]!v_s10a_incident_by_feeder_FY26[Circuit Location], ROWS($F$9:F585)),"")</f>
        <v>Taipa CB1206 - Oruru</v>
      </c>
      <c r="G585" s="88" t="str" cm="1">
        <f t="array" ref="G585">IFERROR(INDEX(#REF!, ROWS($G$9:G585)),"")</f>
        <v/>
      </c>
      <c r="H585" s="88" t="str" cm="1">
        <f t="array" ref="H585">IFERROR(INDEX([1]!v_s10a_incident_by_feeder_FY26[feeder], ROWS($H$9:H585)),"")</f>
        <v>ORURU</v>
      </c>
      <c r="I585" s="89" cm="1">
        <f t="array" ref="I585">IFERROR(INDEX([1]!v_s10a_incident_by_feeder_FY26[Start_Date], ROWS($I$9:I585)),"")</f>
        <v>45958.531944444447</v>
      </c>
      <c r="J585" s="90" cm="1">
        <f t="array" ref="J585">IFERROR(INDEX([1]!v_s10a_incident_by_feeder_FY26[Start_Time], ROWS($J$9:J585)),"")</f>
        <v>45958.531944444447</v>
      </c>
      <c r="K585" s="89" cm="1">
        <f t="array" ref="K585">IFERROR(INDEX([1]!v_s10a_incident_by_feeder_FY26[End_Date], ROWS($K$9:K585)),"")</f>
        <v>45959.54791666667</v>
      </c>
      <c r="L585" s="90" cm="1">
        <f t="array" ref="L585">IFERROR(INDEX([1]!v_s10a_incident_by_feeder_FY26[End_Time], ROWS($L$9:L585)),"")</f>
        <v>45959.54791666667</v>
      </c>
      <c r="M585" s="97" cm="1">
        <f t="array" ref="M585">IFERROR(INDEX([1]!v_s10a_incident_by_feeder_FY26[SAIDI_Value], ROWS($M$9:M585)),"")</f>
        <v>0.84507810771461556</v>
      </c>
      <c r="N585" s="94" cm="1">
        <f t="array" ref="N585">IFERROR(INDEX([1]!v_s10a_incident_by_feeder_FY26[SAIFI_Value], ROWS($N$9:N585)),"")</f>
        <v>1.90006647462885E-2</v>
      </c>
      <c r="O585" s="91" cm="1">
        <f t="array" ref="O585">IFERROR(INDEX([1]!v_s10a_incident_by_feeder_FY26[ICPs], ROWS($N$9:N585)),"")</f>
        <v>686</v>
      </c>
      <c r="P585" s="118" cm="1">
        <f t="array" ref="P585">IFERROR(INDEX([1]!v_s10a_incident_by_feeder_FY26[CML], ROWS($P$9:P585)),"")</f>
        <v>30510.700000928482</v>
      </c>
      <c r="Q585" s="88" t="str" cm="1">
        <f t="array" ref="Q585">IFERROR(INDEX([1]!v_s10a_incident_by_feeder_FY26[Planned or Unplanned], ROWS($Q$9:Q585)),"")</f>
        <v>Unplanned</v>
      </c>
      <c r="R585" s="88" t="str" cm="1">
        <f t="array" ref="R585">IFERROR(INDEX([1]!v_s10a_incident_by_feeder_FY26[Cause], ROWS($R$9:R585)),"")</f>
        <v>Defective Equipment</v>
      </c>
      <c r="S585" s="88" t="str" cm="1">
        <f t="array" ref="S585">IFERROR(INDEX([1]!v_s10a_incident_by_feeder_FY26[Details], ROWS($S$9:S585)),"")</f>
        <v># Blown Transformer T04144 Tripped Recloser R017, Fern Flat Rd, Taipa</v>
      </c>
      <c r="T585" s="18"/>
    </row>
    <row r="586" spans="1:20" ht="15.75" x14ac:dyDescent="0.25">
      <c r="A586" s="10">
        <v>586</v>
      </c>
      <c r="B586" s="11"/>
      <c r="C586" s="116"/>
      <c r="D586" s="116"/>
      <c r="E586" s="85" t="str" cm="1">
        <f t="array" ref="E586">IFERROR(INDEX([1]!v_s10a_incident_by_feeder_FY26[Interruptions Identifier], ROWS($E$9:E586)),"")</f>
        <v>INCD-35180-F-AWANUI</v>
      </c>
      <c r="F586" s="85" t="str" cm="1">
        <f t="array" ref="F586">IFERROR(INDEX([1]!v_s10a_incident_by_feeder_FY26[Circuit Location], ROWS($F$9:F586)),"")</f>
        <v>NPL CB1406 - Awanui</v>
      </c>
      <c r="G586" s="88" t="str" cm="1">
        <f t="array" ref="G586">IFERROR(INDEX(#REF!, ROWS($G$9:G586)),"")</f>
        <v/>
      </c>
      <c r="H586" s="88" t="str" cm="1">
        <f t="array" ref="H586">IFERROR(INDEX([1]!v_s10a_incident_by_feeder_FY26[feeder], ROWS($H$9:H586)),"")</f>
        <v>AWANUI</v>
      </c>
      <c r="I586" s="89" cm="1">
        <f t="array" ref="I586">IFERROR(INDEX([1]!v_s10a_incident_by_feeder_FY26[Start_Date], ROWS($I$9:I586)),"")</f>
        <v>45958.564236111109</v>
      </c>
      <c r="J586" s="90" cm="1">
        <f t="array" ref="J586">IFERROR(INDEX([1]!v_s10a_incident_by_feeder_FY26[Start_Time], ROWS($J$9:J586)),"")</f>
        <v>45958.564236111109</v>
      </c>
      <c r="K586" s="89" cm="1">
        <f t="array" ref="K586">IFERROR(INDEX([1]!v_s10a_incident_by_feeder_FY26[End_Date], ROWS($K$9:K586)),"")</f>
        <v>45958.579155092593</v>
      </c>
      <c r="L586" s="90" cm="1">
        <f t="array" ref="L586">IFERROR(INDEX([1]!v_s10a_incident_by_feeder_FY26[End_Time], ROWS($L$9:L586)),"")</f>
        <v>45958.579155092593</v>
      </c>
      <c r="M586" s="97" cm="1">
        <f t="array" ref="M586">IFERROR(INDEX([1]!v_s10a_incident_by_feeder_FY26[SAIDI_Value], ROWS($M$9:M586)),"")</f>
        <v>4.700818007965181E-2</v>
      </c>
      <c r="N586" s="94" cm="1">
        <f t="array" ref="N586">IFERROR(INDEX([1]!v_s10a_incident_by_feeder_FY26[SAIFI_Value], ROWS($N$9:N586)),"")</f>
        <v>2.1881231996454687E-3</v>
      </c>
      <c r="O586" s="91" cm="1">
        <f t="array" ref="O586">IFERROR(INDEX([1]!v_s10a_incident_by_feeder_FY26[ICPs], ROWS($N$9:N586)),"")</f>
        <v>79</v>
      </c>
      <c r="P586" s="118" cm="1">
        <f t="array" ref="P586">IFERROR(INDEX([1]!v_s10a_incident_by_feeder_FY26[CML], ROWS($P$9:P586)),"")</f>
        <v>1697.183333595749</v>
      </c>
      <c r="Q586" s="88" t="str" cm="1">
        <f t="array" ref="Q586">IFERROR(INDEX([1]!v_s10a_incident_by_feeder_FY26[Planned or Unplanned], ROWS($Q$9:Q586)),"")</f>
        <v>Unplanned</v>
      </c>
      <c r="R586" s="88" t="str" cm="1">
        <f t="array" ref="R586">IFERROR(INDEX([1]!v_s10a_incident_by_feeder_FY26[Cause], ROWS($R$9:R586)),"")</f>
        <v>Vegetation</v>
      </c>
      <c r="S586" s="88" t="str" cm="1">
        <f t="array" ref="S586">IFERROR(INDEX([1]!v_s10a_incident_by_feeder_FY26[Details], ROWS($S$9:S586)),"")</f>
        <v># Vegetation on Line, near Pole 428098, Far North Rd, Kaitaia</v>
      </c>
      <c r="T586" s="18"/>
    </row>
    <row r="587" spans="1:20" ht="15.75" x14ac:dyDescent="0.25">
      <c r="A587" s="10">
        <v>587</v>
      </c>
      <c r="B587" s="11"/>
      <c r="C587" s="116"/>
      <c r="D587" s="116"/>
      <c r="E587" s="85" t="str" cm="1">
        <f t="array" ref="E587">IFERROR(INDEX([1]!v_s10a_incident_by_feeder_FY26[Interruptions Identifier], ROWS($E$9:E587)),"")</f>
        <v>INCD-35192-F-BULLS GORGE</v>
      </c>
      <c r="F587" s="85" t="str" cm="1">
        <f t="array" ref="F587">IFERROR(INDEX([1]!v_s10a_incident_by_feeder_FY26[Circuit Location], ROWS($F$9:F587)),"")</f>
        <v>Mt Pokaka 171112 - Bulls Gorge</v>
      </c>
      <c r="G587" s="88" t="str" cm="1">
        <f t="array" ref="G587">IFERROR(INDEX(#REF!, ROWS($G$9:G587)),"")</f>
        <v/>
      </c>
      <c r="H587" s="88" t="str" cm="1">
        <f t="array" ref="H587">IFERROR(INDEX([1]!v_s10a_incident_by_feeder_FY26[feeder], ROWS($H$9:H587)),"")</f>
        <v>BULLS GORGE</v>
      </c>
      <c r="I587" s="89" cm="1">
        <f t="array" ref="I587">IFERROR(INDEX([1]!v_s10a_incident_by_feeder_FY26[Start_Date], ROWS($I$9:I587)),"")</f>
        <v>45958.60833333333</v>
      </c>
      <c r="J587" s="90" cm="1">
        <f t="array" ref="J587">IFERROR(INDEX([1]!v_s10a_incident_by_feeder_FY26[Start_Time], ROWS($J$9:J587)),"")</f>
        <v>45958.60833333333</v>
      </c>
      <c r="K587" s="89" cm="1">
        <f t="array" ref="K587">IFERROR(INDEX([1]!v_s10a_incident_by_feeder_FY26[End_Date], ROWS($K$9:K587)),"")</f>
        <v>45958.674305555556</v>
      </c>
      <c r="L587" s="90" cm="1">
        <f t="array" ref="L587">IFERROR(INDEX([1]!v_s10a_incident_by_feeder_FY26[End_Time], ROWS($L$9:L587)),"")</f>
        <v>45958.674305555556</v>
      </c>
      <c r="M587" s="97" cm="1">
        <f t="array" ref="M587">IFERROR(INDEX([1]!v_s10a_incident_by_feeder_FY26[SAIDI_Value], ROWS($M$9:M587)),"")</f>
        <v>7.8938621764198511E-2</v>
      </c>
      <c r="N587" s="94" cm="1">
        <f t="array" ref="N587">IFERROR(INDEX([1]!v_s10a_incident_by_feeder_FY26[SAIFI_Value], ROWS($N$9:N587)),"")</f>
        <v>8.3093286062486146E-4</v>
      </c>
      <c r="O587" s="91" cm="1">
        <f t="array" ref="O587">IFERROR(INDEX([1]!v_s10a_incident_by_feeder_FY26[ICPs], ROWS($N$9:N587)),"")</f>
        <v>30</v>
      </c>
      <c r="P587" s="118" cm="1">
        <f t="array" ref="P587">IFERROR(INDEX([1]!v_s10a_incident_by_feeder_FY26[CML], ROWS($P$9:P587)),"")</f>
        <v>2850.000000174623</v>
      </c>
      <c r="Q587" s="88" t="str" cm="1">
        <f t="array" ref="Q587">IFERROR(INDEX([1]!v_s10a_incident_by_feeder_FY26[Planned or Unplanned], ROWS($Q$9:Q587)),"")</f>
        <v>Unplanned</v>
      </c>
      <c r="R587" s="88" t="str" cm="1">
        <f t="array" ref="R587">IFERROR(INDEX([1]!v_s10a_incident_by_feeder_FY26[Cause], ROWS($R$9:R587)),"")</f>
        <v>Defective Equipment</v>
      </c>
      <c r="S587" s="88" t="str" cm="1">
        <f t="array" ref="S587">IFERROR(INDEX([1]!v_s10a_incident_by_feeder_FY26[Details], ROWS($S$9:S587)),"")</f>
        <v># Replace Sectionalizer S171, Wakelin Rd, Puketona</v>
      </c>
      <c r="T587" s="18"/>
    </row>
    <row r="588" spans="1:20" ht="15.75" x14ac:dyDescent="0.25">
      <c r="A588" s="10">
        <v>588</v>
      </c>
      <c r="B588" s="11"/>
      <c r="C588" s="116"/>
      <c r="D588" s="116"/>
      <c r="E588" s="85" t="str" cm="1">
        <f t="array" ref="E588">IFERROR(INDEX([1]!v_s10a_incident_by_feeder_FY26[Interruptions Identifier], ROWS($E$9:E588)),"")</f>
        <v>INCD-35201-F-TOTARA NORTH</v>
      </c>
      <c r="F588" s="85" t="str" cm="1">
        <f t="array" ref="F588">IFERROR(INDEX([1]!v_s10a_incident_by_feeder_FY26[Circuit Location], ROWS($F$9:F588)),"")</f>
        <v>Kaeo 191782 - Totara North</v>
      </c>
      <c r="G588" s="88" t="str" cm="1">
        <f t="array" ref="G588">IFERROR(INDEX(#REF!, ROWS($G$9:G588)),"")</f>
        <v/>
      </c>
      <c r="H588" s="88" t="str" cm="1">
        <f t="array" ref="H588">IFERROR(INDEX([1]!v_s10a_incident_by_feeder_FY26[feeder], ROWS($H$9:H588)),"")</f>
        <v>TOTARA NORTH</v>
      </c>
      <c r="I588" s="89" cm="1">
        <f t="array" ref="I588">IFERROR(INDEX([1]!v_s10a_incident_by_feeder_FY26[Start_Date], ROWS($I$9:I588)),"")</f>
        <v>45958.568703703706</v>
      </c>
      <c r="J588" s="90" cm="1">
        <f t="array" ref="J588">IFERROR(INDEX([1]!v_s10a_incident_by_feeder_FY26[Start_Time], ROWS($J$9:J588)),"")</f>
        <v>45958.568703703706</v>
      </c>
      <c r="K588" s="89" cm="1">
        <f t="array" ref="K588">IFERROR(INDEX([1]!v_s10a_incident_by_feeder_FY26[End_Date], ROWS($K$9:K588)),"")</f>
        <v>45958.73333333333</v>
      </c>
      <c r="L588" s="90" cm="1">
        <f t="array" ref="L588">IFERROR(INDEX([1]!v_s10a_incident_by_feeder_FY26[End_Time], ROWS($L$9:L588)),"")</f>
        <v>45958.73333333333</v>
      </c>
      <c r="M588" s="97" cm="1">
        <f t="array" ref="M588">IFERROR(INDEX([1]!v_s10a_incident_by_feeder_FY26[SAIDI_Value], ROWS($M$9:M588)),"")</f>
        <v>2.2169307185899654</v>
      </c>
      <c r="N588" s="94" cm="1">
        <f t="array" ref="N588">IFERROR(INDEX([1]!v_s10a_incident_by_feeder_FY26[SAIFI_Value], ROWS($N$9:N588)),"")</f>
        <v>1.0968313760248172E-2</v>
      </c>
      <c r="O588" s="91" cm="1">
        <f t="array" ref="O588">IFERROR(INDEX([1]!v_s10a_incident_by_feeder_FY26[ICPs], ROWS($N$9:N588)),"")</f>
        <v>396</v>
      </c>
      <c r="P588" s="118" cm="1">
        <f t="array" ref="P588">IFERROR(INDEX([1]!v_s10a_incident_by_feeder_FY26[CML], ROWS($P$9:P588)),"")</f>
        <v>80040.066663972102</v>
      </c>
      <c r="Q588" s="88" t="str" cm="1">
        <f t="array" ref="Q588">IFERROR(INDEX([1]!v_s10a_incident_by_feeder_FY26[Planned or Unplanned], ROWS($Q$9:Q588)),"")</f>
        <v>Unplanned</v>
      </c>
      <c r="R588" s="88" t="str" cm="1">
        <f t="array" ref="R588">IFERROR(INDEX([1]!v_s10a_incident_by_feeder_FY26[Cause], ROWS($R$9:R588)),"")</f>
        <v>Vegetation</v>
      </c>
      <c r="S588" s="88" t="str" cm="1">
        <f t="array" ref="S588">IFERROR(INDEX([1]!v_s10a_incident_by_feeder_FY26[Details], ROWS($S$9:S588)),"")</f>
        <v># Branch on Line, Pole 408385, SH10, Kaeo</v>
      </c>
      <c r="T588" s="18"/>
    </row>
    <row r="589" spans="1:20" ht="15.75" x14ac:dyDescent="0.25">
      <c r="A589" s="10">
        <v>589</v>
      </c>
      <c r="B589" s="11"/>
      <c r="C589" s="116"/>
      <c r="D589" s="116"/>
      <c r="E589" s="85" t="str" cm="1">
        <f t="array" ref="E589">IFERROR(INDEX([1]!v_s10a_incident_by_feeder_FY26[Interruptions Identifier], ROWS($E$9:E589)),"")</f>
        <v>INCD-35234-F-RUSSELL EXPRESS</v>
      </c>
      <c r="F589" s="85" t="str" cm="1">
        <f t="array" ref="F589">IFERROR(INDEX([1]!v_s10a_incident_by_feeder_FY26[Circuit Location], ROWS($F$9:F589)),"")</f>
        <v>Kawakawa CB0209 - Russel Express</v>
      </c>
      <c r="G589" s="88" t="str" cm="1">
        <f t="array" ref="G589">IFERROR(INDEX(#REF!, ROWS($G$9:G589)),"")</f>
        <v/>
      </c>
      <c r="H589" s="88" t="str" cm="1">
        <f t="array" ref="H589">IFERROR(INDEX([1]!v_s10a_incident_by_feeder_FY26[feeder], ROWS($H$9:H589)),"")</f>
        <v>RUSSELL EXPRESS</v>
      </c>
      <c r="I589" s="89" cm="1">
        <f t="array" ref="I589">IFERROR(INDEX([1]!v_s10a_incident_by_feeder_FY26[Start_Date], ROWS($I$9:I589)),"")</f>
        <v>45958.743055555555</v>
      </c>
      <c r="J589" s="90" cm="1">
        <f t="array" ref="J589">IFERROR(INDEX([1]!v_s10a_incident_by_feeder_FY26[Start_Time], ROWS($J$9:J589)),"")</f>
        <v>45958.743055555555</v>
      </c>
      <c r="K589" s="89" cm="1">
        <f t="array" ref="K589">IFERROR(INDEX([1]!v_s10a_incident_by_feeder_FY26[End_Date], ROWS($K$9:K589)),"")</f>
        <v>45958.845833333333</v>
      </c>
      <c r="L589" s="90" cm="1">
        <f t="array" ref="L589">IFERROR(INDEX([1]!v_s10a_incident_by_feeder_FY26[End_Time], ROWS($L$9:L589)),"")</f>
        <v>45958.845833333333</v>
      </c>
      <c r="M589" s="97" cm="1">
        <f t="array" ref="M589">IFERROR(INDEX([1]!v_s10a_incident_by_feeder_FY26[SAIDI_Value], ROWS($M$9:M589)),"")</f>
        <v>0.16804232218109655</v>
      </c>
      <c r="N589" s="94" cm="1">
        <f t="array" ref="N589">IFERROR(INDEX([1]!v_s10a_incident_by_feeder_FY26[SAIFI_Value], ROWS($N$9:N589)),"")</f>
        <v>1.274097052958121E-3</v>
      </c>
      <c r="O589" s="91" cm="1">
        <f t="array" ref="O589">IFERROR(INDEX([1]!v_s10a_incident_by_feeder_FY26[ICPs], ROWS($N$9:N589)),"")</f>
        <v>43</v>
      </c>
      <c r="P589" s="118" cm="1">
        <f t="array" ref="P589">IFERROR(INDEX([1]!v_s10a_incident_by_feeder_FY26[CML], ROWS($P$9:P589)),"")</f>
        <v>6067.0000000263099</v>
      </c>
      <c r="Q589" s="88" t="str" cm="1">
        <f t="array" ref="Q589">IFERROR(INDEX([1]!v_s10a_incident_by_feeder_FY26[Planned or Unplanned], ROWS($Q$9:Q589)),"")</f>
        <v>Unplanned</v>
      </c>
      <c r="R589" s="88" t="str" cm="1">
        <f t="array" ref="R589">IFERROR(INDEX([1]!v_s10a_incident_by_feeder_FY26[Cause], ROWS($R$9:R589)),"")</f>
        <v>Unknown</v>
      </c>
      <c r="S589" s="88" t="str" cm="1">
        <f t="array" ref="S589">IFERROR(INDEX([1]!v_s10a_incident_by_feeder_FY26[Details], ROWS($S$9:S589)),"")</f>
        <v># SWER Line Tripped, R_T01331, Russell Rd, Kawakawa</v>
      </c>
      <c r="T589" s="18"/>
    </row>
    <row r="590" spans="1:20" ht="15.75" x14ac:dyDescent="0.25">
      <c r="A590" s="10">
        <v>590</v>
      </c>
      <c r="B590" s="11"/>
      <c r="C590" s="116"/>
      <c r="D590" s="116"/>
      <c r="E590" s="85" t="str" cm="1">
        <f t="array" ref="E590">IFERROR(INDEX([1]!v_s10a_incident_by_feeder_FY26[Interruptions Identifier], ROWS($E$9:E590)),"")</f>
        <v>INCD-35237-F-TOTARA NORTH</v>
      </c>
      <c r="F590" s="85" t="str" cm="1">
        <f t="array" ref="F590">IFERROR(INDEX([1]!v_s10a_incident_by_feeder_FY26[Circuit Location], ROWS($F$9:F590)),"")</f>
        <v>Kaeo 191782 - Totara North</v>
      </c>
      <c r="G590" s="88" t="str" cm="1">
        <f t="array" ref="G590">IFERROR(INDEX(#REF!, ROWS($G$9:G590)),"")</f>
        <v/>
      </c>
      <c r="H590" s="88" t="str" cm="1">
        <f t="array" ref="H590">IFERROR(INDEX([1]!v_s10a_incident_by_feeder_FY26[feeder], ROWS($H$9:H590)),"")</f>
        <v>TOTARA NORTH</v>
      </c>
      <c r="I590" s="89" cm="1">
        <f t="array" ref="I590">IFERROR(INDEX([1]!v_s10a_incident_by_feeder_FY26[Start_Date], ROWS($I$9:I590)),"")</f>
        <v>45958.681250000001</v>
      </c>
      <c r="J590" s="90" cm="1">
        <f t="array" ref="J590">IFERROR(INDEX([1]!v_s10a_incident_by_feeder_FY26[Start_Time], ROWS($J$9:J590)),"")</f>
        <v>45958.681250000001</v>
      </c>
      <c r="K590" s="89" cm="1">
        <f t="array" ref="K590">IFERROR(INDEX([1]!v_s10a_incident_by_feeder_FY26[End_Date], ROWS($K$9:K590)),"")</f>
        <v>45959.690972222219</v>
      </c>
      <c r="L590" s="90" cm="1">
        <f t="array" ref="L590">IFERROR(INDEX([1]!v_s10a_incident_by_feeder_FY26[End_Time], ROWS($L$9:L590)),"")</f>
        <v>45959.690972222219</v>
      </c>
      <c r="M590" s="97" cm="1">
        <f t="array" ref="M590">IFERROR(INDEX([1]!v_s10a_incident_by_feeder_FY26[SAIDI_Value], ROWS($M$9:M590)),"")</f>
        <v>0.42673941945208987</v>
      </c>
      <c r="N590" s="94" cm="1">
        <f t="array" ref="N590">IFERROR(INDEX([1]!v_s10a_incident_by_feeder_FY26[SAIFI_Value], ROWS($N$9:N590)),"")</f>
        <v>5.5395524041657431E-4</v>
      </c>
      <c r="O590" s="91" cm="1">
        <f t="array" ref="O590">IFERROR(INDEX([1]!v_s10a_incident_by_feeder_FY26[ICPs], ROWS($N$9:N590)),"")</f>
        <v>20</v>
      </c>
      <c r="P590" s="118" cm="1">
        <f t="array" ref="P590">IFERROR(INDEX([1]!v_s10a_incident_by_feeder_FY26[CML], ROWS($P$9:P590)),"")</f>
        <v>15406.999999898253</v>
      </c>
      <c r="Q590" s="88" t="str" cm="1">
        <f t="array" ref="Q590">IFERROR(INDEX([1]!v_s10a_incident_by_feeder_FY26[Planned or Unplanned], ROWS($Q$9:Q590)),"")</f>
        <v>Unplanned</v>
      </c>
      <c r="R590" s="88" t="str" cm="1">
        <f t="array" ref="R590">IFERROR(INDEX([1]!v_s10a_incident_by_feeder_FY26[Cause], ROWS($R$9:R590)),"")</f>
        <v>Defective Equipment</v>
      </c>
      <c r="S590" s="88" t="str" cm="1">
        <f t="array" ref="S590">IFERROR(INDEX([1]!v_s10a_incident_by_feeder_FY26[Details], ROWS($S$9:S590)),"")</f>
        <v># Floating Conductor, due to Defective Pole 410369, Taratara Rd, Taipa</v>
      </c>
      <c r="T590" s="18"/>
    </row>
    <row r="591" spans="1:20" ht="15.75" x14ac:dyDescent="0.25">
      <c r="A591" s="10">
        <v>591</v>
      </c>
      <c r="B591" s="11"/>
      <c r="C591" s="116"/>
      <c r="D591" s="116"/>
      <c r="E591" s="85" t="str" cm="1">
        <f t="array" ref="E591">IFERROR(INDEX([1]!v_s10a_incident_by_feeder_FY26[Interruptions Identifier], ROWS($E$9:E591)),"")</f>
        <v>INCD-35243-F-OMAUNU ROAD</v>
      </c>
      <c r="F591" s="85" t="str" cm="1">
        <f t="array" ref="F591">IFERROR(INDEX([1]!v_s10a_incident_by_feeder_FY26[Circuit Location], ROWS($F$9:F591)),"")</f>
        <v>Kaeo 191712 - Omaunu Rd</v>
      </c>
      <c r="G591" s="88" t="str" cm="1">
        <f t="array" ref="G591">IFERROR(INDEX(#REF!, ROWS($G$9:G591)),"")</f>
        <v/>
      </c>
      <c r="H591" s="88" t="str" cm="1">
        <f t="array" ref="H591">IFERROR(INDEX([1]!v_s10a_incident_by_feeder_FY26[feeder], ROWS($H$9:H591)),"")</f>
        <v>OMAUNU ROAD</v>
      </c>
      <c r="I591" s="89" cm="1">
        <f t="array" ref="I591">IFERROR(INDEX([1]!v_s10a_incident_by_feeder_FY26[Start_Date], ROWS($I$9:I591)),"")</f>
        <v>45958.5625</v>
      </c>
      <c r="J591" s="90" cm="1">
        <f t="array" ref="J591">IFERROR(INDEX([1]!v_s10a_incident_by_feeder_FY26[Start_Time], ROWS($J$9:J591)),"")</f>
        <v>45958.5625</v>
      </c>
      <c r="K591" s="89" cm="1">
        <f t="array" ref="K591">IFERROR(INDEX([1]!v_s10a_incident_by_feeder_FY26[End_Date], ROWS($K$9:K591)),"")</f>
        <v>45958.770138888889</v>
      </c>
      <c r="L591" s="90" cm="1">
        <f t="array" ref="L591">IFERROR(INDEX([1]!v_s10a_incident_by_feeder_FY26[End_Time], ROWS($L$9:L591)),"")</f>
        <v>45958.770138888889</v>
      </c>
      <c r="M591" s="97" cm="1">
        <f t="array" ref="M591">IFERROR(INDEX([1]!v_s10a_incident_by_feeder_FY26[SAIDI_Value], ROWS($M$9:M591)),"")</f>
        <v>5.7971415909639647E-2</v>
      </c>
      <c r="N591" s="94" cm="1">
        <f t="array" ref="N591">IFERROR(INDEX([1]!v_s10a_incident_by_feeder_FY26[SAIFI_Value], ROWS($N$9:N591)),"")</f>
        <v>1.9388433414580102E-4</v>
      </c>
      <c r="O591" s="91" cm="1">
        <f t="array" ref="O591">IFERROR(INDEX([1]!v_s10a_incident_by_feeder_FY26[ICPs], ROWS($N$9:N591)),"")</f>
        <v>7</v>
      </c>
      <c r="P591" s="118" cm="1">
        <f t="array" ref="P591">IFERROR(INDEX([1]!v_s10a_incident_by_feeder_FY26[CML], ROWS($P$9:P591)),"")</f>
        <v>2093.0000000016298</v>
      </c>
      <c r="Q591" s="88" t="str" cm="1">
        <f t="array" ref="Q591">IFERROR(INDEX([1]!v_s10a_incident_by_feeder_FY26[Planned or Unplanned], ROWS($Q$9:Q591)),"")</f>
        <v>Unplanned</v>
      </c>
      <c r="R591" s="88" t="str" cm="1">
        <f t="array" ref="R591">IFERROR(INDEX([1]!v_s10a_incident_by_feeder_FY26[Cause], ROWS($R$9:R591)),"")</f>
        <v>Lightning</v>
      </c>
      <c r="S591" s="88" t="str" cm="1">
        <f t="array" ref="S591">IFERROR(INDEX([1]!v_s10a_incident_by_feeder_FY26[Details], ROWS($S$9:S591)),"")</f>
        <v># Lightning Blew Fuse L603, Omanu Rd, Kaeo</v>
      </c>
      <c r="T591" s="18"/>
    </row>
    <row r="592" spans="1:20" ht="15.75" x14ac:dyDescent="0.25">
      <c r="A592" s="10">
        <v>592</v>
      </c>
      <c r="B592" s="11"/>
      <c r="C592" s="116"/>
      <c r="D592" s="116"/>
      <c r="E592" s="85" t="str" cm="1">
        <f t="array" ref="E592">IFERROR(INDEX([1]!v_s10a_incident_by_feeder_FY26[Interruptions Identifier], ROWS($E$9:E592)),"")</f>
        <v>INCD-35246-F-RANGIAHUA</v>
      </c>
      <c r="F592" s="85" t="str" cm="1">
        <f t="array" ref="F592">IFERROR(INDEX([1]!v_s10a_incident_by_feeder_FY26[Circuit Location], ROWS($F$9:F592)),"")</f>
        <v>Kaikohe  CB0105 - Rangiahua</v>
      </c>
      <c r="G592" s="88" t="str" cm="1">
        <f t="array" ref="G592">IFERROR(INDEX(#REF!, ROWS($G$9:G592)),"")</f>
        <v/>
      </c>
      <c r="H592" s="88" t="str" cm="1">
        <f t="array" ref="H592">IFERROR(INDEX([1]!v_s10a_incident_by_feeder_FY26[feeder], ROWS($H$9:H592)),"")</f>
        <v>RANGIAHUA</v>
      </c>
      <c r="I592" s="89" cm="1">
        <f t="array" ref="I592">IFERROR(INDEX([1]!v_s10a_incident_by_feeder_FY26[Start_Date], ROWS($I$9:I592)),"")</f>
        <v>45958.759027777778</v>
      </c>
      <c r="J592" s="90" cm="1">
        <f t="array" ref="J592">IFERROR(INDEX([1]!v_s10a_incident_by_feeder_FY26[Start_Time], ROWS($J$9:J592)),"")</f>
        <v>45958.759027777778</v>
      </c>
      <c r="K592" s="89" cm="1">
        <f t="array" ref="K592">IFERROR(INDEX([1]!v_s10a_incident_by_feeder_FY26[End_Date], ROWS($K$9:K592)),"")</f>
        <v>45959.59375</v>
      </c>
      <c r="L592" s="90" cm="1">
        <f t="array" ref="L592">IFERROR(INDEX([1]!v_s10a_incident_by_feeder_FY26[End_Time], ROWS($L$9:L592)),"")</f>
        <v>45959.59375</v>
      </c>
      <c r="M592" s="97" cm="1">
        <f t="array" ref="M592">IFERROR(INDEX([1]!v_s10a_incident_by_feeder_FY26[SAIDI_Value], ROWS($M$9:M592)),"")</f>
        <v>9.6111234210985871E-2</v>
      </c>
      <c r="N592" s="94" cm="1">
        <f t="array" ref="N592">IFERROR(INDEX([1]!v_s10a_incident_by_feeder_FY26[SAIFI_Value], ROWS($N$9:N592)),"")</f>
        <v>1.4956791491247507E-3</v>
      </c>
      <c r="O592" s="91" cm="1">
        <f t="array" ref="O592">IFERROR(INDEX([1]!v_s10a_incident_by_feeder_FY26[ICPs], ROWS($N$9:N592)),"")</f>
        <v>18</v>
      </c>
      <c r="P592" s="118" cm="1">
        <f t="array" ref="P592">IFERROR(INDEX([1]!v_s10a_incident_by_feeder_FY26[CML], ROWS($P$9:P592)),"")</f>
        <v>3469.9999999534339</v>
      </c>
      <c r="Q592" s="88" t="str" cm="1">
        <f t="array" ref="Q592">IFERROR(INDEX([1]!v_s10a_incident_by_feeder_FY26[Planned or Unplanned], ROWS($Q$9:Q592)),"")</f>
        <v>Unplanned</v>
      </c>
      <c r="R592" s="88" t="str" cm="1">
        <f t="array" ref="R592">IFERROR(INDEX([1]!v_s10a_incident_by_feeder_FY26[Cause], ROWS($R$9:R592)),"")</f>
        <v>Vegetation</v>
      </c>
      <c r="S592" s="88" t="str" cm="1">
        <f t="array" ref="S592">IFERROR(INDEX([1]!v_s10a_incident_by_feeder_FY26[Details], ROWS($S$9:S592)),"")</f>
        <v># Tree vs Line, near Pole 426031, Makene Rd, Mangamuka</v>
      </c>
      <c r="T592" s="18"/>
    </row>
    <row r="593" spans="1:20" ht="15.75" x14ac:dyDescent="0.25">
      <c r="A593" s="10">
        <v>593</v>
      </c>
      <c r="B593" s="11"/>
      <c r="C593" s="116"/>
      <c r="D593" s="116"/>
      <c r="E593" s="85" t="str" cm="1">
        <f t="array" ref="E593">IFERROR(INDEX([1]!v_s10a_incident_by_feeder_FY26[Interruptions Identifier], ROWS($E$9:E593)),"")</f>
        <v>INCD-35249-F-SOUTH ROAD</v>
      </c>
      <c r="F593" s="85" t="str" cm="1">
        <f t="array" ref="F593">IFERROR(INDEX([1]!v_s10a_incident_by_feeder_FY26[Circuit Location], ROWS($F$9:F593)),"")</f>
        <v>Okahu CB1105 - South Road</v>
      </c>
      <c r="G593" s="88" t="str" cm="1">
        <f t="array" ref="G593">IFERROR(INDEX(#REF!, ROWS($G$9:G593)),"")</f>
        <v/>
      </c>
      <c r="H593" s="88" t="str" cm="1">
        <f t="array" ref="H593">IFERROR(INDEX([1]!v_s10a_incident_by_feeder_FY26[feeder], ROWS($H$9:H593)),"")</f>
        <v>SOUTH ROAD</v>
      </c>
      <c r="I593" s="89" cm="1">
        <f t="array" ref="I593">IFERROR(INDEX([1]!v_s10a_incident_by_feeder_FY26[Start_Date], ROWS($I$9:I593)),"")</f>
        <v>45958.643055555556</v>
      </c>
      <c r="J593" s="90" cm="1">
        <f t="array" ref="J593">IFERROR(INDEX([1]!v_s10a_incident_by_feeder_FY26[Start_Time], ROWS($J$9:J593)),"")</f>
        <v>45958.643055555556</v>
      </c>
      <c r="K593" s="89" cm="1">
        <f t="array" ref="K593">IFERROR(INDEX([1]!v_s10a_incident_by_feeder_FY26[End_Date], ROWS($K$9:K593)),"")</f>
        <v>45958.954861111109</v>
      </c>
      <c r="L593" s="90" cm="1">
        <f t="array" ref="L593">IFERROR(INDEX([1]!v_s10a_incident_by_feeder_FY26[End_Time], ROWS($L$9:L593)),"")</f>
        <v>45958.954861111109</v>
      </c>
      <c r="M593" s="97" cm="1">
        <f t="array" ref="M593">IFERROR(INDEX([1]!v_s10a_incident_by_feeder_FY26[SAIDI_Value], ROWS($M$9:M593)),"")</f>
        <v>0.6839962330993995</v>
      </c>
      <c r="N593" s="94" cm="1">
        <f t="array" ref="N593">IFERROR(INDEX([1]!v_s10a_incident_by_feeder_FY26[SAIFI_Value], ROWS($N$9:N593)),"")</f>
        <v>1.5233769111455795E-3</v>
      </c>
      <c r="O593" s="91" cm="1">
        <f t="array" ref="O593">IFERROR(INDEX([1]!v_s10a_incident_by_feeder_FY26[ICPs], ROWS($N$9:N593)),"")</f>
        <v>55</v>
      </c>
      <c r="P593" s="118" cm="1">
        <f t="array" ref="P593">IFERROR(INDEX([1]!v_s10a_incident_by_feeder_FY26[CML], ROWS($P$9:P593)),"")</f>
        <v>24694.99999982072</v>
      </c>
      <c r="Q593" s="88" t="str" cm="1">
        <f t="array" ref="Q593">IFERROR(INDEX([1]!v_s10a_incident_by_feeder_FY26[Planned or Unplanned], ROWS($Q$9:Q593)),"")</f>
        <v>Unplanned</v>
      </c>
      <c r="R593" s="88" t="str" cm="1">
        <f t="array" ref="R593">IFERROR(INDEX([1]!v_s10a_incident_by_feeder_FY26[Cause], ROWS($R$9:R593)),"")</f>
        <v>Defective Equipment</v>
      </c>
      <c r="S593" s="88" t="str" cm="1">
        <f t="array" ref="S593">IFERROR(INDEX([1]!v_s10a_incident_by_feeder_FY26[Details], ROWS($S$9:S593)),"")</f>
        <v># Repair Conductor at Pole 407587, Larmer Rd, Kaitaia</v>
      </c>
      <c r="T593" s="18"/>
    </row>
    <row r="594" spans="1:20" ht="15.75" x14ac:dyDescent="0.25">
      <c r="A594" s="10">
        <v>594</v>
      </c>
      <c r="B594" s="11"/>
      <c r="C594" s="116"/>
      <c r="D594" s="116"/>
      <c r="E594" s="85" t="str" cm="1">
        <f t="array" ref="E594">IFERROR(INDEX([1]!v_s10a_incident_by_feeder_FY26[Interruptions Identifier], ROWS($E$9:E594)),"")</f>
        <v>INCD-35255-F-MATAURI BAY</v>
      </c>
      <c r="F594" s="85" t="str" cm="1">
        <f t="array" ref="F594">IFERROR(INDEX([1]!v_s10a_incident_by_feeder_FY26[Circuit Location], ROWS($F$9:F594)),"")</f>
        <v>Kaeo 191732 - Matauri Bay</v>
      </c>
      <c r="G594" s="88" t="str" cm="1">
        <f t="array" ref="G594">IFERROR(INDEX(#REF!, ROWS($G$9:G594)),"")</f>
        <v/>
      </c>
      <c r="H594" s="88" t="str" cm="1">
        <f t="array" ref="H594">IFERROR(INDEX([1]!v_s10a_incident_by_feeder_FY26[feeder], ROWS($H$9:H594)),"")</f>
        <v>MATAURI BAY</v>
      </c>
      <c r="I594" s="89" cm="1">
        <f t="array" ref="I594">IFERROR(INDEX([1]!v_s10a_incident_by_feeder_FY26[Start_Date], ROWS($I$9:I594)),"")</f>
        <v>45959.454826388886</v>
      </c>
      <c r="J594" s="90" cm="1">
        <f t="array" ref="J594">IFERROR(INDEX([1]!v_s10a_incident_by_feeder_FY26[Start_Time], ROWS($J$9:J594)),"")</f>
        <v>45959.454826388886</v>
      </c>
      <c r="K594" s="89" cm="1">
        <f t="array" ref="K594">IFERROR(INDEX([1]!v_s10a_incident_by_feeder_FY26[End_Date], ROWS($K$9:K594)),"")</f>
        <v>45959.686805555553</v>
      </c>
      <c r="L594" s="90" cm="1">
        <f t="array" ref="L594">IFERROR(INDEX([1]!v_s10a_incident_by_feeder_FY26[End_Time], ROWS($L$9:L594)),"")</f>
        <v>45959.686805555553</v>
      </c>
      <c r="M594" s="97" cm="1">
        <f t="array" ref="M594">IFERROR(INDEX([1]!v_s10a_incident_by_feeder_FY26[SAIDI_Value], ROWS($M$9:M594)),"")</f>
        <v>0.71903297885645023</v>
      </c>
      <c r="N594" s="94" cm="1">
        <f t="array" ref="N594">IFERROR(INDEX([1]!v_s10a_incident_by_feeder_FY26[SAIFI_Value], ROWS($N$9:N594)),"")</f>
        <v>1.0802127188123199E-2</v>
      </c>
      <c r="O594" s="91" cm="1">
        <f t="array" ref="O594">IFERROR(INDEX([1]!v_s10a_incident_by_feeder_FY26[ICPs], ROWS($N$9:N594)),"")</f>
        <v>390</v>
      </c>
      <c r="P594" s="118" cm="1">
        <f t="array" ref="P594">IFERROR(INDEX([1]!v_s10a_incident_by_feeder_FY26[CML], ROWS($P$9:P594)),"")</f>
        <v>25959.966668633278</v>
      </c>
      <c r="Q594" s="88" t="str" cm="1">
        <f t="array" ref="Q594">IFERROR(INDEX([1]!v_s10a_incident_by_feeder_FY26[Planned or Unplanned], ROWS($Q$9:Q594)),"")</f>
        <v>Unplanned</v>
      </c>
      <c r="R594" s="88" t="str" cm="1">
        <f t="array" ref="R594">IFERROR(INDEX([1]!v_s10a_incident_by_feeder_FY26[Cause], ROWS($R$9:R594)),"")</f>
        <v>Defective Equipment</v>
      </c>
      <c r="S594" s="88" t="str" cm="1">
        <f t="array" ref="S594">IFERROR(INDEX([1]!v_s10a_incident_by_feeder_FY26[Details], ROWS($S$9:S594)),"")</f>
        <v># Line Down beyond Pole 435108, Matauri Bay Rd, Kaeo</v>
      </c>
      <c r="T594" s="18"/>
    </row>
    <row r="595" spans="1:20" ht="15.75" x14ac:dyDescent="0.25">
      <c r="A595" s="10">
        <v>595</v>
      </c>
      <c r="B595" s="11"/>
      <c r="C595" s="116"/>
      <c r="D595" s="116"/>
      <c r="E595" s="85" t="str" cm="1">
        <f t="array" ref="E595">IFERROR(INDEX([1]!v_s10a_incident_by_feeder_FY26[Interruptions Identifier], ROWS($E$9:E595)),"")</f>
        <v>INCD-35267-F-TOTARA NORTH</v>
      </c>
      <c r="F595" s="85" t="str" cm="1">
        <f t="array" ref="F595">IFERROR(INDEX([1]!v_s10a_incident_by_feeder_FY26[Circuit Location], ROWS($F$9:F595)),"")</f>
        <v>Kaeo 191782 - Totara North</v>
      </c>
      <c r="G595" s="88" t="str" cm="1">
        <f t="array" ref="G595">IFERROR(INDEX(#REF!, ROWS($G$9:G595)),"")</f>
        <v/>
      </c>
      <c r="H595" s="88" t="str" cm="1">
        <f t="array" ref="H595">IFERROR(INDEX([1]!v_s10a_incident_by_feeder_FY26[feeder], ROWS($H$9:H595)),"")</f>
        <v>TOTARA NORTH</v>
      </c>
      <c r="I595" s="89" cm="1">
        <f t="array" ref="I595">IFERROR(INDEX([1]!v_s10a_incident_by_feeder_FY26[Start_Date], ROWS($I$9:I595)),"")</f>
        <v>45960.488888888889</v>
      </c>
      <c r="J595" s="90" cm="1">
        <f t="array" ref="J595">IFERROR(INDEX([1]!v_s10a_incident_by_feeder_FY26[Start_Time], ROWS($J$9:J595)),"")</f>
        <v>45960.488888888889</v>
      </c>
      <c r="K595" s="89" cm="1">
        <f t="array" ref="K595">IFERROR(INDEX([1]!v_s10a_incident_by_feeder_FY26[End_Date], ROWS($K$9:K595)),"")</f>
        <v>45960.579861111109</v>
      </c>
      <c r="L595" s="90" cm="1">
        <f t="array" ref="L595">IFERROR(INDEX([1]!v_s10a_incident_by_feeder_FY26[End_Time], ROWS($L$9:L595)),"")</f>
        <v>45960.579861111109</v>
      </c>
      <c r="M595" s="97" cm="1">
        <f t="array" ref="M595">IFERROR(INDEX([1]!v_s10a_incident_by_feeder_FY26[SAIDI_Value], ROWS($M$9:M595)),"")</f>
        <v>2.1770440947945745E-2</v>
      </c>
      <c r="N595" s="94" cm="1">
        <f t="array" ref="N595">IFERROR(INDEX([1]!v_s10a_incident_by_feeder_FY26[SAIFI_Value], ROWS($N$9:N595)),"")</f>
        <v>1.6618657212497231E-4</v>
      </c>
      <c r="O595" s="91" cm="1">
        <f t="array" ref="O595">IFERROR(INDEX([1]!v_s10a_incident_by_feeder_FY26[ICPs], ROWS($N$9:N595)),"")</f>
        <v>6</v>
      </c>
      <c r="P595" s="118" cm="1">
        <f t="array" ref="P595">IFERROR(INDEX([1]!v_s10a_incident_by_feeder_FY26[CML], ROWS($P$9:P595)),"")</f>
        <v>785.99999998463318</v>
      </c>
      <c r="Q595" s="88" t="str" cm="1">
        <f t="array" ref="Q595">IFERROR(INDEX([1]!v_s10a_incident_by_feeder_FY26[Planned or Unplanned], ROWS($Q$9:Q595)),"")</f>
        <v>Unplanned</v>
      </c>
      <c r="R595" s="88" t="str" cm="1">
        <f t="array" ref="R595">IFERROR(INDEX([1]!v_s10a_incident_by_feeder_FY26[Cause], ROWS($R$9:R595)),"")</f>
        <v>Defective Equipment</v>
      </c>
      <c r="S595" s="88" t="str" cm="1">
        <f t="array" ref="S595">IFERROR(INDEX([1]!v_s10a_incident_by_feeder_FY26[Details], ROWS($S$9:S595)),"")</f>
        <v># Faulty Transformer T02066, Salvation Rd, Taipa</v>
      </c>
      <c r="T595" s="18"/>
    </row>
    <row r="596" spans="1:20" ht="15.75" x14ac:dyDescent="0.25">
      <c r="A596" s="10">
        <v>596</v>
      </c>
      <c r="B596" s="11"/>
      <c r="C596" s="116"/>
      <c r="D596" s="116"/>
      <c r="E596" s="85" t="str" cm="1">
        <f t="array" ref="E596">IFERROR(INDEX([1]!v_s10a_incident_by_feeder_FY26[Interruptions Identifier], ROWS($E$9:E596)),"")</f>
        <v>INCD-35279-F-PUKENUI SOUTH</v>
      </c>
      <c r="F596" s="85" t="str" cm="1">
        <f t="array" ref="F596">IFERROR(INDEX([1]!v_s10a_incident_by_feeder_FY26[Circuit Location], ROWS($F$9:F596)),"")</f>
        <v>Pukenui 131132 - Pukenui South</v>
      </c>
      <c r="G596" s="88" t="str" cm="1">
        <f t="array" ref="G596">IFERROR(INDEX(#REF!, ROWS($G$9:G596)),"")</f>
        <v/>
      </c>
      <c r="H596" s="88" t="str" cm="1">
        <f t="array" ref="H596">IFERROR(INDEX([1]!v_s10a_incident_by_feeder_FY26[feeder], ROWS($H$9:H596)),"")</f>
        <v>PUKENUI SOUTH</v>
      </c>
      <c r="I596" s="89" cm="1">
        <f t="array" ref="I596">IFERROR(INDEX([1]!v_s10a_incident_by_feeder_FY26[Start_Date], ROWS($I$9:I596)),"")</f>
        <v>45960.26734953704</v>
      </c>
      <c r="J596" s="90" cm="1">
        <f t="array" ref="J596">IFERROR(INDEX([1]!v_s10a_incident_by_feeder_FY26[Start_Time], ROWS($J$9:J596)),"")</f>
        <v>45960.26734953704</v>
      </c>
      <c r="K596" s="89" cm="1">
        <f t="array" ref="K596">IFERROR(INDEX([1]!v_s10a_incident_by_feeder_FY26[End_Date], ROWS($K$9:K596)),"")</f>
        <v>45960.542141203703</v>
      </c>
      <c r="L596" s="90" cm="1">
        <f t="array" ref="L596">IFERROR(INDEX([1]!v_s10a_incident_by_feeder_FY26[End_Time], ROWS($L$9:L596)),"")</f>
        <v>45960.542141203703</v>
      </c>
      <c r="M596" s="97" cm="1">
        <f t="array" ref="M596">IFERROR(INDEX([1]!v_s10a_incident_by_feeder_FY26[SAIDI_Value], ROWS($M$9:M596)),"")</f>
        <v>0.18196921854528217</v>
      </c>
      <c r="N596" s="94" cm="1">
        <f t="array" ref="N596">IFERROR(INDEX([1]!v_s10a_incident_by_feeder_FY26[SAIFI_Value], ROWS($N$9:N596)),"")</f>
        <v>1.678484378462216E-2</v>
      </c>
      <c r="O596" s="91" cm="1">
        <f t="array" ref="O596">IFERROR(INDEX([1]!v_s10a_incident_by_feeder_FY26[ICPs], ROWS($N$9:N596)),"")</f>
        <v>484.26908635794626</v>
      </c>
      <c r="P596" s="118" cm="1">
        <f t="array" ref="P596">IFERROR(INDEX([1]!v_s10a_incident_by_feeder_FY26[CML], ROWS($P$9:P596)),"")</f>
        <v>6569.8166663588681</v>
      </c>
      <c r="Q596" s="88" t="str" cm="1">
        <f t="array" ref="Q596">IFERROR(INDEX([1]!v_s10a_incident_by_feeder_FY26[Planned or Unplanned], ROWS($Q$9:Q596)),"")</f>
        <v>Unplanned</v>
      </c>
      <c r="R596" s="88" t="str" cm="1">
        <f t="array" ref="R596">IFERROR(INDEX([1]!v_s10a_incident_by_feeder_FY26[Cause], ROWS($R$9:R596)),"")</f>
        <v>Defective Equipment</v>
      </c>
      <c r="S596" s="88" t="str" cm="1">
        <f t="array" ref="S596">IFERROR(INDEX([1]!v_s10a_incident_by_feeder_FY26[Details], ROWS($S$9:S596)),"")</f>
        <v># Broken Insulator, CHT-PKN, 33kV CB 273332</v>
      </c>
      <c r="T596" s="18"/>
    </row>
    <row r="597" spans="1:20" ht="15.75" x14ac:dyDescent="0.25">
      <c r="A597" s="10">
        <v>597</v>
      </c>
      <c r="B597" s="11"/>
      <c r="C597" s="116"/>
      <c r="D597" s="116"/>
      <c r="E597" s="85" t="str" cm="1">
        <f t="array" ref="E597">IFERROR(INDEX([1]!v_s10a_incident_by_feeder_FY26[Interruptions Identifier], ROWS($E$9:E597)),"")</f>
        <v>INCD-35279-F-TE KAO</v>
      </c>
      <c r="F597" s="85" t="str" cm="1">
        <f t="array" ref="F597">IFERROR(INDEX([1]!v_s10a_incident_by_feeder_FY26[Circuit Location], ROWS($F$9:F597)),"")</f>
        <v>Pukenui 131142 - Te Kao</v>
      </c>
      <c r="G597" s="88" t="str" cm="1">
        <f t="array" ref="G597">IFERROR(INDEX(#REF!, ROWS($G$9:G597)),"")</f>
        <v/>
      </c>
      <c r="H597" s="88" t="str" cm="1">
        <f t="array" ref="H597">IFERROR(INDEX([1]!v_s10a_incident_by_feeder_FY26[feeder], ROWS($H$9:H597)),"")</f>
        <v>TE KAO</v>
      </c>
      <c r="I597" s="89" cm="1">
        <f t="array" ref="I597">IFERROR(INDEX([1]!v_s10a_incident_by_feeder_FY26[Start_Date], ROWS($I$9:I597)),"")</f>
        <v>45960.26734953704</v>
      </c>
      <c r="J597" s="90" cm="1">
        <f t="array" ref="J597">IFERROR(INDEX([1]!v_s10a_incident_by_feeder_FY26[Start_Time], ROWS($J$9:J597)),"")</f>
        <v>45960.26734953704</v>
      </c>
      <c r="K597" s="89" cm="1">
        <f t="array" ref="K597">IFERROR(INDEX([1]!v_s10a_incident_by_feeder_FY26[End_Date], ROWS($K$9:K597)),"")</f>
        <v>45960.542141203703</v>
      </c>
      <c r="L597" s="90" cm="1">
        <f t="array" ref="L597">IFERROR(INDEX([1]!v_s10a_incident_by_feeder_FY26[End_Time], ROWS($L$9:L597)),"")</f>
        <v>45960.542141203703</v>
      </c>
      <c r="M597" s="97" cm="1">
        <f t="array" ref="M597">IFERROR(INDEX([1]!v_s10a_incident_by_feeder_FY26[SAIDI_Value], ROWS($M$9:M597)),"")</f>
        <v>4.0067083977738145</v>
      </c>
      <c r="N597" s="94" cm="1">
        <f t="array" ref="N597">IFERROR(INDEX([1]!v_s10a_incident_by_feeder_FY26[SAIFI_Value], ROWS($N$9:N597)),"")</f>
        <v>2.7476179924662083E-2</v>
      </c>
      <c r="O597" s="91" cm="1">
        <f t="array" ref="O597">IFERROR(INDEX([1]!v_s10a_incident_by_feeder_FY26[ICPs], ROWS($N$9:N597)),"")</f>
        <v>792.73091364205243</v>
      </c>
      <c r="P597" s="118" cm="1">
        <f t="array" ref="P597">IFERROR(INDEX([1]!v_s10a_incident_by_feeder_FY26[CML], ROWS($P$9:P597)),"")</f>
        <v>144658.1999932258</v>
      </c>
      <c r="Q597" s="88" t="str" cm="1">
        <f t="array" ref="Q597">IFERROR(INDEX([1]!v_s10a_incident_by_feeder_FY26[Planned or Unplanned], ROWS($Q$9:Q597)),"")</f>
        <v>Unplanned</v>
      </c>
      <c r="R597" s="88" t="str" cm="1">
        <f t="array" ref="R597">IFERROR(INDEX([1]!v_s10a_incident_by_feeder_FY26[Cause], ROWS($R$9:R597)),"")</f>
        <v>Defective Equipment</v>
      </c>
      <c r="S597" s="88" t="str" cm="1">
        <f t="array" ref="S597">IFERROR(INDEX([1]!v_s10a_incident_by_feeder_FY26[Details], ROWS($S$9:S597)),"")</f>
        <v># Broken Insulator, CHT-PKN, 33kV CB 273332</v>
      </c>
      <c r="T597" s="18"/>
    </row>
    <row r="598" spans="1:20" ht="15.75" x14ac:dyDescent="0.25">
      <c r="A598" s="10">
        <v>598</v>
      </c>
      <c r="B598" s="11"/>
      <c r="C598" s="116"/>
      <c r="D598" s="116"/>
      <c r="E598" s="85" t="str" cm="1">
        <f t="array" ref="E598">IFERROR(INDEX([1]!v_s10a_incident_by_feeder_FY26[Interruptions Identifier], ROWS($E$9:E598)),"")</f>
        <v>INCD-35285-F-ORURU</v>
      </c>
      <c r="F598" s="85" t="str" cm="1">
        <f t="array" ref="F598">IFERROR(INDEX([1]!v_s10a_incident_by_feeder_FY26[Circuit Location], ROWS($F$9:F598)),"")</f>
        <v>Taipa CB1206 - Oruru</v>
      </c>
      <c r="G598" s="88" t="str" cm="1">
        <f t="array" ref="G598">IFERROR(INDEX(#REF!, ROWS($G$9:G598)),"")</f>
        <v/>
      </c>
      <c r="H598" s="88" t="str" cm="1">
        <f t="array" ref="H598">IFERROR(INDEX([1]!v_s10a_incident_by_feeder_FY26[feeder], ROWS($H$9:H598)),"")</f>
        <v>ORURU</v>
      </c>
      <c r="I598" s="89" cm="1">
        <f t="array" ref="I598">IFERROR(INDEX([1]!v_s10a_incident_by_feeder_FY26[Start_Date], ROWS($I$9:I598)),"")</f>
        <v>45960.645138888889</v>
      </c>
      <c r="J598" s="90" cm="1">
        <f t="array" ref="J598">IFERROR(INDEX([1]!v_s10a_incident_by_feeder_FY26[Start_Time], ROWS($J$9:J598)),"")</f>
        <v>45960.645138888889</v>
      </c>
      <c r="K598" s="89" cm="1">
        <f t="array" ref="K598">IFERROR(INDEX([1]!v_s10a_incident_by_feeder_FY26[End_Date], ROWS($K$9:K598)),"")</f>
        <v>45960.678472222222</v>
      </c>
      <c r="L598" s="90" cm="1">
        <f t="array" ref="L598">IFERROR(INDEX([1]!v_s10a_incident_by_feeder_FY26[End_Time], ROWS($L$9:L598)),"")</f>
        <v>45960.678472222222</v>
      </c>
      <c r="M598" s="97" cm="1">
        <f t="array" ref="M598">IFERROR(INDEX([1]!v_s10a_incident_by_feeder_FY26[SAIDI_Value], ROWS($M$9:M598)),"")</f>
        <v>2.6146687344960225E-2</v>
      </c>
      <c r="N598" s="94" cm="1">
        <f t="array" ref="N598">IFERROR(INDEX([1]!v_s10a_incident_by_feeder_FY26[SAIFI_Value], ROWS($N$9:N598)),"")</f>
        <v>9.1402614668734767E-4</v>
      </c>
      <c r="O598" s="91" cm="1">
        <f t="array" ref="O598">IFERROR(INDEX([1]!v_s10a_incident_by_feeder_FY26[ICPs], ROWS($N$9:N598)),"")</f>
        <v>33</v>
      </c>
      <c r="P598" s="118" cm="1">
        <f t="array" ref="P598">IFERROR(INDEX([1]!v_s10a_incident_by_feeder_FY26[CML], ROWS($P$9:P598)),"")</f>
        <v>943.99999990244396</v>
      </c>
      <c r="Q598" s="88" t="str" cm="1">
        <f t="array" ref="Q598">IFERROR(INDEX([1]!v_s10a_incident_by_feeder_FY26[Planned or Unplanned], ROWS($Q$9:Q598)),"")</f>
        <v>Unplanned</v>
      </c>
      <c r="R598" s="88" t="str" cm="1">
        <f t="array" ref="R598">IFERROR(INDEX([1]!v_s10a_incident_by_feeder_FY26[Cause], ROWS($R$9:R598)),"")</f>
        <v>Unknown</v>
      </c>
      <c r="S598" s="88" t="str" cm="1">
        <f t="array" ref="S598">IFERROR(INDEX([1]!v_s10a_incident_by_feeder_FY26[Details], ROWS($S$9:S598)),"")</f>
        <v># Fuse F2255 blown, Honeymoon Valley Rd, Taipa</v>
      </c>
      <c r="T598" s="18"/>
    </row>
    <row r="599" spans="1:20" ht="15.75" x14ac:dyDescent="0.25">
      <c r="A599" s="10">
        <v>599</v>
      </c>
      <c r="B599" s="11"/>
      <c r="C599" s="116"/>
      <c r="D599" s="116"/>
      <c r="E599" s="85" t="str" cm="1">
        <f t="array" ref="E599">IFERROR(INDEX([1]!v_s10a_incident_by_feeder_FY26[Interruptions Identifier], ROWS($E$9:E599)),"")</f>
        <v>INCD-35291-F-PUKENUI SOUTH</v>
      </c>
      <c r="F599" s="85" t="str" cm="1">
        <f t="array" ref="F599">IFERROR(INDEX([1]!v_s10a_incident_by_feeder_FY26[Circuit Location], ROWS($F$9:F599)),"")</f>
        <v>Pukenui 131132 - Pukenui South</v>
      </c>
      <c r="G599" s="88" t="str" cm="1">
        <f t="array" ref="G599">IFERROR(INDEX(#REF!, ROWS($G$9:G599)),"")</f>
        <v/>
      </c>
      <c r="H599" s="88" t="str" cm="1">
        <f t="array" ref="H599">IFERROR(INDEX([1]!v_s10a_incident_by_feeder_FY26[feeder], ROWS($H$9:H599)),"")</f>
        <v>PUKENUI SOUTH</v>
      </c>
      <c r="I599" s="89" cm="1">
        <f t="array" ref="I599">IFERROR(INDEX([1]!v_s10a_incident_by_feeder_FY26[Start_Date], ROWS($I$9:I599)),"")</f>
        <v>45975.396527777775</v>
      </c>
      <c r="J599" s="90" cm="1">
        <f t="array" ref="J599">IFERROR(INDEX([1]!v_s10a_incident_by_feeder_FY26[Start_Time], ROWS($J$9:J599)),"")</f>
        <v>45975.396527777775</v>
      </c>
      <c r="K599" s="89" cm="1">
        <f t="array" ref="K599">IFERROR(INDEX([1]!v_s10a_incident_by_feeder_FY26[End_Date], ROWS($K$9:K599)),"")</f>
        <v>45975.575694444444</v>
      </c>
      <c r="L599" s="90" cm="1">
        <f t="array" ref="L599">IFERROR(INDEX([1]!v_s10a_incident_by_feeder_FY26[End_Time], ROWS($L$9:L599)),"")</f>
        <v>45975.575694444444</v>
      </c>
      <c r="M599" s="97" cm="1">
        <f t="array" ref="M599">IFERROR(INDEX([1]!v_s10a_incident_by_feeder_FY26[SAIDI_Value], ROWS($M$9:M599)),"")</f>
        <v>1.829381785971506</v>
      </c>
      <c r="N599" s="94" cm="1">
        <f t="array" ref="N599">IFERROR(INDEX([1]!v_s10a_incident_by_feeder_FY26[SAIFI_Value], ROWS($N$9:N599)),"")</f>
        <v>7.0906270773321515E-3</v>
      </c>
      <c r="O599" s="91" cm="1">
        <f t="array" ref="O599">IFERROR(INDEX([1]!v_s10a_incident_by_feeder_FY26[ICPs], ROWS($N$9:N599)),"")</f>
        <v>256</v>
      </c>
      <c r="P599" s="118" cm="1">
        <f t="array" ref="P599">IFERROR(INDEX([1]!v_s10a_incident_by_feeder_FY26[CML], ROWS($P$9:P599)),"")</f>
        <v>66048.000000715256</v>
      </c>
      <c r="Q599" s="88" t="str" cm="1">
        <f t="array" ref="Q599">IFERROR(INDEX([1]!v_s10a_incident_by_feeder_FY26[Planned or Unplanned], ROWS($Q$9:Q599)),"")</f>
        <v>Planned</v>
      </c>
      <c r="R599" s="88" t="str" cm="1">
        <f t="array" ref="R599">IFERROR(INDEX([1]!v_s10a_incident_by_feeder_FY26[Cause], ROWS($R$9:R599)),"")</f>
        <v>Planned Outage</v>
      </c>
      <c r="S599" s="88" t="str" cm="1">
        <f t="array" ref="S599">IFERROR(INDEX([1]!v_s10a_incident_by_feeder_FY26[Details], ROWS($S$9:S599)),"")</f>
        <v># Replace Voltage Regulator VR03-2, Far North Rd, Pukenui</v>
      </c>
      <c r="T599" s="18"/>
    </row>
    <row r="600" spans="1:20" ht="15.75" x14ac:dyDescent="0.25">
      <c r="A600" s="10">
        <v>600</v>
      </c>
      <c r="B600" s="11"/>
      <c r="C600" s="116"/>
      <c r="D600" s="116"/>
      <c r="E600" s="85" t="str" cm="1">
        <f t="array" ref="E600">IFERROR(INDEX([1]!v_s10a_incident_by_feeder_FY26[Interruptions Identifier], ROWS($E$9:E600)),"")</f>
        <v>INCD-35294-F-PUKENUI SOUTH</v>
      </c>
      <c r="F600" s="85" t="str" cm="1">
        <f t="array" ref="F600">IFERROR(INDEX([1]!v_s10a_incident_by_feeder_FY26[Circuit Location], ROWS($F$9:F600)),"")</f>
        <v>Pukenui 131132 - Pukenui South</v>
      </c>
      <c r="G600" s="88" t="str" cm="1">
        <f t="array" ref="G600">IFERROR(INDEX(#REF!, ROWS($G$9:G600)),"")</f>
        <v/>
      </c>
      <c r="H600" s="88" t="str" cm="1">
        <f t="array" ref="H600">IFERROR(INDEX([1]!v_s10a_incident_by_feeder_FY26[feeder], ROWS($H$9:H600)),"")</f>
        <v>PUKENUI SOUTH</v>
      </c>
      <c r="I600" s="89" cm="1">
        <f t="array" ref="I600">IFERROR(INDEX([1]!v_s10a_incident_by_feeder_FY26[Start_Date], ROWS($I$9:I600)),"")</f>
        <v>45961.166458333333</v>
      </c>
      <c r="J600" s="90" cm="1">
        <f t="array" ref="J600">IFERROR(INDEX([1]!v_s10a_incident_by_feeder_FY26[Start_Time], ROWS($J$9:J600)),"")</f>
        <v>45961.166458333333</v>
      </c>
      <c r="K600" s="89" cm="1">
        <f t="array" ref="K600">IFERROR(INDEX([1]!v_s10a_incident_by_feeder_FY26[End_Date], ROWS($K$9:K600)),"")</f>
        <v>45961.271527777775</v>
      </c>
      <c r="L600" s="90" cm="1">
        <f t="array" ref="L600">IFERROR(INDEX([1]!v_s10a_incident_by_feeder_FY26[End_Time], ROWS($L$9:L600)),"")</f>
        <v>45961.271527777775</v>
      </c>
      <c r="M600" s="97" cm="1">
        <f t="array" ref="M600">IFERROR(INDEX([1]!v_s10a_incident_by_feeder_FY26[SAIDI_Value], ROWS($M$9:M600)),"")</f>
        <v>1.5233769111598314</v>
      </c>
      <c r="N600" s="94" cm="1">
        <f t="array" ref="N600">IFERROR(INDEX([1]!v_s10a_incident_by_feeder_FY26[SAIFI_Value], ROWS($N$9:N600)),"")</f>
        <v>1.6951030356747176E-2</v>
      </c>
      <c r="O600" s="91" cm="1">
        <f t="array" ref="O600">IFERROR(INDEX([1]!v_s10a_incident_by_feeder_FY26[ICPs], ROWS($N$9:N600)),"")</f>
        <v>612</v>
      </c>
      <c r="P600" s="118" cm="1">
        <f t="array" ref="P600">IFERROR(INDEX([1]!v_s10a_incident_by_feeder_FY26[CML], ROWS($P$9:P600)),"")</f>
        <v>55000.000000514556</v>
      </c>
      <c r="Q600" s="88" t="str" cm="1">
        <f t="array" ref="Q600">IFERROR(INDEX([1]!v_s10a_incident_by_feeder_FY26[Planned or Unplanned], ROWS($Q$9:Q600)),"")</f>
        <v>Unplanned</v>
      </c>
      <c r="R600" s="88" t="str" cm="1">
        <f t="array" ref="R600">IFERROR(INDEX([1]!v_s10a_incident_by_feeder_FY26[Cause], ROWS($R$9:R600)),"")</f>
        <v>Wildlife</v>
      </c>
      <c r="S600" s="88" t="str" cm="1">
        <f t="array" ref="S600">IFERROR(INDEX([1]!v_s10a_incident_by_feeder_FY26[Details], ROWS($S$9:S600)),"")</f>
        <v># Possum Across Phases, near Pole 432707, Far North Rd, Pukenui</v>
      </c>
      <c r="T600" s="18"/>
    </row>
    <row r="601" spans="1:20" ht="15.75" x14ac:dyDescent="0.25">
      <c r="A601" s="10">
        <v>601</v>
      </c>
      <c r="B601" s="11"/>
      <c r="C601" s="116"/>
      <c r="D601" s="116"/>
      <c r="E601" s="85" t="str" cm="1">
        <f t="array" ref="E601">IFERROR(INDEX([1]!v_s10a_incident_by_feeder_FY26[Interruptions Identifier], ROWS($E$9:E601)),"")</f>
        <v>INCD-35312-F-TAHEKE</v>
      </c>
      <c r="F601" s="85" t="str" cm="1">
        <f t="array" ref="F601">IFERROR(INDEX([1]!v_s10a_incident_by_feeder_FY26[Circuit Location], ROWS($F$9:F601)),"")</f>
        <v>Kaikohe  CB0109 - Taheke</v>
      </c>
      <c r="G601" s="88" t="str" cm="1">
        <f t="array" ref="G601">IFERROR(INDEX(#REF!, ROWS($G$9:G601)),"")</f>
        <v/>
      </c>
      <c r="H601" s="88" t="str" cm="1">
        <f t="array" ref="H601">IFERROR(INDEX([1]!v_s10a_incident_by_feeder_FY26[feeder], ROWS($H$9:H601)),"")</f>
        <v>TAHEKE</v>
      </c>
      <c r="I601" s="89" cm="1">
        <f t="array" ref="I601">IFERROR(INDEX([1]!v_s10a_incident_by_feeder_FY26[Start_Date], ROWS($I$9:I601)),"")</f>
        <v>45961.652013888888</v>
      </c>
      <c r="J601" s="90" cm="1">
        <f t="array" ref="J601">IFERROR(INDEX([1]!v_s10a_incident_by_feeder_FY26[Start_Time], ROWS($J$9:J601)),"")</f>
        <v>45961.652013888888</v>
      </c>
      <c r="K601" s="89" cm="1">
        <f t="array" ref="K601">IFERROR(INDEX([1]!v_s10a_incident_by_feeder_FY26[End_Date], ROWS($K$9:K601)),"")</f>
        <v>45961.79277777778</v>
      </c>
      <c r="L601" s="90" cm="1">
        <f t="array" ref="L601">IFERROR(INDEX([1]!v_s10a_incident_by_feeder_FY26[End_Time], ROWS($L$9:L601)),"")</f>
        <v>45961.79277777778</v>
      </c>
      <c r="M601" s="97" cm="1">
        <f t="array" ref="M601">IFERROR(INDEX([1]!v_s10a_incident_by_feeder_FY26[SAIDI_Value], ROWS($M$9:M601)),"")</f>
        <v>0.62300695071395318</v>
      </c>
      <c r="N601" s="94" cm="1">
        <f t="array" ref="N601">IFERROR(INDEX([1]!v_s10a_incident_by_feeder_FY26[SAIFI_Value], ROWS($N$9:N601)),"")</f>
        <v>5.983491325630098E-3</v>
      </c>
      <c r="O601" s="91" cm="1">
        <f t="array" ref="O601">IFERROR(INDEX([1]!v_s10a_incident_by_feeder_FY26[ICPs], ROWS($N$9:N601)),"")</f>
        <v>216.02797082054909</v>
      </c>
      <c r="P601" s="118" cm="1">
        <f t="array" ref="P601">IFERROR(INDEX([1]!v_s10a_incident_by_feeder_FY26[CML], ROWS($P$9:P601)),"")</f>
        <v>22493.042948576567</v>
      </c>
      <c r="Q601" s="88" t="str" cm="1">
        <f t="array" ref="Q601">IFERROR(INDEX([1]!v_s10a_incident_by_feeder_FY26[Planned or Unplanned], ROWS($Q$9:Q601)),"")</f>
        <v>Unplanned</v>
      </c>
      <c r="R601" s="88" t="str" cm="1">
        <f t="array" ref="R601">IFERROR(INDEX([1]!v_s10a_incident_by_feeder_FY26[Cause], ROWS($R$9:R601)),"")</f>
        <v>Vegetation</v>
      </c>
      <c r="S601" s="88" t="str" cm="1">
        <f t="array" ref="S601">IFERROR(INDEX([1]!v_s10a_incident_by_feeder_FY26[Details], ROWS($S$9:S601)),"")</f>
        <v># Southern Area Major Event, Kaikohe to Whangaroa, Far North District</v>
      </c>
      <c r="T601" s="18"/>
    </row>
    <row r="602" spans="1:20" ht="15.75" x14ac:dyDescent="0.25">
      <c r="A602" s="10">
        <v>602</v>
      </c>
      <c r="B602" s="11"/>
      <c r="C602" s="116"/>
      <c r="D602" s="116"/>
      <c r="E602" s="85" t="str" cm="1">
        <f t="array" ref="E602">IFERROR(INDEX([1]!v_s10a_incident_by_feeder_FY26[Interruptions Identifier], ROWS($E$9:E602)),"")</f>
        <v>INCD-35312-F-WHANGAROA</v>
      </c>
      <c r="F602" s="85" t="str" cm="1">
        <f t="array" ref="F602">IFERROR(INDEX([1]!v_s10a_incident_by_feeder_FY26[Circuit Location], ROWS($F$9:F602)),"")</f>
        <v>Kaeo 191722 - Whangaroa</v>
      </c>
      <c r="G602" s="88" t="str" cm="1">
        <f t="array" ref="G602">IFERROR(INDEX(#REF!, ROWS($G$9:G602)),"")</f>
        <v/>
      </c>
      <c r="H602" s="88" t="str" cm="1">
        <f t="array" ref="H602">IFERROR(INDEX([1]!v_s10a_incident_by_feeder_FY26[feeder], ROWS($H$9:H602)),"")</f>
        <v>WHANGAROA</v>
      </c>
      <c r="I602" s="89" cm="1">
        <f t="array" ref="I602">IFERROR(INDEX([1]!v_s10a_incident_by_feeder_FY26[Start_Date], ROWS($I$9:I602)),"")</f>
        <v>45961.652013888888</v>
      </c>
      <c r="J602" s="90" cm="1">
        <f t="array" ref="J602">IFERROR(INDEX([1]!v_s10a_incident_by_feeder_FY26[Start_Time], ROWS($J$9:J602)),"")</f>
        <v>45961.652013888888</v>
      </c>
      <c r="K602" s="89" cm="1">
        <f t="array" ref="K602">IFERROR(INDEX([1]!v_s10a_incident_by_feeder_FY26[End_Date], ROWS($K$9:K602)),"")</f>
        <v>45961.79277777778</v>
      </c>
      <c r="L602" s="90" cm="1">
        <f t="array" ref="L602">IFERROR(INDEX([1]!v_s10a_incident_by_feeder_FY26[End_Time], ROWS($L$9:L602)),"")</f>
        <v>45961.79277777778</v>
      </c>
      <c r="M602" s="97" cm="1">
        <f t="array" ref="M602">IFERROR(INDEX([1]!v_s10a_incident_by_feeder_FY26[SAIDI_Value], ROWS($M$9:M602)),"")</f>
        <v>2.6920093440627699</v>
      </c>
      <c r="N602" s="94" cm="1">
        <f t="array" ref="N602">IFERROR(INDEX([1]!v_s10a_incident_by_feeder_FY26[SAIFI_Value], ROWS($N$9:N602)),"")</f>
        <v>1.3462855482668203E-2</v>
      </c>
      <c r="O602" s="91" cm="1">
        <f t="array" ref="O602">IFERROR(INDEX([1]!v_s10a_incident_by_feeder_FY26[ICPs], ROWS($N$9:N602)),"")</f>
        <v>486.0629343462528</v>
      </c>
      <c r="P602" s="118" cm="1">
        <f t="array" ref="P602">IFERROR(INDEX([1]!v_s10a_incident_by_feeder_FY26[CML], ROWS($P$9:P602)),"")</f>
        <v>97192.305358042257</v>
      </c>
      <c r="Q602" s="88" t="str" cm="1">
        <f t="array" ref="Q602">IFERROR(INDEX([1]!v_s10a_incident_by_feeder_FY26[Planned or Unplanned], ROWS($Q$9:Q602)),"")</f>
        <v>Unplanned</v>
      </c>
      <c r="R602" s="88" t="str" cm="1">
        <f t="array" ref="R602">IFERROR(INDEX([1]!v_s10a_incident_by_feeder_FY26[Cause], ROWS($R$9:R602)),"")</f>
        <v>Vegetation</v>
      </c>
      <c r="S602" s="88" t="str" cm="1">
        <f t="array" ref="S602">IFERROR(INDEX([1]!v_s10a_incident_by_feeder_FY26[Details], ROWS($S$9:S602)),"")</f>
        <v># Southern Area Major Event, Kaikohe to Whangaroa, Far North District</v>
      </c>
      <c r="T602" s="18"/>
    </row>
    <row r="603" spans="1:20" ht="15.75" x14ac:dyDescent="0.25">
      <c r="A603" s="10">
        <v>603</v>
      </c>
      <c r="B603" s="11"/>
      <c r="C603" s="116"/>
      <c r="D603" s="116"/>
      <c r="E603" s="85" t="str" cm="1">
        <f t="array" ref="E603">IFERROR(INDEX([1]!v_s10a_incident_by_feeder_FY26[Interruptions Identifier], ROWS($E$9:E603)),"")</f>
        <v>INCD-35312-F-HOREKE</v>
      </c>
      <c r="F603" s="85" t="str" cm="1">
        <f t="array" ref="F603">IFERROR(INDEX([1]!v_s10a_incident_by_feeder_FY26[Circuit Location], ROWS($F$9:F603)),"")</f>
        <v>Kaikohe  CB0111 - Horeke</v>
      </c>
      <c r="G603" s="88" t="str" cm="1">
        <f t="array" ref="G603">IFERROR(INDEX(#REF!, ROWS($G$9:G603)),"")</f>
        <v/>
      </c>
      <c r="H603" s="88" t="str" cm="1">
        <f t="array" ref="H603">IFERROR(INDEX([1]!v_s10a_incident_by_feeder_FY26[feeder], ROWS($H$9:H603)),"")</f>
        <v>HOREKE</v>
      </c>
      <c r="I603" s="89" cm="1">
        <f t="array" ref="I603">IFERROR(INDEX([1]!v_s10a_incident_by_feeder_FY26[Start_Date], ROWS($I$9:I603)),"")</f>
        <v>45961.652013888888</v>
      </c>
      <c r="J603" s="90" cm="1">
        <f t="array" ref="J603">IFERROR(INDEX([1]!v_s10a_incident_by_feeder_FY26[Start_Time], ROWS($J$9:J603)),"")</f>
        <v>45961.652013888888</v>
      </c>
      <c r="K603" s="89" cm="1">
        <f t="array" ref="K603">IFERROR(INDEX([1]!v_s10a_incident_by_feeder_FY26[End_Date], ROWS($K$9:K603)),"")</f>
        <v>45961.79277777778</v>
      </c>
      <c r="L603" s="90" cm="1">
        <f t="array" ref="L603">IFERROR(INDEX([1]!v_s10a_incident_by_feeder_FY26[End_Time], ROWS($L$9:L603)),"")</f>
        <v>45961.79277777778</v>
      </c>
      <c r="M603" s="97" cm="1">
        <f t="array" ref="M603">IFERROR(INDEX([1]!v_s10a_incident_by_feeder_FY26[SAIDI_Value], ROWS($M$9:M603)),"")</f>
        <v>2.0861571633819382</v>
      </c>
      <c r="N603" s="94" cm="1">
        <f t="array" ref="N603">IFERROR(INDEX([1]!v_s10a_incident_by_feeder_FY26[SAIFI_Value], ROWS($N$9:N603)),"")</f>
        <v>1.9529450854488314E-2</v>
      </c>
      <c r="O603" s="91" cm="1">
        <f t="array" ref="O603">IFERROR(INDEX([1]!v_s10a_incident_by_feeder_FY26[ICPs], ROWS($N$9:N603)),"")</f>
        <v>705.09129365044612</v>
      </c>
      <c r="P603" s="118" cm="1">
        <f t="array" ref="P603">IFERROR(INDEX([1]!v_s10a_incident_by_feeder_FY26[CML], ROWS($P$9:P603)),"")</f>
        <v>75318.618226741499</v>
      </c>
      <c r="Q603" s="88" t="str" cm="1">
        <f t="array" ref="Q603">IFERROR(INDEX([1]!v_s10a_incident_by_feeder_FY26[Planned or Unplanned], ROWS($Q$9:Q603)),"")</f>
        <v>Unplanned</v>
      </c>
      <c r="R603" s="88" t="str" cm="1">
        <f t="array" ref="R603">IFERROR(INDEX([1]!v_s10a_incident_by_feeder_FY26[Cause], ROWS($R$9:R603)),"")</f>
        <v>Vegetation</v>
      </c>
      <c r="S603" s="88" t="str" cm="1">
        <f t="array" ref="S603">IFERROR(INDEX([1]!v_s10a_incident_by_feeder_FY26[Details], ROWS($S$9:S603)),"")</f>
        <v># Southern Area Major Event, Kaikohe to Whangaroa, Far North District</v>
      </c>
      <c r="T603" s="18"/>
    </row>
    <row r="604" spans="1:20" ht="15.75" x14ac:dyDescent="0.25">
      <c r="A604" s="10">
        <v>604</v>
      </c>
      <c r="B604" s="11"/>
      <c r="C604" s="116"/>
      <c r="D604" s="116"/>
      <c r="E604" s="85" t="str" cm="1">
        <f t="array" ref="E604">IFERROR(INDEX([1]!v_s10a_incident_by_feeder_FY26[Interruptions Identifier], ROWS($E$9:E604)),"")</f>
        <v>INCD-35312-F-POKAPU</v>
      </c>
      <c r="F604" s="85" t="str" cm="1">
        <f t="array" ref="F604">IFERROR(INDEX([1]!v_s10a_incident_by_feeder_FY26[Circuit Location], ROWS($F$9:F604)),"")</f>
        <v>Moerewa 031312 - Pokapu</v>
      </c>
      <c r="G604" s="88" t="str" cm="1">
        <f t="array" ref="G604">IFERROR(INDEX(#REF!, ROWS($G$9:G604)),"")</f>
        <v/>
      </c>
      <c r="H604" s="88" t="str" cm="1">
        <f t="array" ref="H604">IFERROR(INDEX([1]!v_s10a_incident_by_feeder_FY26[feeder], ROWS($H$9:H604)),"")</f>
        <v>POKAPU</v>
      </c>
      <c r="I604" s="89" cm="1">
        <f t="array" ref="I604">IFERROR(INDEX([1]!v_s10a_incident_by_feeder_FY26[Start_Date], ROWS($I$9:I604)),"")</f>
        <v>45961.652013888888</v>
      </c>
      <c r="J604" s="90" cm="1">
        <f t="array" ref="J604">IFERROR(INDEX([1]!v_s10a_incident_by_feeder_FY26[Start_Time], ROWS($J$9:J604)),"")</f>
        <v>45961.652013888888</v>
      </c>
      <c r="K604" s="89" cm="1">
        <f t="array" ref="K604">IFERROR(INDEX([1]!v_s10a_incident_by_feeder_FY26[End_Date], ROWS($K$9:K604)),"")</f>
        <v>45961.79277777778</v>
      </c>
      <c r="L604" s="90" cm="1">
        <f t="array" ref="L604">IFERROR(INDEX([1]!v_s10a_incident_by_feeder_FY26[End_Time], ROWS($L$9:L604)),"")</f>
        <v>45961.79277777778</v>
      </c>
      <c r="M604" s="97" cm="1">
        <f t="array" ref="M604">IFERROR(INDEX([1]!v_s10a_incident_by_feeder_FY26[SAIDI_Value], ROWS($M$9:M604)),"")</f>
        <v>1.2831772601882387</v>
      </c>
      <c r="N604" s="94" cm="1">
        <f t="array" ref="N604">IFERROR(INDEX([1]!v_s10a_incident_by_feeder_FY26[SAIFI_Value], ROWS($N$9:N604)),"")</f>
        <v>8.171897875282207E-3</v>
      </c>
      <c r="O604" s="91" cm="1">
        <f t="array" ref="O604">IFERROR(INDEX([1]!v_s10a_incident_by_feeder_FY26[ICPs], ROWS($N$9:N604)),"")</f>
        <v>295.03820088918883</v>
      </c>
      <c r="P604" s="118" cm="1">
        <f t="array" ref="P604">IFERROR(INDEX([1]!v_s10a_incident_by_feeder_FY26[CML], ROWS($P$9:P604)),"")</f>
        <v>46327.831801836175</v>
      </c>
      <c r="Q604" s="88" t="str" cm="1">
        <f t="array" ref="Q604">IFERROR(INDEX([1]!v_s10a_incident_by_feeder_FY26[Planned or Unplanned], ROWS($Q$9:Q604)),"")</f>
        <v>Unplanned</v>
      </c>
      <c r="R604" s="88" t="str" cm="1">
        <f t="array" ref="R604">IFERROR(INDEX([1]!v_s10a_incident_by_feeder_FY26[Cause], ROWS($R$9:R604)),"")</f>
        <v>Vegetation</v>
      </c>
      <c r="S604" s="88" t="str" cm="1">
        <f t="array" ref="S604">IFERROR(INDEX([1]!v_s10a_incident_by_feeder_FY26[Details], ROWS($S$9:S604)),"")</f>
        <v># Southern Area Major Event, Kaikohe to Whangaroa, Far North District</v>
      </c>
      <c r="T604" s="18"/>
    </row>
    <row r="605" spans="1:20" ht="15.75" x14ac:dyDescent="0.25">
      <c r="A605" s="10">
        <v>605</v>
      </c>
      <c r="B605" s="11"/>
      <c r="C605" s="116"/>
      <c r="D605" s="116"/>
      <c r="E605" s="85" t="str" cm="1">
        <f t="array" ref="E605">IFERROR(INDEX([1]!v_s10a_incident_by_feeder_FY26[Interruptions Identifier], ROWS($E$9:E605)),"")</f>
        <v>INCD-35312-F-ONEWHERO</v>
      </c>
      <c r="F605" s="85" t="str" cm="1">
        <f t="array" ref="F605">IFERROR(INDEX([1]!v_s10a_incident_by_feeder_FY26[Circuit Location], ROWS($F$9:F605)),"")</f>
        <v>Haruru CB0608 - Onewhero</v>
      </c>
      <c r="G605" s="88" t="str" cm="1">
        <f t="array" ref="G605">IFERROR(INDEX(#REF!, ROWS($G$9:G605)),"")</f>
        <v/>
      </c>
      <c r="H605" s="88" t="str" cm="1">
        <f t="array" ref="H605">IFERROR(INDEX([1]!v_s10a_incident_by_feeder_FY26[feeder], ROWS($H$9:H605)),"")</f>
        <v>ONEWHERO</v>
      </c>
      <c r="I605" s="89" cm="1">
        <f t="array" ref="I605">IFERROR(INDEX([1]!v_s10a_incident_by_feeder_FY26[Start_Date], ROWS($I$9:I605)),"")</f>
        <v>45961.652013888888</v>
      </c>
      <c r="J605" s="90" cm="1">
        <f t="array" ref="J605">IFERROR(INDEX([1]!v_s10a_incident_by_feeder_FY26[Start_Time], ROWS($J$9:J605)),"")</f>
        <v>45961.652013888888</v>
      </c>
      <c r="K605" s="89" cm="1">
        <f t="array" ref="K605">IFERROR(INDEX([1]!v_s10a_incident_by_feeder_FY26[End_Date], ROWS($K$9:K605)),"")</f>
        <v>45961.79277777778</v>
      </c>
      <c r="L605" s="90" cm="1">
        <f t="array" ref="L605">IFERROR(INDEX([1]!v_s10a_incident_by_feeder_FY26[End_Time], ROWS($L$9:L605)),"")</f>
        <v>45961.79277777778</v>
      </c>
      <c r="M605" s="97" cm="1">
        <f t="array" ref="M605">IFERROR(INDEX([1]!v_s10a_incident_by_feeder_FY26[SAIDI_Value], ROWS($M$9:M605)),"")</f>
        <v>0.57316462169711535</v>
      </c>
      <c r="N605" s="94" cm="1">
        <f t="array" ref="N605">IFERROR(INDEX([1]!v_s10a_incident_by_feeder_FY26[SAIFI_Value], ROWS($N$9:N605)),"")</f>
        <v>3.1856551039232571E-3</v>
      </c>
      <c r="O605" s="91" cm="1">
        <f t="array" ref="O605">IFERROR(INDEX([1]!v_s10a_incident_by_feeder_FY26[ICPs], ROWS($N$9:N605)),"")</f>
        <v>115.01489187204527</v>
      </c>
      <c r="P605" s="118" cm="1">
        <f t="array" ref="P605">IFERROR(INDEX([1]!v_s10a_incident_by_feeder_FY26[CML], ROWS($P$9:P605)),"")</f>
        <v>20693.535501752653</v>
      </c>
      <c r="Q605" s="88" t="str" cm="1">
        <f t="array" ref="Q605">IFERROR(INDEX([1]!v_s10a_incident_by_feeder_FY26[Planned or Unplanned], ROWS($Q$9:Q605)),"")</f>
        <v>Unplanned</v>
      </c>
      <c r="R605" s="88" t="str" cm="1">
        <f t="array" ref="R605">IFERROR(INDEX([1]!v_s10a_incident_by_feeder_FY26[Cause], ROWS($R$9:R605)),"")</f>
        <v>Vegetation</v>
      </c>
      <c r="S605" s="88" t="str" cm="1">
        <f t="array" ref="S605">IFERROR(INDEX([1]!v_s10a_incident_by_feeder_FY26[Details], ROWS($S$9:S605)),"")</f>
        <v># Southern Area Major Event, Kaikohe to Whangaroa, Far North District</v>
      </c>
      <c r="T605" s="18"/>
    </row>
    <row r="606" spans="1:20" ht="15.75" x14ac:dyDescent="0.25">
      <c r="A606" s="10">
        <v>606</v>
      </c>
      <c r="B606" s="11"/>
      <c r="C606" s="116"/>
      <c r="D606" s="116"/>
      <c r="E606" s="85" t="str" cm="1">
        <f t="array" ref="E606">IFERROR(INDEX([1]!v_s10a_incident_by_feeder_FY26[Interruptions Identifier], ROWS($E$9:E606)),"")</f>
        <v>INCD-35312-F-TE KEMARA AVE</v>
      </c>
      <c r="F606" s="85" t="str" cm="1">
        <f t="array" ref="F606">IFERROR(INDEX([1]!v_s10a_incident_by_feeder_FY26[Circuit Location], ROWS($F$9:F606)),"")</f>
        <v>Haruru CB0605 - Te Kemara Ave</v>
      </c>
      <c r="G606" s="88" t="str" cm="1">
        <f t="array" ref="G606">IFERROR(INDEX(#REF!, ROWS($G$9:G606)),"")</f>
        <v/>
      </c>
      <c r="H606" s="88" t="str" cm="1">
        <f t="array" ref="H606">IFERROR(INDEX([1]!v_s10a_incident_by_feeder_FY26[feeder], ROWS($H$9:H606)),"")</f>
        <v>TE KEMARA AVE</v>
      </c>
      <c r="I606" s="89" cm="1">
        <f t="array" ref="I606">IFERROR(INDEX([1]!v_s10a_incident_by_feeder_FY26[Start_Date], ROWS($I$9:I606)),"")</f>
        <v>45961.652013888888</v>
      </c>
      <c r="J606" s="90" cm="1">
        <f t="array" ref="J606">IFERROR(INDEX([1]!v_s10a_incident_by_feeder_FY26[Start_Time], ROWS($J$9:J606)),"")</f>
        <v>45961.652013888888</v>
      </c>
      <c r="K606" s="89" cm="1">
        <f t="array" ref="K606">IFERROR(INDEX([1]!v_s10a_incident_by_feeder_FY26[End_Date], ROWS($K$9:K606)),"")</f>
        <v>45961.79277777778</v>
      </c>
      <c r="L606" s="90" cm="1">
        <f t="array" ref="L606">IFERROR(INDEX([1]!v_s10a_incident_by_feeder_FY26[End_Time], ROWS($L$9:L606)),"")</f>
        <v>45961.79277777778</v>
      </c>
      <c r="M606" s="97" cm="1">
        <f t="array" ref="M606">IFERROR(INDEX([1]!v_s10a_incident_by_feeder_FY26[SAIDI_Value], ROWS($M$9:M606)),"")</f>
        <v>1.939174650497935</v>
      </c>
      <c r="N606" s="94" cm="1">
        <f t="array" ref="N606">IFERROR(INDEX([1]!v_s10a_incident_by_feeder_FY26[SAIFI_Value], ROWS($N$9:N606)),"")</f>
        <v>1.1080539491908209E-2</v>
      </c>
      <c r="O606" s="91" cm="1">
        <f t="array" ref="O606">IFERROR(INDEX([1]!v_s10a_incident_by_feeder_FY26[ICPs], ROWS($N$9:N606)),"")</f>
        <v>400.05179781585394</v>
      </c>
      <c r="P606" s="118" cm="1">
        <f t="array" ref="P606">IFERROR(INDEX([1]!v_s10a_incident_by_feeder_FY26[CML], ROWS($P$9:P606)),"")</f>
        <v>70011.961581577445</v>
      </c>
      <c r="Q606" s="88" t="str" cm="1">
        <f t="array" ref="Q606">IFERROR(INDEX([1]!v_s10a_incident_by_feeder_FY26[Planned or Unplanned], ROWS($Q$9:Q606)),"")</f>
        <v>Unplanned</v>
      </c>
      <c r="R606" s="88" t="str" cm="1">
        <f t="array" ref="R606">IFERROR(INDEX([1]!v_s10a_incident_by_feeder_FY26[Cause], ROWS($R$9:R606)),"")</f>
        <v>Vegetation</v>
      </c>
      <c r="S606" s="88" t="str" cm="1">
        <f t="array" ref="S606">IFERROR(INDEX([1]!v_s10a_incident_by_feeder_FY26[Details], ROWS($S$9:S606)),"")</f>
        <v># Southern Area Major Event, Kaikohe to Whangaroa, Far North District</v>
      </c>
      <c r="T606" s="18"/>
    </row>
    <row r="607" spans="1:20" ht="15.75" x14ac:dyDescent="0.25">
      <c r="A607" s="10">
        <v>607</v>
      </c>
      <c r="B607" s="11"/>
      <c r="C607" s="116"/>
      <c r="D607" s="116"/>
      <c r="E607" s="85" t="str" cm="1">
        <f t="array" ref="E607">IFERROR(INDEX([1]!v_s10a_incident_by_feeder_FY26[Interruptions Identifier], ROWS($E$9:E607)),"")</f>
        <v>INCD-35312-F-PUKETONA</v>
      </c>
      <c r="F607" s="85" t="str" cm="1">
        <f t="array" ref="F607">IFERROR(INDEX([1]!v_s10a_incident_by_feeder_FY26[Circuit Location], ROWS($F$9:F607)),"")</f>
        <v>Haruru CB0607 - Puketona</v>
      </c>
      <c r="G607" s="88" t="str" cm="1">
        <f t="array" ref="G607">IFERROR(INDEX(#REF!, ROWS($G$9:G607)),"")</f>
        <v/>
      </c>
      <c r="H607" s="88" t="str" cm="1">
        <f t="array" ref="H607">IFERROR(INDEX([1]!v_s10a_incident_by_feeder_FY26[feeder], ROWS($H$9:H607)),"")</f>
        <v>PUKETONA</v>
      </c>
      <c r="I607" s="89" cm="1">
        <f t="array" ref="I607">IFERROR(INDEX([1]!v_s10a_incident_by_feeder_FY26[Start_Date], ROWS($I$9:I607)),"")</f>
        <v>45961.652013888888</v>
      </c>
      <c r="J607" s="90" cm="1">
        <f t="array" ref="J607">IFERROR(INDEX([1]!v_s10a_incident_by_feeder_FY26[Start_Time], ROWS($J$9:J607)),"")</f>
        <v>45961.652013888888</v>
      </c>
      <c r="K607" s="89" cm="1">
        <f t="array" ref="K607">IFERROR(INDEX([1]!v_s10a_incident_by_feeder_FY26[End_Date], ROWS($K$9:K607)),"")</f>
        <v>45961.79277777778</v>
      </c>
      <c r="L607" s="90" cm="1">
        <f t="array" ref="L607">IFERROR(INDEX([1]!v_s10a_incident_by_feeder_FY26[End_Time], ROWS($L$9:L607)),"")</f>
        <v>45961.79277777778</v>
      </c>
      <c r="M607" s="97" cm="1">
        <f t="array" ref="M607">IFERROR(INDEX([1]!v_s10a_incident_by_feeder_FY26[SAIDI_Value], ROWS($M$9:M607)),"")</f>
        <v>1.2715445208264571</v>
      </c>
      <c r="N607" s="94" cm="1">
        <f t="array" ref="N607">IFERROR(INDEX([1]!v_s10a_incident_by_feeder_FY26[SAIFI_Value], ROWS($N$9:N607)),"")</f>
        <v>7.0638439260912577E-3</v>
      </c>
      <c r="O607" s="91" cm="1">
        <f t="array" ref="O607">IFERROR(INDEX([1]!v_s10a_incident_by_feeder_FY26[ICPs], ROWS($N$9:N607)),"")</f>
        <v>255.03302110759878</v>
      </c>
      <c r="P607" s="118" cm="1">
        <f t="array" ref="P607">IFERROR(INDEX([1]!v_s10a_incident_by_feeder_FY26[CML], ROWS($P$9:P607)),"")</f>
        <v>45907.843379918406</v>
      </c>
      <c r="Q607" s="88" t="str" cm="1">
        <f t="array" ref="Q607">IFERROR(INDEX([1]!v_s10a_incident_by_feeder_FY26[Planned or Unplanned], ROWS($Q$9:Q607)),"")</f>
        <v>Unplanned</v>
      </c>
      <c r="R607" s="88" t="str" cm="1">
        <f t="array" ref="R607">IFERROR(INDEX([1]!v_s10a_incident_by_feeder_FY26[Cause], ROWS($R$9:R607)),"")</f>
        <v>Vegetation</v>
      </c>
      <c r="S607" s="88" t="str" cm="1">
        <f t="array" ref="S607">IFERROR(INDEX([1]!v_s10a_incident_by_feeder_FY26[Details], ROWS($S$9:S607)),"")</f>
        <v># Southern Area Major Event, Kaikohe to Whangaroa, Far North District</v>
      </c>
      <c r="T607" s="18"/>
    </row>
    <row r="608" spans="1:20" ht="15.75" x14ac:dyDescent="0.25">
      <c r="A608" s="10">
        <v>608</v>
      </c>
      <c r="B608" s="11"/>
      <c r="C608" s="116"/>
      <c r="D608" s="116"/>
      <c r="E608" s="85" t="str" cm="1">
        <f t="array" ref="E608">IFERROR(INDEX([1]!v_s10a_incident_by_feeder_FY26[Interruptions Identifier], ROWS($E$9:E608)),"")</f>
        <v>INCD-35312-F-OHAEAWAI</v>
      </c>
      <c r="F608" s="85" t="str" cm="1">
        <f t="array" ref="F608">IFERROR(INDEX([1]!v_s10a_incident_by_feeder_FY26[Circuit Location], ROWS($F$9:F608)),"")</f>
        <v>Kaikohe  CB0110 - Ohaeawai</v>
      </c>
      <c r="G608" s="88" t="str" cm="1">
        <f t="array" ref="G608">IFERROR(INDEX(#REF!, ROWS($G$9:G608)),"")</f>
        <v/>
      </c>
      <c r="H608" s="88" t="str" cm="1">
        <f t="array" ref="H608">IFERROR(INDEX([1]!v_s10a_incident_by_feeder_FY26[feeder], ROWS($H$9:H608)),"")</f>
        <v>OHAEAWAI</v>
      </c>
      <c r="I608" s="89" cm="1">
        <f t="array" ref="I608">IFERROR(INDEX([1]!v_s10a_incident_by_feeder_FY26[Start_Date], ROWS($I$9:I608)),"")</f>
        <v>45961.652013888888</v>
      </c>
      <c r="J608" s="90" cm="1">
        <f t="array" ref="J608">IFERROR(INDEX([1]!v_s10a_incident_by_feeder_FY26[Start_Time], ROWS($J$9:J608)),"")</f>
        <v>45961.652013888888</v>
      </c>
      <c r="K608" s="89" cm="1">
        <f t="array" ref="K608">IFERROR(INDEX([1]!v_s10a_incident_by_feeder_FY26[End_Date], ROWS($K$9:K608)),"")</f>
        <v>45961.79277777778</v>
      </c>
      <c r="L608" s="90" cm="1">
        <f t="array" ref="L608">IFERROR(INDEX([1]!v_s10a_incident_by_feeder_FY26[End_Time], ROWS($L$9:L608)),"")</f>
        <v>45961.79277777778</v>
      </c>
      <c r="M608" s="97" cm="1">
        <f t="array" ref="M608">IFERROR(INDEX([1]!v_s10a_incident_by_feeder_FY26[SAIDI_Value], ROWS($M$9:M608)),"")</f>
        <v>2.4053642408921889</v>
      </c>
      <c r="N608" s="94" cm="1">
        <f t="array" ref="N608">IFERROR(INDEX([1]!v_s10a_incident_by_feeder_FY26[SAIFI_Value], ROWS($N$9:N608)),"")</f>
        <v>2.3158327538088205E-2</v>
      </c>
      <c r="O608" s="91" cm="1">
        <f t="array" ref="O608">IFERROR(INDEX([1]!v_s10a_incident_by_feeder_FY26[ICPs], ROWS($N$9:N608)),"")</f>
        <v>836.10825743513658</v>
      </c>
      <c r="P608" s="118" cm="1">
        <f t="array" ref="P608">IFERROR(INDEX([1]!v_s10a_incident_by_feeder_FY26[CML], ROWS($P$9:P608)),"")</f>
        <v>86843.270553171591</v>
      </c>
      <c r="Q608" s="88" t="str" cm="1">
        <f t="array" ref="Q608">IFERROR(INDEX([1]!v_s10a_incident_by_feeder_FY26[Planned or Unplanned], ROWS($Q$9:Q608)),"")</f>
        <v>Unplanned</v>
      </c>
      <c r="R608" s="88" t="str" cm="1">
        <f t="array" ref="R608">IFERROR(INDEX([1]!v_s10a_incident_by_feeder_FY26[Cause], ROWS($R$9:R608)),"")</f>
        <v>Vegetation</v>
      </c>
      <c r="S608" s="88" t="str" cm="1">
        <f t="array" ref="S608">IFERROR(INDEX([1]!v_s10a_incident_by_feeder_FY26[Details], ROWS($S$9:S608)),"")</f>
        <v># Southern Area Major Event, Kaikohe to Whangaroa, Far North District</v>
      </c>
      <c r="T608" s="18"/>
    </row>
    <row r="609" spans="1:20" ht="15.75" x14ac:dyDescent="0.25">
      <c r="A609" s="10">
        <v>609</v>
      </c>
      <c r="B609" s="11"/>
      <c r="C609" s="116"/>
      <c r="D609" s="116"/>
      <c r="E609" s="85" t="str" cm="1">
        <f t="array" ref="E609">IFERROR(INDEX([1]!v_s10a_incident_by_feeder_FY26[Interruptions Identifier], ROWS($E$9:E609)),"")</f>
        <v>INCD-35312-F-RUSSELL EXPRESS</v>
      </c>
      <c r="F609" s="85" t="str" cm="1">
        <f t="array" ref="F609">IFERROR(INDEX([1]!v_s10a_incident_by_feeder_FY26[Circuit Location], ROWS($F$9:F609)),"")</f>
        <v>Kawakawa CB0209 - Russel Express</v>
      </c>
      <c r="G609" s="88" t="str" cm="1">
        <f t="array" ref="G609">IFERROR(INDEX(#REF!, ROWS($G$9:G609)),"")</f>
        <v/>
      </c>
      <c r="H609" s="88" t="str" cm="1">
        <f t="array" ref="H609">IFERROR(INDEX([1]!v_s10a_incident_by_feeder_FY26[feeder], ROWS($H$9:H609)),"")</f>
        <v>RUSSELL EXPRESS</v>
      </c>
      <c r="I609" s="89" cm="1">
        <f t="array" ref="I609">IFERROR(INDEX([1]!v_s10a_incident_by_feeder_FY26[Start_Date], ROWS($I$9:I609)),"")</f>
        <v>45961.652013888888</v>
      </c>
      <c r="J609" s="90" cm="1">
        <f t="array" ref="J609">IFERROR(INDEX([1]!v_s10a_incident_by_feeder_FY26[Start_Time], ROWS($J$9:J609)),"")</f>
        <v>45961.652013888888</v>
      </c>
      <c r="K609" s="89" cm="1">
        <f t="array" ref="K609">IFERROR(INDEX([1]!v_s10a_incident_by_feeder_FY26[End_Date], ROWS($K$9:K609)),"")</f>
        <v>45961.79277777778</v>
      </c>
      <c r="L609" s="90" cm="1">
        <f t="array" ref="L609">IFERROR(INDEX([1]!v_s10a_incident_by_feeder_FY26[End_Time], ROWS($L$9:L609)),"")</f>
        <v>45961.79277777778</v>
      </c>
      <c r="M609" s="97" cm="1">
        <f t="array" ref="M609">IFERROR(INDEX([1]!v_s10a_incident_by_feeder_FY26[SAIDI_Value], ROWS($M$9:M609)),"")</f>
        <v>3.1638728671427283</v>
      </c>
      <c r="N609" s="94" cm="1">
        <f t="array" ref="N609">IFERROR(INDEX([1]!v_s10a_incident_by_feeder_FY26[SAIFI_Value], ROWS($N$9:N609)),"")</f>
        <v>1.8615306346405892E-2</v>
      </c>
      <c r="O609" s="91" cm="1">
        <f t="array" ref="O609">IFERROR(INDEX([1]!v_s10a_incident_by_feeder_FY26[ICPs], ROWS($N$9:N609)),"")</f>
        <v>672.08702033063832</v>
      </c>
      <c r="P609" s="118" cm="1">
        <f t="array" ref="P609">IFERROR(INDEX([1]!v_s10a_incident_by_feeder_FY26[CML], ROWS($P$9:P609)),"")</f>
        <v>114228.46599532105</v>
      </c>
      <c r="Q609" s="88" t="str" cm="1">
        <f t="array" ref="Q609">IFERROR(INDEX([1]!v_s10a_incident_by_feeder_FY26[Planned or Unplanned], ROWS($Q$9:Q609)),"")</f>
        <v>Unplanned</v>
      </c>
      <c r="R609" s="88" t="str" cm="1">
        <f t="array" ref="R609">IFERROR(INDEX([1]!v_s10a_incident_by_feeder_FY26[Cause], ROWS($R$9:R609)),"")</f>
        <v>Vegetation</v>
      </c>
      <c r="S609" s="88" t="str" cm="1">
        <f t="array" ref="S609">IFERROR(INDEX([1]!v_s10a_incident_by_feeder_FY26[Details], ROWS($S$9:S609)),"")</f>
        <v># Southern Area Major Event, Kaikohe to Whangaroa, Far North District</v>
      </c>
      <c r="T609" s="18"/>
    </row>
    <row r="610" spans="1:20" ht="15.75" x14ac:dyDescent="0.25">
      <c r="A610" s="10">
        <v>610</v>
      </c>
      <c r="B610" s="11"/>
      <c r="C610" s="116"/>
      <c r="D610" s="116"/>
      <c r="E610" s="85" t="str" cm="1">
        <f t="array" ref="E610">IFERROR(INDEX([1]!v_s10a_incident_by_feeder_FY26[Interruptions Identifier], ROWS($E$9:E610)),"")</f>
        <v>INCD-35312-F-KAIKOHE</v>
      </c>
      <c r="F610" s="85" t="str" cm="1">
        <f t="array" ref="F610">IFERROR(INDEX([1]!v_s10a_incident_by_feeder_FY26[Circuit Location], ROWS($F$9:F610)),"")</f>
        <v>Kaikohe  CB0107 - Kaikohe</v>
      </c>
      <c r="G610" s="88" t="str" cm="1">
        <f t="array" ref="G610">IFERROR(INDEX(#REF!, ROWS($G$9:G610)),"")</f>
        <v/>
      </c>
      <c r="H610" s="88" t="str" cm="1">
        <f t="array" ref="H610">IFERROR(INDEX([1]!v_s10a_incident_by_feeder_FY26[feeder], ROWS($H$9:H610)),"")</f>
        <v>KAIKOHE</v>
      </c>
      <c r="I610" s="89" cm="1">
        <f t="array" ref="I610">IFERROR(INDEX([1]!v_s10a_incident_by_feeder_FY26[Start_Date], ROWS($I$9:I610)),"")</f>
        <v>45961.652013888888</v>
      </c>
      <c r="J610" s="90" cm="1">
        <f t="array" ref="J610">IFERROR(INDEX([1]!v_s10a_incident_by_feeder_FY26[Start_Time], ROWS($J$9:J610)),"")</f>
        <v>45961.652013888888</v>
      </c>
      <c r="K610" s="89" cm="1">
        <f t="array" ref="K610">IFERROR(INDEX([1]!v_s10a_incident_by_feeder_FY26[End_Date], ROWS($K$9:K610)),"")</f>
        <v>45961.79277777778</v>
      </c>
      <c r="L610" s="90" cm="1">
        <f t="array" ref="L610">IFERROR(INDEX([1]!v_s10a_incident_by_feeder_FY26[End_Time], ROWS($L$9:L610)),"")</f>
        <v>45961.79277777778</v>
      </c>
      <c r="M610" s="97" cm="1">
        <f t="array" ref="M610">IFERROR(INDEX([1]!v_s10a_incident_by_feeder_FY26[SAIDI_Value], ROWS($M$9:M610)),"")</f>
        <v>3.4829100360168641</v>
      </c>
      <c r="N610" s="94" cm="1">
        <f t="array" ref="N610">IFERROR(INDEX([1]!v_s10a_incident_by_feeder_FY26[SAIFI_Value], ROWS($N$9:N610)),"")</f>
        <v>3.4654387260943262E-2</v>
      </c>
      <c r="O610" s="91" cm="1">
        <f t="array" ref="O610">IFERROR(INDEX([1]!v_s10a_incident_by_feeder_FY26[ICPs], ROWS($N$9:N610)),"")</f>
        <v>1251.1619976690956</v>
      </c>
      <c r="P610" s="118" cm="1">
        <f t="array" ref="P610">IFERROR(INDEX([1]!v_s10a_incident_by_feeder_FY26[CML], ROWS($P$9:P610)),"")</f>
        <v>125746.98394035286</v>
      </c>
      <c r="Q610" s="88" t="str" cm="1">
        <f t="array" ref="Q610">IFERROR(INDEX([1]!v_s10a_incident_by_feeder_FY26[Planned or Unplanned], ROWS($Q$9:Q610)),"")</f>
        <v>Unplanned</v>
      </c>
      <c r="R610" s="88" t="str" cm="1">
        <f t="array" ref="R610">IFERROR(INDEX([1]!v_s10a_incident_by_feeder_FY26[Cause], ROWS($R$9:R610)),"")</f>
        <v>Vegetation</v>
      </c>
      <c r="S610" s="88" t="str" cm="1">
        <f t="array" ref="S610">IFERROR(INDEX([1]!v_s10a_incident_by_feeder_FY26[Details], ROWS($S$9:S610)),"")</f>
        <v># Southern Area Major Event, Kaikohe to Whangaroa, Far North District</v>
      </c>
      <c r="T610" s="18"/>
    </row>
    <row r="611" spans="1:20" ht="15.75" x14ac:dyDescent="0.25">
      <c r="A611" s="10">
        <v>611</v>
      </c>
      <c r="B611" s="11"/>
      <c r="C611" s="116"/>
      <c r="D611" s="116"/>
      <c r="E611" s="85" t="str" cm="1">
        <f t="array" ref="E611">IFERROR(INDEX([1]!v_s10a_incident_by_feeder_FY26[Interruptions Identifier], ROWS($E$9:E611)),"")</f>
        <v>INCD-35312-F-SHEPHERD ROAD</v>
      </c>
      <c r="F611" s="85" t="str" cm="1">
        <f t="array" ref="F611">IFERROR(INDEX([1]!v_s10a_incident_by_feeder_FY26[Circuit Location], ROWS($F$9:F611)),"")</f>
        <v>Kerikeri 181192 - Shepherd Road</v>
      </c>
      <c r="G611" s="88" t="str" cm="1">
        <f t="array" ref="G611">IFERROR(INDEX(#REF!, ROWS($G$9:G611)),"")</f>
        <v/>
      </c>
      <c r="H611" s="88" t="str" cm="1">
        <f t="array" ref="H611">IFERROR(INDEX([1]!v_s10a_incident_by_feeder_FY26[feeder], ROWS($H$9:H611)),"")</f>
        <v>SHEPHERD ROAD</v>
      </c>
      <c r="I611" s="89" cm="1">
        <f t="array" ref="I611">IFERROR(INDEX([1]!v_s10a_incident_by_feeder_FY26[Start_Date], ROWS($I$9:I611)),"")</f>
        <v>45961.652013888888</v>
      </c>
      <c r="J611" s="90" cm="1">
        <f t="array" ref="J611">IFERROR(INDEX([1]!v_s10a_incident_by_feeder_FY26[Start_Time], ROWS($J$9:J611)),"")</f>
        <v>45961.652013888888</v>
      </c>
      <c r="K611" s="89" cm="1">
        <f t="array" ref="K611">IFERROR(INDEX([1]!v_s10a_incident_by_feeder_FY26[End_Date], ROWS($K$9:K611)),"")</f>
        <v>45961.79277777778</v>
      </c>
      <c r="L611" s="90" cm="1">
        <f t="array" ref="L611">IFERROR(INDEX([1]!v_s10a_incident_by_feeder_FY26[End_Time], ROWS($L$9:L611)),"")</f>
        <v>45961.79277777778</v>
      </c>
      <c r="M611" s="97" cm="1">
        <f t="array" ref="M611">IFERROR(INDEX([1]!v_s10a_incident_by_feeder_FY26[SAIDI_Value], ROWS($M$9:M611)),"")</f>
        <v>1.057708961866594</v>
      </c>
      <c r="N611" s="94" cm="1">
        <f t="array" ref="N611">IFERROR(INDEX([1]!v_s10a_incident_by_feeder_FY26[SAIFI_Value], ROWS($N$9:N611)),"")</f>
        <v>7.3962601108487356E-3</v>
      </c>
      <c r="O611" s="91" cm="1">
        <f t="array" ref="O611">IFERROR(INDEX([1]!v_s10a_incident_by_feeder_FY26[ICPs], ROWS($N$9:N611)),"")</f>
        <v>267.03457504208274</v>
      </c>
      <c r="P611" s="118" cm="1">
        <f t="array" ref="P611">IFERROR(INDEX([1]!v_s10a_incident_by_feeder_FY26[CML], ROWS($P$9:P611)),"")</f>
        <v>38187.524359231509</v>
      </c>
      <c r="Q611" s="88" t="str" cm="1">
        <f t="array" ref="Q611">IFERROR(INDEX([1]!v_s10a_incident_by_feeder_FY26[Planned or Unplanned], ROWS($Q$9:Q611)),"")</f>
        <v>Unplanned</v>
      </c>
      <c r="R611" s="88" t="str" cm="1">
        <f t="array" ref="R611">IFERROR(INDEX([1]!v_s10a_incident_by_feeder_FY26[Cause], ROWS($R$9:R611)),"")</f>
        <v>Vegetation</v>
      </c>
      <c r="S611" s="88" t="str" cm="1">
        <f t="array" ref="S611">IFERROR(INDEX([1]!v_s10a_incident_by_feeder_FY26[Details], ROWS($S$9:S611)),"")</f>
        <v># Southern Area Major Event, Kaikohe to Whangaroa, Far North District</v>
      </c>
      <c r="T611" s="18"/>
    </row>
    <row r="612" spans="1:20" ht="15.75" x14ac:dyDescent="0.25">
      <c r="A612" s="10">
        <v>612</v>
      </c>
      <c r="B612" s="11"/>
      <c r="C612" s="116"/>
      <c r="D612" s="116"/>
      <c r="E612" s="85" t="str" cm="1">
        <f t="array" ref="E612">IFERROR(INDEX([1]!v_s10a_incident_by_feeder_FY26[Interruptions Identifier], ROWS($E$9:E612)),"")</f>
        <v>INCD-35312-F-BULLS GORGE</v>
      </c>
      <c r="F612" s="85" t="str" cm="1">
        <f t="array" ref="F612">IFERROR(INDEX([1]!v_s10a_incident_by_feeder_FY26[Circuit Location], ROWS($F$9:F612)),"")</f>
        <v>Mt Pokaka 171112 - Bulls Gorge</v>
      </c>
      <c r="G612" s="88" t="str" cm="1">
        <f t="array" ref="G612">IFERROR(INDEX(#REF!, ROWS($G$9:G612)),"")</f>
        <v/>
      </c>
      <c r="H612" s="88" t="str" cm="1">
        <f t="array" ref="H612">IFERROR(INDEX([1]!v_s10a_incident_by_feeder_FY26[feeder], ROWS($H$9:H612)),"")</f>
        <v>BULLS GORGE</v>
      </c>
      <c r="I612" s="89" cm="1">
        <f t="array" ref="I612">IFERROR(INDEX([1]!v_s10a_incident_by_feeder_FY26[Start_Date], ROWS($I$9:I612)),"")</f>
        <v>45961.652013888888</v>
      </c>
      <c r="J612" s="90" cm="1">
        <f t="array" ref="J612">IFERROR(INDEX([1]!v_s10a_incident_by_feeder_FY26[Start_Time], ROWS($J$9:J612)),"")</f>
        <v>45961.652013888888</v>
      </c>
      <c r="K612" s="89" cm="1">
        <f t="array" ref="K612">IFERROR(INDEX([1]!v_s10a_incident_by_feeder_FY26[End_Date], ROWS($K$9:K612)),"")</f>
        <v>45961.79277777778</v>
      </c>
      <c r="L612" s="90" cm="1">
        <f t="array" ref="L612">IFERROR(INDEX([1]!v_s10a_incident_by_feeder_FY26[End_Time], ROWS($L$9:L612)),"")</f>
        <v>45961.79277777778</v>
      </c>
      <c r="M612" s="97" cm="1">
        <f t="array" ref="M612">IFERROR(INDEX([1]!v_s10a_incident_by_feeder_FY26[SAIDI_Value], ROWS($M$9:M612)),"")</f>
        <v>0.80798943770746479</v>
      </c>
      <c r="N612" s="94" cm="1">
        <f t="array" ref="N612">IFERROR(INDEX([1]!v_s10a_incident_by_feeder_FY26[SAIFI_Value], ROWS($N$9:N612)),"")</f>
        <v>5.5402697459541045E-3</v>
      </c>
      <c r="O612" s="91" cm="1">
        <f t="array" ref="O612">IFERROR(INDEX([1]!v_s10a_incident_by_feeder_FY26[ICPs], ROWS($N$9:N612)),"")</f>
        <v>200.02589890792697</v>
      </c>
      <c r="P612" s="118" cm="1">
        <f t="array" ref="P612">IFERROR(INDEX([1]!v_s10a_incident_by_feeder_FY26[CML], ROWS($P$9:P612)),"")</f>
        <v>29171.650658990311</v>
      </c>
      <c r="Q612" s="88" t="str" cm="1">
        <f t="array" ref="Q612">IFERROR(INDEX([1]!v_s10a_incident_by_feeder_FY26[Planned or Unplanned], ROWS($Q$9:Q612)),"")</f>
        <v>Unplanned</v>
      </c>
      <c r="R612" s="88" t="str" cm="1">
        <f t="array" ref="R612">IFERROR(INDEX([1]!v_s10a_incident_by_feeder_FY26[Cause], ROWS($R$9:R612)),"")</f>
        <v>Vegetation</v>
      </c>
      <c r="S612" s="88" t="str" cm="1">
        <f t="array" ref="S612">IFERROR(INDEX([1]!v_s10a_incident_by_feeder_FY26[Details], ROWS($S$9:S612)),"")</f>
        <v># Southern Area Major Event, Kaikohe to Whangaroa, Far North District</v>
      </c>
      <c r="T612" s="18"/>
    </row>
    <row r="613" spans="1:20" ht="15.75" x14ac:dyDescent="0.25">
      <c r="A613" s="10">
        <v>613</v>
      </c>
      <c r="B613" s="11"/>
      <c r="C613" s="116"/>
      <c r="D613" s="116"/>
      <c r="E613" s="85" t="str" cm="1">
        <f t="array" ref="E613">IFERROR(INDEX([1]!v_s10a_incident_by_feeder_FY26[Interruptions Identifier], ROWS($E$9:E613)),"")</f>
        <v>INCD-35312-F-RIVERVIEW</v>
      </c>
      <c r="F613" s="85" t="str" cm="1">
        <f t="array" ref="F613">IFERROR(INDEX([1]!v_s10a_incident_by_feeder_FY26[Circuit Location], ROWS($F$9:F613)),"")</f>
        <v>Waipapa 041682 - Riverview</v>
      </c>
      <c r="G613" s="88" t="str" cm="1">
        <f t="array" ref="G613">IFERROR(INDEX(#REF!, ROWS($G$9:G613)),"")</f>
        <v/>
      </c>
      <c r="H613" s="88" t="str" cm="1">
        <f t="array" ref="H613">IFERROR(INDEX([1]!v_s10a_incident_by_feeder_FY26[feeder], ROWS($H$9:H613)),"")</f>
        <v>RIVERVIEW</v>
      </c>
      <c r="I613" s="89" cm="1">
        <f t="array" ref="I613">IFERROR(INDEX([1]!v_s10a_incident_by_feeder_FY26[Start_Date], ROWS($I$9:I613)),"")</f>
        <v>45961.652013888888</v>
      </c>
      <c r="J613" s="90" cm="1">
        <f t="array" ref="J613">IFERROR(INDEX([1]!v_s10a_incident_by_feeder_FY26[Start_Time], ROWS($J$9:J613)),"")</f>
        <v>45961.652013888888</v>
      </c>
      <c r="K613" s="89" cm="1">
        <f t="array" ref="K613">IFERROR(INDEX([1]!v_s10a_incident_by_feeder_FY26[End_Date], ROWS($K$9:K613)),"")</f>
        <v>45961.79277777778</v>
      </c>
      <c r="L613" s="90" cm="1">
        <f t="array" ref="L613">IFERROR(INDEX([1]!v_s10a_incident_by_feeder_FY26[End_Time], ROWS($L$9:L613)),"")</f>
        <v>45961.79277777778</v>
      </c>
      <c r="M613" s="97" cm="1">
        <f t="array" ref="M613">IFERROR(INDEX([1]!v_s10a_incident_by_feeder_FY26[SAIDI_Value], ROWS($M$9:M613)),"")</f>
        <v>6.7308299644699972</v>
      </c>
      <c r="N613" s="94" cm="1">
        <f t="array" ref="N613">IFERROR(INDEX([1]!v_s10a_incident_by_feeder_FY26[SAIFI_Value], ROWS($N$9:N613)),"")</f>
        <v>3.5097608840619257E-2</v>
      </c>
      <c r="O613" s="91" cm="1">
        <f t="array" ref="O613">IFERROR(INDEX([1]!v_s10a_incident_by_feeder_FY26[ICPs], ROWS($N$9:N613)),"")</f>
        <v>1267.1640695817175</v>
      </c>
      <c r="P613" s="118" cm="1">
        <f t="array" ref="P613">IFERROR(INDEX([1]!v_s10a_incident_by_feeder_FY26[CML], ROWS($P$9:P613)),"")</f>
        <v>243009.88503722477</v>
      </c>
      <c r="Q613" s="88" t="str" cm="1">
        <f t="array" ref="Q613">IFERROR(INDEX([1]!v_s10a_incident_by_feeder_FY26[Planned or Unplanned], ROWS($Q$9:Q613)),"")</f>
        <v>Unplanned</v>
      </c>
      <c r="R613" s="88" t="str" cm="1">
        <f t="array" ref="R613">IFERROR(INDEX([1]!v_s10a_incident_by_feeder_FY26[Cause], ROWS($R$9:R613)),"")</f>
        <v>Vegetation</v>
      </c>
      <c r="S613" s="88" t="str" cm="1">
        <f t="array" ref="S613">IFERROR(INDEX([1]!v_s10a_incident_by_feeder_FY26[Details], ROWS($S$9:S613)),"")</f>
        <v># Southern Area Major Event, Kaikohe to Whangaroa, Far North District</v>
      </c>
      <c r="T613" s="18"/>
    </row>
    <row r="614" spans="1:20" ht="15.75" x14ac:dyDescent="0.25">
      <c r="A614" s="10">
        <v>614</v>
      </c>
      <c r="B614" s="11"/>
      <c r="C614" s="116"/>
      <c r="D614" s="116"/>
      <c r="E614" s="85" t="str" cm="1">
        <f t="array" ref="E614">IFERROR(INDEX([1]!v_s10a_incident_by_feeder_FY26[Interruptions Identifier], ROWS($E$9:E614)),"")</f>
        <v>INCD-35312-F-JOYCES ROAD</v>
      </c>
      <c r="F614" s="85" t="str" cm="1">
        <f t="array" ref="F614">IFERROR(INDEX([1]!v_s10a_incident_by_feeder_FY26[Circuit Location], ROWS($F$9:F614)),"")</f>
        <v>Haruru CB0609 - Joyces Rd</v>
      </c>
      <c r="G614" s="88" t="str" cm="1">
        <f t="array" ref="G614">IFERROR(INDEX(#REF!, ROWS($G$9:G614)),"")</f>
        <v/>
      </c>
      <c r="H614" s="88" t="str" cm="1">
        <f t="array" ref="H614">IFERROR(INDEX([1]!v_s10a_incident_by_feeder_FY26[feeder], ROWS($H$9:H614)),"")</f>
        <v>JOYCES ROAD</v>
      </c>
      <c r="I614" s="89" cm="1">
        <f t="array" ref="I614">IFERROR(INDEX([1]!v_s10a_incident_by_feeder_FY26[Start_Date], ROWS($I$9:I614)),"")</f>
        <v>45961.652013888888</v>
      </c>
      <c r="J614" s="90" cm="1">
        <f t="array" ref="J614">IFERROR(INDEX([1]!v_s10a_incident_by_feeder_FY26[Start_Time], ROWS($J$9:J614)),"")</f>
        <v>45961.652013888888</v>
      </c>
      <c r="K614" s="89" cm="1">
        <f t="array" ref="K614">IFERROR(INDEX([1]!v_s10a_incident_by_feeder_FY26[End_Date], ROWS($K$9:K614)),"")</f>
        <v>45961.79277777778</v>
      </c>
      <c r="L614" s="90" cm="1">
        <f t="array" ref="L614">IFERROR(INDEX([1]!v_s10a_incident_by_feeder_FY26[End_Time], ROWS($L$9:L614)),"")</f>
        <v>45961.79277777778</v>
      </c>
      <c r="M614" s="97" cm="1">
        <f t="array" ref="M614">IFERROR(INDEX([1]!v_s10a_incident_by_feeder_FY26[SAIDI_Value], ROWS($M$9:M614)),"")</f>
        <v>6.9626342851079661</v>
      </c>
      <c r="N614" s="94" cm="1">
        <f t="array" ref="N614">IFERROR(INDEX([1]!v_s10a_incident_by_feeder_FY26[SAIFI_Value], ROWS($N$9:N614)),"")</f>
        <v>3.9114304406436207E-2</v>
      </c>
      <c r="O614" s="91" cm="1">
        <f t="array" ref="O614">IFERROR(INDEX([1]!v_s10a_incident_by_feeder_FY26[ICPs], ROWS($N$9:N614)),"")</f>
        <v>1412.1828462899728</v>
      </c>
      <c r="P614" s="118" cm="1">
        <f t="array" ref="P614">IFERROR(INDEX([1]!v_s10a_incident_by_feeder_FY26[CML], ROWS($P$9:P614)),"")</f>
        <v>251378.94822953801</v>
      </c>
      <c r="Q614" s="88" t="str" cm="1">
        <f t="array" ref="Q614">IFERROR(INDEX([1]!v_s10a_incident_by_feeder_FY26[Planned or Unplanned], ROWS($Q$9:Q614)),"")</f>
        <v>Unplanned</v>
      </c>
      <c r="R614" s="88" t="str" cm="1">
        <f t="array" ref="R614">IFERROR(INDEX([1]!v_s10a_incident_by_feeder_FY26[Cause], ROWS($R$9:R614)),"")</f>
        <v>Vegetation</v>
      </c>
      <c r="S614" s="88" t="str" cm="1">
        <f t="array" ref="S614">IFERROR(INDEX([1]!v_s10a_incident_by_feeder_FY26[Details], ROWS($S$9:S614)),"")</f>
        <v># Southern Area Major Event, Kaikohe to Whangaroa, Far North District</v>
      </c>
      <c r="T614" s="18"/>
    </row>
    <row r="615" spans="1:20" ht="15.75" x14ac:dyDescent="0.25">
      <c r="A615" s="10">
        <v>615</v>
      </c>
      <c r="B615" s="11"/>
      <c r="C615" s="116"/>
      <c r="D615" s="116"/>
      <c r="E615" s="85" t="str" cm="1">
        <f t="array" ref="E615">IFERROR(INDEX([1]!v_s10a_incident_by_feeder_FY26[Interruptions Identifier], ROWS($E$9:E615)),"")</f>
        <v>INCD-35312-F-TOTARA NORTH</v>
      </c>
      <c r="F615" s="85" t="str" cm="1">
        <f t="array" ref="F615">IFERROR(INDEX([1]!v_s10a_incident_by_feeder_FY26[Circuit Location], ROWS($F$9:F615)),"")</f>
        <v>Kaeo 191782 - Totara North</v>
      </c>
      <c r="G615" s="88" t="str" cm="1">
        <f t="array" ref="G615">IFERROR(INDEX(#REF!, ROWS($G$9:G615)),"")</f>
        <v/>
      </c>
      <c r="H615" s="88" t="str" cm="1">
        <f t="array" ref="H615">IFERROR(INDEX([1]!v_s10a_incident_by_feeder_FY26[feeder], ROWS($H$9:H615)),"")</f>
        <v>TOTARA NORTH</v>
      </c>
      <c r="I615" s="89" cm="1">
        <f t="array" ref="I615">IFERROR(INDEX([1]!v_s10a_incident_by_feeder_FY26[Start_Date], ROWS($I$9:I615)),"")</f>
        <v>45961.652013888888</v>
      </c>
      <c r="J615" s="90" cm="1">
        <f t="array" ref="J615">IFERROR(INDEX([1]!v_s10a_incident_by_feeder_FY26[Start_Time], ROWS($J$9:J615)),"")</f>
        <v>45961.652013888888</v>
      </c>
      <c r="K615" s="89" cm="1">
        <f t="array" ref="K615">IFERROR(INDEX([1]!v_s10a_incident_by_feeder_FY26[End_Date], ROWS($K$9:K615)),"")</f>
        <v>45961.79277777778</v>
      </c>
      <c r="L615" s="90" cm="1">
        <f t="array" ref="L615">IFERROR(INDEX([1]!v_s10a_incident_by_feeder_FY26[End_Time], ROWS($L$9:L615)),"")</f>
        <v>45961.79277777778</v>
      </c>
      <c r="M615" s="97" cm="1">
        <f t="array" ref="M615">IFERROR(INDEX([1]!v_s10a_incident_by_feeder_FY26[SAIDI_Value], ROWS($M$9:M615)),"")</f>
        <v>3.1774244659919102</v>
      </c>
      <c r="N615" s="94" cm="1">
        <f t="array" ref="N615">IFERROR(INDEX([1]!v_s10a_incident_by_feeder_FY26[SAIFI_Value], ROWS($N$9:N615)),"")</f>
        <v>1.5734366078509681E-2</v>
      </c>
      <c r="O615" s="91" cm="1">
        <f t="array" ref="O615">IFERROR(INDEX([1]!v_s10a_incident_by_feeder_FY26[ICPs], ROWS($N$9:N615)),"")</f>
        <v>568.07355289851353</v>
      </c>
      <c r="P615" s="118" cm="1">
        <f t="array" ref="P615">IFERROR(INDEX([1]!v_s10a_incident_by_feeder_FY26[CML], ROWS($P$9:P615)),"")</f>
        <v>114717.73292017193</v>
      </c>
      <c r="Q615" s="88" t="str" cm="1">
        <f t="array" ref="Q615">IFERROR(INDEX([1]!v_s10a_incident_by_feeder_FY26[Planned or Unplanned], ROWS($Q$9:Q615)),"")</f>
        <v>Unplanned</v>
      </c>
      <c r="R615" s="88" t="str" cm="1">
        <f t="array" ref="R615">IFERROR(INDEX([1]!v_s10a_incident_by_feeder_FY26[Cause], ROWS($R$9:R615)),"")</f>
        <v>Vegetation</v>
      </c>
      <c r="S615" s="88" t="str" cm="1">
        <f t="array" ref="S615">IFERROR(INDEX([1]!v_s10a_incident_by_feeder_FY26[Details], ROWS($S$9:S615)),"")</f>
        <v># Southern Area Major Event, Kaikohe to Whangaroa, Far North District</v>
      </c>
      <c r="T615" s="18"/>
    </row>
    <row r="616" spans="1:20" ht="15.75" x14ac:dyDescent="0.25">
      <c r="A616" s="10">
        <v>616</v>
      </c>
      <c r="B616" s="11"/>
      <c r="C616" s="116"/>
      <c r="D616" s="116"/>
      <c r="E616" s="85" t="str" cm="1">
        <f t="array" ref="E616">IFERROR(INDEX([1]!v_s10a_incident_by_feeder_FY26[Interruptions Identifier], ROWS($E$9:E616)),"")</f>
        <v>INCD-35312-F-OPUA</v>
      </c>
      <c r="F616" s="85" t="str" cm="1">
        <f t="array" ref="F616">IFERROR(INDEX([1]!v_s10a_incident_by_feeder_FY26[Circuit Location], ROWS($F$9:F616)),"")</f>
        <v>Kawakawa CB0208 - Opua</v>
      </c>
      <c r="G616" s="88" t="str" cm="1">
        <f t="array" ref="G616">IFERROR(INDEX(#REF!, ROWS($G$9:G616)),"")</f>
        <v/>
      </c>
      <c r="H616" s="88" t="str" cm="1">
        <f t="array" ref="H616">IFERROR(INDEX([1]!v_s10a_incident_by_feeder_FY26[feeder], ROWS($H$9:H616)),"")</f>
        <v>OPUA</v>
      </c>
      <c r="I616" s="89" cm="1">
        <f t="array" ref="I616">IFERROR(INDEX([1]!v_s10a_incident_by_feeder_FY26[Start_Date], ROWS($I$9:I616)),"")</f>
        <v>45961.652013888888</v>
      </c>
      <c r="J616" s="90" cm="1">
        <f t="array" ref="J616">IFERROR(INDEX([1]!v_s10a_incident_by_feeder_FY26[Start_Time], ROWS($J$9:J616)),"")</f>
        <v>45961.652013888888</v>
      </c>
      <c r="K616" s="89" cm="1">
        <f t="array" ref="K616">IFERROR(INDEX([1]!v_s10a_incident_by_feeder_FY26[End_Date], ROWS($K$9:K616)),"")</f>
        <v>45961.79277777778</v>
      </c>
      <c r="L616" s="90" cm="1">
        <f t="array" ref="L616">IFERROR(INDEX([1]!v_s10a_incident_by_feeder_FY26[End_Time], ROWS($L$9:L616)),"")</f>
        <v>45961.79277777778</v>
      </c>
      <c r="M616" s="97" cm="1">
        <f t="array" ref="M616">IFERROR(INDEX([1]!v_s10a_incident_by_feeder_FY26[SAIDI_Value], ROWS($M$9:M616)),"")</f>
        <v>4.4929827108858094</v>
      </c>
      <c r="N616" s="94" cm="1">
        <f t="array" ref="N616">IFERROR(INDEX([1]!v_s10a_incident_by_feeder_FY26[SAIFI_Value], ROWS($N$9:N616)),"")</f>
        <v>2.5983865108524837E-2</v>
      </c>
      <c r="O616" s="91" cm="1">
        <f t="array" ref="O616">IFERROR(INDEX([1]!v_s10a_incident_by_feeder_FY26[ICPs], ROWS($N$9:N616)),"")</f>
        <v>938.12146587818074</v>
      </c>
      <c r="P616" s="118" cm="1">
        <f t="array" ref="P616">IFERROR(INDEX([1]!v_s10a_incident_by_feeder_FY26[CML], ROWS($P$9:P616)),"")</f>
        <v>162214.64779382123</v>
      </c>
      <c r="Q616" s="88" t="str" cm="1">
        <f t="array" ref="Q616">IFERROR(INDEX([1]!v_s10a_incident_by_feeder_FY26[Planned or Unplanned], ROWS($Q$9:Q616)),"")</f>
        <v>Unplanned</v>
      </c>
      <c r="R616" s="88" t="str" cm="1">
        <f t="array" ref="R616">IFERROR(INDEX([1]!v_s10a_incident_by_feeder_FY26[Cause], ROWS($R$9:R616)),"")</f>
        <v>Vegetation</v>
      </c>
      <c r="S616" s="88" t="str" cm="1">
        <f t="array" ref="S616">IFERROR(INDEX([1]!v_s10a_incident_by_feeder_FY26[Details], ROWS($S$9:S616)),"")</f>
        <v># Southern Area Major Event, Kaikohe to Whangaroa, Far North District</v>
      </c>
      <c r="T616" s="18"/>
    </row>
    <row r="617" spans="1:20" ht="15.75" x14ac:dyDescent="0.25">
      <c r="A617" s="10">
        <v>617</v>
      </c>
      <c r="B617" s="11"/>
      <c r="C617" s="116"/>
      <c r="D617" s="116"/>
      <c r="E617" s="85" t="str" cm="1">
        <f t="array" ref="E617">IFERROR(INDEX([1]!v_s10a_incident_by_feeder_FY26[Interruptions Identifier], ROWS($E$9:E617)),"")</f>
        <v>INCD-35312-F-RANUI AVENUE</v>
      </c>
      <c r="F617" s="85" t="str" cm="1">
        <f t="array" ref="F617">IFERROR(INDEX([1]!v_s10a_incident_by_feeder_FY26[Circuit Location], ROWS($F$9:F617)),"")</f>
        <v>Kerikeri 181172 - Ranui Ave</v>
      </c>
      <c r="G617" s="88" t="str" cm="1">
        <f t="array" ref="G617">IFERROR(INDEX(#REF!, ROWS($G$9:G617)),"")</f>
        <v/>
      </c>
      <c r="H617" s="88" t="str" cm="1">
        <f t="array" ref="H617">IFERROR(INDEX([1]!v_s10a_incident_by_feeder_FY26[feeder], ROWS($H$9:H617)),"")</f>
        <v>RANUI AVENUE</v>
      </c>
      <c r="I617" s="89" cm="1">
        <f t="array" ref="I617">IFERROR(INDEX([1]!v_s10a_incident_by_feeder_FY26[Start_Date], ROWS($I$9:I617)),"")</f>
        <v>45961.652013888888</v>
      </c>
      <c r="J617" s="90" cm="1">
        <f t="array" ref="J617">IFERROR(INDEX([1]!v_s10a_incident_by_feeder_FY26[Start_Time], ROWS($J$9:J617)),"")</f>
        <v>45961.652013888888</v>
      </c>
      <c r="K617" s="89" cm="1">
        <f t="array" ref="K617">IFERROR(INDEX([1]!v_s10a_incident_by_feeder_FY26[End_Date], ROWS($K$9:K617)),"")</f>
        <v>45961.79277777778</v>
      </c>
      <c r="L617" s="90" cm="1">
        <f t="array" ref="L617">IFERROR(INDEX([1]!v_s10a_incident_by_feeder_FY26[End_Time], ROWS($L$9:L617)),"")</f>
        <v>45961.79277777778</v>
      </c>
      <c r="M617" s="97" cm="1">
        <f t="array" ref="M617">IFERROR(INDEX([1]!v_s10a_incident_by_feeder_FY26[SAIDI_Value], ROWS($M$9:M617)),"")</f>
        <v>2.1047801656504985</v>
      </c>
      <c r="N617" s="94" cm="1">
        <f t="array" ref="N617">IFERROR(INDEX([1]!v_s10a_incident_by_feeder_FY26[SAIFI_Value], ROWS($N$9:N617)),"")</f>
        <v>1.5706664729779891E-2</v>
      </c>
      <c r="O617" s="91" cm="1">
        <f t="array" ref="O617">IFERROR(INDEX([1]!v_s10a_incident_by_feeder_FY26[ICPs], ROWS($N$9:N617)),"")</f>
        <v>567.07342340397327</v>
      </c>
      <c r="P617" s="118" cm="1">
        <f t="array" ref="P617">IFERROR(INDEX([1]!v_s10a_incident_by_feeder_FY26[CML], ROWS($P$9:P617)),"")</f>
        <v>75990.983100645608</v>
      </c>
      <c r="Q617" s="88" t="str" cm="1">
        <f t="array" ref="Q617">IFERROR(INDEX([1]!v_s10a_incident_by_feeder_FY26[Planned or Unplanned], ROWS($Q$9:Q617)),"")</f>
        <v>Unplanned</v>
      </c>
      <c r="R617" s="88" t="str" cm="1">
        <f t="array" ref="R617">IFERROR(INDEX([1]!v_s10a_incident_by_feeder_FY26[Cause], ROWS($R$9:R617)),"")</f>
        <v>Vegetation</v>
      </c>
      <c r="S617" s="88" t="str" cm="1">
        <f t="array" ref="S617">IFERROR(INDEX([1]!v_s10a_incident_by_feeder_FY26[Details], ROWS($S$9:S617)),"")</f>
        <v># Southern Area Major Event, Kaikohe to Whangaroa, Far North District</v>
      </c>
      <c r="T617" s="18"/>
    </row>
    <row r="618" spans="1:20" ht="15.75" x14ac:dyDescent="0.25">
      <c r="A618" s="10">
        <v>618</v>
      </c>
      <c r="B618" s="11"/>
      <c r="C618" s="116"/>
      <c r="D618" s="116"/>
      <c r="E618" s="85" t="str" cm="1">
        <f t="array" ref="E618">IFERROR(INDEX([1]!v_s10a_incident_by_feeder_FY26[Interruptions Identifier], ROWS($E$9:E618)),"")</f>
        <v>INCD-35312-F-TIMBER MILL</v>
      </c>
      <c r="F618" s="85" t="str" cm="1">
        <f t="array" ref="F618">IFERROR(INDEX([1]!v_s10a_incident_by_feeder_FY26[Circuit Location], ROWS($F$9:F618)),"")</f>
        <v>Mt Pokaka 171132 - Timber Mill</v>
      </c>
      <c r="G618" s="88" t="str" cm="1">
        <f t="array" ref="G618">IFERROR(INDEX(#REF!, ROWS($G$9:G618)),"")</f>
        <v/>
      </c>
      <c r="H618" s="88" t="str" cm="1">
        <f t="array" ref="H618">IFERROR(INDEX([1]!v_s10a_incident_by_feeder_FY26[feeder], ROWS($H$9:H618)),"")</f>
        <v>TIMBER MILL</v>
      </c>
      <c r="I618" s="89" cm="1">
        <f t="array" ref="I618">IFERROR(INDEX([1]!v_s10a_incident_by_feeder_FY26[Start_Date], ROWS($I$9:I618)),"")</f>
        <v>45961.652013888888</v>
      </c>
      <c r="J618" s="90" cm="1">
        <f t="array" ref="J618">IFERROR(INDEX([1]!v_s10a_incident_by_feeder_FY26[Start_Time], ROWS($J$9:J618)),"")</f>
        <v>45961.652013888888</v>
      </c>
      <c r="K618" s="89" cm="1">
        <f t="array" ref="K618">IFERROR(INDEX([1]!v_s10a_incident_by_feeder_FY26[End_Date], ROWS($K$9:K618)),"")</f>
        <v>45961.79277777778</v>
      </c>
      <c r="L618" s="90" cm="1">
        <f t="array" ref="L618">IFERROR(INDEX([1]!v_s10a_incident_by_feeder_FY26[End_Time], ROWS($L$9:L618)),"")</f>
        <v>45961.79277777778</v>
      </c>
      <c r="M618" s="97" cm="1">
        <f t="array" ref="M618">IFERROR(INDEX([1]!v_s10a_incident_by_feeder_FY26[SAIDI_Value], ROWS($M$9:M618)),"")</f>
        <v>1.6399877044129221E-2</v>
      </c>
      <c r="N618" s="94" cm="1">
        <f t="array" ref="N618">IFERROR(INDEX([1]!v_s10a_incident_by_feeder_FY26[SAIFI_Value], ROWS($N$9:N618)),"")</f>
        <v>1.1080539491851734E-4</v>
      </c>
      <c r="O618" s="91" cm="1">
        <f t="array" ref="O618">IFERROR(INDEX([1]!v_s10a_incident_by_feeder_FY26[ICPs], ROWS($N$9:N618)),"")</f>
        <v>4.0005179781381504</v>
      </c>
      <c r="P618" s="118" cm="1">
        <f t="array" ref="P618">IFERROR(INDEX([1]!v_s10a_incident_by_feeder_FY26[CML], ROWS($P$9:P618)),"")</f>
        <v>592.10116080124135</v>
      </c>
      <c r="Q618" s="88" t="str" cm="1">
        <f t="array" ref="Q618">IFERROR(INDEX([1]!v_s10a_incident_by_feeder_FY26[Planned or Unplanned], ROWS($Q$9:Q618)),"")</f>
        <v>Unplanned</v>
      </c>
      <c r="R618" s="88" t="str" cm="1">
        <f t="array" ref="R618">IFERROR(INDEX([1]!v_s10a_incident_by_feeder_FY26[Cause], ROWS($R$9:R618)),"")</f>
        <v>Vegetation</v>
      </c>
      <c r="S618" s="88" t="str" cm="1">
        <f t="array" ref="S618">IFERROR(INDEX([1]!v_s10a_incident_by_feeder_FY26[Details], ROWS($S$9:S618)),"")</f>
        <v># Southern Area Major Event, Kaikohe to Whangaroa, Far North District</v>
      </c>
      <c r="T618" s="18"/>
    </row>
    <row r="619" spans="1:20" ht="15.75" x14ac:dyDescent="0.25">
      <c r="A619" s="10">
        <v>619</v>
      </c>
      <c r="B619" s="11"/>
      <c r="C619" s="116"/>
      <c r="D619" s="116"/>
      <c r="E619" s="85" t="str" cm="1">
        <f t="array" ref="E619">IFERROR(INDEX([1]!v_s10a_incident_by_feeder_FY26[Interruptions Identifier], ROWS($E$9:E619)),"")</f>
        <v>INCD-35312-F-KARETU</v>
      </c>
      <c r="F619" s="85" t="str" cm="1">
        <f t="array" ref="F619">IFERROR(INDEX([1]!v_s10a_incident_by_feeder_FY26[Circuit Location], ROWS($F$9:F619)),"")</f>
        <v>Kawakawa CB0210 - Karetu</v>
      </c>
      <c r="G619" s="88" t="str" cm="1">
        <f t="array" ref="G619">IFERROR(INDEX(#REF!, ROWS($G$9:G619)),"")</f>
        <v/>
      </c>
      <c r="H619" s="88" t="str" cm="1">
        <f t="array" ref="H619">IFERROR(INDEX([1]!v_s10a_incident_by_feeder_FY26[feeder], ROWS($H$9:H619)),"")</f>
        <v>KARETU</v>
      </c>
      <c r="I619" s="89" cm="1">
        <f t="array" ref="I619">IFERROR(INDEX([1]!v_s10a_incident_by_feeder_FY26[Start_Date], ROWS($I$9:I619)),"")</f>
        <v>45961.652013888888</v>
      </c>
      <c r="J619" s="90" cm="1">
        <f t="array" ref="J619">IFERROR(INDEX([1]!v_s10a_incident_by_feeder_FY26[Start_Time], ROWS($J$9:J619)),"")</f>
        <v>45961.652013888888</v>
      </c>
      <c r="K619" s="89" cm="1">
        <f t="array" ref="K619">IFERROR(INDEX([1]!v_s10a_incident_by_feeder_FY26[End_Date], ROWS($K$9:K619)),"")</f>
        <v>45961.79277777778</v>
      </c>
      <c r="L619" s="90" cm="1">
        <f t="array" ref="L619">IFERROR(INDEX([1]!v_s10a_incident_by_feeder_FY26[End_Time], ROWS($L$9:L619)),"")</f>
        <v>45961.79277777778</v>
      </c>
      <c r="M619" s="97" cm="1">
        <f t="array" ref="M619">IFERROR(INDEX([1]!v_s10a_incident_by_feeder_FY26[SAIDI_Value], ROWS($M$9:M619)),"")</f>
        <v>0.91061194533653667</v>
      </c>
      <c r="N619" s="94" cm="1">
        <f t="array" ref="N619">IFERROR(INDEX([1]!v_s10a_incident_by_feeder_FY26[SAIFI_Value], ROWS($N$9:N619)),"")</f>
        <v>5.3463603048455755E-3</v>
      </c>
      <c r="O619" s="91" cm="1">
        <f t="array" ref="O619">IFERROR(INDEX([1]!v_s10a_incident_by_feeder_FY26[ICPs], ROWS($N$9:N619)),"")</f>
        <v>193.02499244614467</v>
      </c>
      <c r="P619" s="118" cm="1">
        <f t="array" ref="P619">IFERROR(INDEX([1]!v_s10a_incident_by_feeder_FY26[CML], ROWS($P$9:P619)),"")</f>
        <v>32876.733674430317</v>
      </c>
      <c r="Q619" s="88" t="str" cm="1">
        <f t="array" ref="Q619">IFERROR(INDEX([1]!v_s10a_incident_by_feeder_FY26[Planned or Unplanned], ROWS($Q$9:Q619)),"")</f>
        <v>Unplanned</v>
      </c>
      <c r="R619" s="88" t="str" cm="1">
        <f t="array" ref="R619">IFERROR(INDEX([1]!v_s10a_incident_by_feeder_FY26[Cause], ROWS($R$9:R619)),"")</f>
        <v>Vegetation</v>
      </c>
      <c r="S619" s="88" t="str" cm="1">
        <f t="array" ref="S619">IFERROR(INDEX([1]!v_s10a_incident_by_feeder_FY26[Details], ROWS($S$9:S619)),"")</f>
        <v># Southern Area Major Event, Kaikohe to Whangaroa, Far North District</v>
      </c>
      <c r="T619" s="18"/>
    </row>
    <row r="620" spans="1:20" ht="15.75" x14ac:dyDescent="0.25">
      <c r="A620" s="10">
        <v>620</v>
      </c>
      <c r="B620" s="11"/>
      <c r="C620" s="116"/>
      <c r="D620" s="116"/>
      <c r="E620" s="85" t="str" cm="1">
        <f t="array" ref="E620">IFERROR(INDEX([1]!v_s10a_incident_by_feeder_FY26[Interruptions Identifier], ROWS($E$9:E620)),"")</f>
        <v>INCD-35312-F-WAIPAPA BUSINESS PARK</v>
      </c>
      <c r="F620" s="85" t="str" cm="1">
        <f t="array" ref="F620">IFERROR(INDEX([1]!v_s10a_incident_by_feeder_FY26[Circuit Location], ROWS($F$9:F620)),"")</f>
        <v>Waipapa 041612 - Waipapa Business Park</v>
      </c>
      <c r="G620" s="88" t="str" cm="1">
        <f t="array" ref="G620">IFERROR(INDEX(#REF!, ROWS($G$9:G620)),"")</f>
        <v/>
      </c>
      <c r="H620" s="88" t="str" cm="1">
        <f t="array" ref="H620">IFERROR(INDEX([1]!v_s10a_incident_by_feeder_FY26[feeder], ROWS($H$9:H620)),"")</f>
        <v>WAIPAPA BUSINESS PARK</v>
      </c>
      <c r="I620" s="89" cm="1">
        <f t="array" ref="I620">IFERROR(INDEX([1]!v_s10a_incident_by_feeder_FY26[Start_Date], ROWS($I$9:I620)),"")</f>
        <v>45961.652013888888</v>
      </c>
      <c r="J620" s="90" cm="1">
        <f t="array" ref="J620">IFERROR(INDEX([1]!v_s10a_incident_by_feeder_FY26[Start_Time], ROWS($J$9:J620)),"")</f>
        <v>45961.652013888888</v>
      </c>
      <c r="K620" s="89" cm="1">
        <f t="array" ref="K620">IFERROR(INDEX([1]!v_s10a_incident_by_feeder_FY26[End_Date], ROWS($K$9:K620)),"")</f>
        <v>45961.79277777778</v>
      </c>
      <c r="L620" s="90" cm="1">
        <f t="array" ref="L620">IFERROR(INDEX([1]!v_s10a_incident_by_feeder_FY26[End_Time], ROWS($L$9:L620)),"")</f>
        <v>45961.79277777778</v>
      </c>
      <c r="M620" s="97" cm="1">
        <f t="array" ref="M620">IFERROR(INDEX([1]!v_s10a_incident_by_feeder_FY26[SAIDI_Value], ROWS($M$9:M620)),"")</f>
        <v>0.21915305287649514</v>
      </c>
      <c r="N620" s="94" cm="1">
        <f t="array" ref="N620">IFERROR(INDEX([1]!v_s10a_incident_by_feeder_FY26[SAIFI_Value], ROWS($N$9:N620)),"")</f>
        <v>1.1357552979200972E-3</v>
      </c>
      <c r="O620" s="91" cm="1">
        <f t="array" ref="O620">IFERROR(INDEX([1]!v_s10a_incident_by_feeder_FY26[ICPs], ROWS($N$9:N620)),"")</f>
        <v>41.005309276107191</v>
      </c>
      <c r="P620" s="118" cm="1">
        <f t="array" ref="P620">IFERROR(INDEX([1]!v_s10a_incident_by_feeder_FY26[CML], ROWS($P$9:P620)),"")</f>
        <v>7912.3018210529808</v>
      </c>
      <c r="Q620" s="88" t="str" cm="1">
        <f t="array" ref="Q620">IFERROR(INDEX([1]!v_s10a_incident_by_feeder_FY26[Planned or Unplanned], ROWS($Q$9:Q620)),"")</f>
        <v>Unplanned</v>
      </c>
      <c r="R620" s="88" t="str" cm="1">
        <f t="array" ref="R620">IFERROR(INDEX([1]!v_s10a_incident_by_feeder_FY26[Cause], ROWS($R$9:R620)),"")</f>
        <v>Vegetation</v>
      </c>
      <c r="S620" s="88" t="str" cm="1">
        <f t="array" ref="S620">IFERROR(INDEX([1]!v_s10a_incident_by_feeder_FY26[Details], ROWS($S$9:S620)),"")</f>
        <v># Southern Area Major Event, Kaikohe to Whangaroa, Far North District</v>
      </c>
      <c r="T620" s="18"/>
    </row>
    <row r="621" spans="1:20" ht="15.75" x14ac:dyDescent="0.25">
      <c r="A621" s="10">
        <v>621</v>
      </c>
      <c r="B621" s="11"/>
      <c r="C621" s="116"/>
      <c r="D621" s="116"/>
      <c r="E621" s="85" t="str" cm="1">
        <f t="array" ref="E621">IFERROR(INDEX([1]!v_s10a_incident_by_feeder_FY26[Interruptions Identifier], ROWS($E$9:E621)),"")</f>
        <v>INCD-35312-F-KAWAKAWA</v>
      </c>
      <c r="F621" s="85" t="str" cm="1">
        <f t="array" ref="F621">IFERROR(INDEX([1]!v_s10a_incident_by_feeder_FY26[Circuit Location], ROWS($F$9:F621)),"")</f>
        <v>Kawakawa CB0207 - Kawakawa</v>
      </c>
      <c r="G621" s="88" t="str" cm="1">
        <f t="array" ref="G621">IFERROR(INDEX(#REF!, ROWS($G$9:G621)),"")</f>
        <v/>
      </c>
      <c r="H621" s="88" t="str" cm="1">
        <f t="array" ref="H621">IFERROR(INDEX([1]!v_s10a_incident_by_feeder_FY26[feeder], ROWS($H$9:H621)),"")</f>
        <v>KAWAKAWA</v>
      </c>
      <c r="I621" s="89" cm="1">
        <f t="array" ref="I621">IFERROR(INDEX([1]!v_s10a_incident_by_feeder_FY26[Start_Date], ROWS($I$9:I621)),"")</f>
        <v>45961.652013888888</v>
      </c>
      <c r="J621" s="90" cm="1">
        <f t="array" ref="J621">IFERROR(INDEX([1]!v_s10a_incident_by_feeder_FY26[Start_Time], ROWS($J$9:J621)),"")</f>
        <v>45961.652013888888</v>
      </c>
      <c r="K621" s="89" cm="1">
        <f t="array" ref="K621">IFERROR(INDEX([1]!v_s10a_incident_by_feeder_FY26[End_Date], ROWS($K$9:K621)),"")</f>
        <v>45961.79277777778</v>
      </c>
      <c r="L621" s="90" cm="1">
        <f t="array" ref="L621">IFERROR(INDEX([1]!v_s10a_incident_by_feeder_FY26[End_Time], ROWS($L$9:L621)),"")</f>
        <v>45961.79277777778</v>
      </c>
      <c r="M621" s="97" cm="1">
        <f t="array" ref="M621">IFERROR(INDEX([1]!v_s10a_incident_by_feeder_FY26[SAIDI_Value], ROWS($M$9:M621)),"")</f>
        <v>1.8566239856262052</v>
      </c>
      <c r="N621" s="94" cm="1">
        <f t="array" ref="N621">IFERROR(INDEX([1]!v_s10a_incident_by_feeder_FY26[SAIFI_Value], ROWS($N$9:N621)),"")</f>
        <v>1.1135942189367788E-2</v>
      </c>
      <c r="O621" s="91" cm="1">
        <f t="array" ref="O621">IFERROR(INDEX([1]!v_s10a_incident_by_feeder_FY26[ICPs], ROWS($N$9:N621)),"")</f>
        <v>402.05205680493458</v>
      </c>
      <c r="P621" s="118" cm="1">
        <f t="array" ref="P621">IFERROR(INDEX([1]!v_s10a_incident_by_feeder_FY26[CML], ROWS($P$9:P621)),"")</f>
        <v>67031.552377048516</v>
      </c>
      <c r="Q621" s="88" t="str" cm="1">
        <f t="array" ref="Q621">IFERROR(INDEX([1]!v_s10a_incident_by_feeder_FY26[Planned or Unplanned], ROWS($Q$9:Q621)),"")</f>
        <v>Unplanned</v>
      </c>
      <c r="R621" s="88" t="str" cm="1">
        <f t="array" ref="R621">IFERROR(INDEX([1]!v_s10a_incident_by_feeder_FY26[Cause], ROWS($R$9:R621)),"")</f>
        <v>Vegetation</v>
      </c>
      <c r="S621" s="88" t="str" cm="1">
        <f t="array" ref="S621">IFERROR(INDEX([1]!v_s10a_incident_by_feeder_FY26[Details], ROWS($S$9:S621)),"")</f>
        <v># Southern Area Major Event, Kaikohe to Whangaroa, Far North District</v>
      </c>
      <c r="T621" s="18"/>
    </row>
    <row r="622" spans="1:20" ht="15.75" x14ac:dyDescent="0.25">
      <c r="A622" s="10">
        <v>622</v>
      </c>
      <c r="B622" s="11"/>
      <c r="C622" s="116"/>
      <c r="D622" s="116"/>
      <c r="E622" s="85" t="str" cm="1">
        <f t="array" ref="E622">IFERROR(INDEX([1]!v_s10a_incident_by_feeder_FY26[Interruptions Identifier], ROWS($E$9:E622)),"")</f>
        <v>INCD-35312-F-CROSSROADS</v>
      </c>
      <c r="F622" s="85" t="str" cm="1">
        <f t="array" ref="F622">IFERROR(INDEX([1]!v_s10a_incident_by_feeder_FY26[Circuit Location], ROWS($F$9:F622)),"")</f>
        <v>Mt Pokaka 171122 - Crossroads</v>
      </c>
      <c r="G622" s="88" t="str" cm="1">
        <f t="array" ref="G622">IFERROR(INDEX(#REF!, ROWS($G$9:G622)),"")</f>
        <v/>
      </c>
      <c r="H622" s="88" t="str" cm="1">
        <f t="array" ref="H622">IFERROR(INDEX([1]!v_s10a_incident_by_feeder_FY26[feeder], ROWS($H$9:H622)),"")</f>
        <v>CROSSROADS</v>
      </c>
      <c r="I622" s="89" cm="1">
        <f t="array" ref="I622">IFERROR(INDEX([1]!v_s10a_incident_by_feeder_FY26[Start_Date], ROWS($I$9:I622)),"")</f>
        <v>45961.652013888888</v>
      </c>
      <c r="J622" s="90" cm="1">
        <f t="array" ref="J622">IFERROR(INDEX([1]!v_s10a_incident_by_feeder_FY26[Start_Time], ROWS($J$9:J622)),"")</f>
        <v>45961.652013888888</v>
      </c>
      <c r="K622" s="89" cm="1">
        <f t="array" ref="K622">IFERROR(INDEX([1]!v_s10a_incident_by_feeder_FY26[End_Date], ROWS($K$9:K622)),"")</f>
        <v>45961.79277777778</v>
      </c>
      <c r="L622" s="90" cm="1">
        <f t="array" ref="L622">IFERROR(INDEX([1]!v_s10a_incident_by_feeder_FY26[End_Time], ROWS($L$9:L622)),"")</f>
        <v>45961.79277777778</v>
      </c>
      <c r="M622" s="97" cm="1">
        <f t="array" ref="M622">IFERROR(INDEX([1]!v_s10a_incident_by_feeder_FY26[SAIDI_Value], ROWS($M$9:M622)),"")</f>
        <v>2.8121661459066258</v>
      </c>
      <c r="N622" s="94" cm="1">
        <f t="array" ref="N622">IFERROR(INDEX([1]!v_s10a_incident_by_feeder_FY26[SAIFI_Value], ROWS($N$9:N622)),"")</f>
        <v>1.886461848497336E-2</v>
      </c>
      <c r="O622" s="91" cm="1">
        <f t="array" ref="O622">IFERROR(INDEX([1]!v_s10a_incident_by_feeder_FY26[ICPs], ROWS($N$9:N622)),"")</f>
        <v>681.08818578147816</v>
      </c>
      <c r="P622" s="118" cm="1">
        <f t="array" ref="P622">IFERROR(INDEX([1]!v_s10a_incident_by_feeder_FY26[CML], ROWS($P$9:P622)),"")</f>
        <v>101530.44653181282</v>
      </c>
      <c r="Q622" s="88" t="str" cm="1">
        <f t="array" ref="Q622">IFERROR(INDEX([1]!v_s10a_incident_by_feeder_FY26[Planned or Unplanned], ROWS($Q$9:Q622)),"")</f>
        <v>Unplanned</v>
      </c>
      <c r="R622" s="88" t="str" cm="1">
        <f t="array" ref="R622">IFERROR(INDEX([1]!v_s10a_incident_by_feeder_FY26[Cause], ROWS($R$9:R622)),"")</f>
        <v>Vegetation</v>
      </c>
      <c r="S622" s="88" t="str" cm="1">
        <f t="array" ref="S622">IFERROR(INDEX([1]!v_s10a_incident_by_feeder_FY26[Details], ROWS($S$9:S622)),"")</f>
        <v># Southern Area Major Event, Kaikohe to Whangaroa, Far North District</v>
      </c>
      <c r="T622" s="18"/>
    </row>
    <row r="623" spans="1:20" ht="15.75" x14ac:dyDescent="0.25">
      <c r="A623" s="10">
        <v>623</v>
      </c>
      <c r="B623" s="11"/>
      <c r="C623" s="116"/>
      <c r="D623" s="116"/>
      <c r="E623" s="85" t="str" cm="1">
        <f t="array" ref="E623">IFERROR(INDEX([1]!v_s10a_incident_by_feeder_FY26[Interruptions Identifier], ROWS($E$9:E623)),"")</f>
        <v>INCD-35312-F-KERIKERI ROAD</v>
      </c>
      <c r="F623" s="85" t="str" cm="1">
        <f t="array" ref="F623">IFERROR(INDEX([1]!v_s10a_incident_by_feeder_FY26[Circuit Location], ROWS($F$9:F623)),"")</f>
        <v>Kerikeri 181112 - Kerikeri Road</v>
      </c>
      <c r="G623" s="88" t="str" cm="1">
        <f t="array" ref="G623">IFERROR(INDEX(#REF!, ROWS($G$9:G623)),"")</f>
        <v/>
      </c>
      <c r="H623" s="88" t="str" cm="1">
        <f t="array" ref="H623">IFERROR(INDEX([1]!v_s10a_incident_by_feeder_FY26[feeder], ROWS($H$9:H623)),"")</f>
        <v>KERIKERI ROAD</v>
      </c>
      <c r="I623" s="89" cm="1">
        <f t="array" ref="I623">IFERROR(INDEX([1]!v_s10a_incident_by_feeder_FY26[Start_Date], ROWS($I$9:I623)),"")</f>
        <v>45961.652013888888</v>
      </c>
      <c r="J623" s="90" cm="1">
        <f t="array" ref="J623">IFERROR(INDEX([1]!v_s10a_incident_by_feeder_FY26[Start_Time], ROWS($J$9:J623)),"")</f>
        <v>45961.652013888888</v>
      </c>
      <c r="K623" s="89" cm="1">
        <f t="array" ref="K623">IFERROR(INDEX([1]!v_s10a_incident_by_feeder_FY26[End_Date], ROWS($K$9:K623)),"")</f>
        <v>45961.79277777778</v>
      </c>
      <c r="L623" s="90" cm="1">
        <f t="array" ref="L623">IFERROR(INDEX([1]!v_s10a_incident_by_feeder_FY26[End_Time], ROWS($L$9:L623)),"")</f>
        <v>45961.79277777778</v>
      </c>
      <c r="M623" s="97" cm="1">
        <f t="array" ref="M623">IFERROR(INDEX([1]!v_s10a_incident_by_feeder_FY26[SAIDI_Value], ROWS($M$9:M623)),"")</f>
        <v>1.5100630028377025</v>
      </c>
      <c r="N623" s="94" cm="1">
        <f t="array" ref="N623">IFERROR(INDEX([1]!v_s10a_incident_by_feeder_FY26[SAIFI_Value], ROWS($N$9:N623)),"")</f>
        <v>1.0942032748259259E-2</v>
      </c>
      <c r="O623" s="91" cm="1">
        <f t="array" ref="O623">IFERROR(INDEX([1]!v_s10a_incident_by_feeder_FY26[ICPs], ROWS($N$9:N623)),"")</f>
        <v>395.0511503431523</v>
      </c>
      <c r="P623" s="118" cm="1">
        <f t="array" ref="P623">IFERROR(INDEX([1]!v_s10a_incident_by_feeder_FY26[CML], ROWS($P$9:P623)),"")</f>
        <v>54519.314654452413</v>
      </c>
      <c r="Q623" s="88" t="str" cm="1">
        <f t="array" ref="Q623">IFERROR(INDEX([1]!v_s10a_incident_by_feeder_FY26[Planned or Unplanned], ROWS($Q$9:Q623)),"")</f>
        <v>Unplanned</v>
      </c>
      <c r="R623" s="88" t="str" cm="1">
        <f t="array" ref="R623">IFERROR(INDEX([1]!v_s10a_incident_by_feeder_FY26[Cause], ROWS($R$9:R623)),"")</f>
        <v>Vegetation</v>
      </c>
      <c r="S623" s="88" t="str" cm="1">
        <f t="array" ref="S623">IFERROR(INDEX([1]!v_s10a_incident_by_feeder_FY26[Details], ROWS($S$9:S623)),"")</f>
        <v># Southern Area Major Event, Kaikohe to Whangaroa, Far North District</v>
      </c>
      <c r="T623" s="18"/>
    </row>
    <row r="624" spans="1:20" ht="15.75" x14ac:dyDescent="0.25">
      <c r="A624" s="10">
        <v>624</v>
      </c>
      <c r="B624" s="11"/>
      <c r="C624" s="116"/>
      <c r="D624" s="116"/>
      <c r="E624" s="85" t="str" cm="1">
        <f t="array" ref="E624">IFERROR(INDEX([1]!v_s10a_incident_by_feeder_FY26[Interruptions Identifier], ROWS($E$9:E624)),"")</f>
        <v>INCD-35312-F-TOWAI</v>
      </c>
      <c r="F624" s="85" t="str" cm="1">
        <f t="array" ref="F624">IFERROR(INDEX([1]!v_s10a_incident_by_feeder_FY26[Circuit Location], ROWS($F$9:F624)),"")</f>
        <v>Kawakawa CB0206 - Towai</v>
      </c>
      <c r="G624" s="88" t="str" cm="1">
        <f t="array" ref="G624">IFERROR(INDEX(#REF!, ROWS($G$9:G624)),"")</f>
        <v/>
      </c>
      <c r="H624" s="88" t="str" cm="1">
        <f t="array" ref="H624">IFERROR(INDEX([1]!v_s10a_incident_by_feeder_FY26[feeder], ROWS($H$9:H624)),"")</f>
        <v>TOWAI</v>
      </c>
      <c r="I624" s="89" cm="1">
        <f t="array" ref="I624">IFERROR(INDEX([1]!v_s10a_incident_by_feeder_FY26[Start_Date], ROWS($I$9:I624)),"")</f>
        <v>45961.652013888888</v>
      </c>
      <c r="J624" s="90" cm="1">
        <f t="array" ref="J624">IFERROR(INDEX([1]!v_s10a_incident_by_feeder_FY26[Start_Time], ROWS($J$9:J624)),"")</f>
        <v>45961.652013888888</v>
      </c>
      <c r="K624" s="89" cm="1">
        <f t="array" ref="K624">IFERROR(INDEX([1]!v_s10a_incident_by_feeder_FY26[End_Date], ROWS($K$9:K624)),"")</f>
        <v>45961.79277777778</v>
      </c>
      <c r="L624" s="90" cm="1">
        <f t="array" ref="L624">IFERROR(INDEX([1]!v_s10a_incident_by_feeder_FY26[End_Time], ROWS($L$9:L624)),"")</f>
        <v>45961.79277777778</v>
      </c>
      <c r="M624" s="97" cm="1">
        <f t="array" ref="M624">IFERROR(INDEX([1]!v_s10a_incident_by_feeder_FY26[SAIDI_Value], ROWS($M$9:M624)),"")</f>
        <v>2.2778067175071346</v>
      </c>
      <c r="N624" s="94" cm="1">
        <f t="array" ref="N624">IFERROR(INDEX([1]!v_s10a_incident_by_feeder_FY26[SAIFI_Value], ROWS($N$9:N624)),"")</f>
        <v>1.3241244692829886E-2</v>
      </c>
      <c r="O624" s="91" cm="1">
        <f t="array" ref="O624">IFERROR(INDEX([1]!v_s10a_incident_by_feeder_FY26[ICPs], ROWS($N$9:N624)),"")</f>
        <v>478.06189838993021</v>
      </c>
      <c r="P624" s="118" cm="1">
        <f t="array" ref="P624">IFERROR(INDEX([1]!v_s10a_incident_by_feeder_FY26[CML], ROWS($P$9:P624)),"")</f>
        <v>82237.933728877586</v>
      </c>
      <c r="Q624" s="88" t="str" cm="1">
        <f t="array" ref="Q624">IFERROR(INDEX([1]!v_s10a_incident_by_feeder_FY26[Planned or Unplanned], ROWS($Q$9:Q624)),"")</f>
        <v>Unplanned</v>
      </c>
      <c r="R624" s="88" t="str" cm="1">
        <f t="array" ref="R624">IFERROR(INDEX([1]!v_s10a_incident_by_feeder_FY26[Cause], ROWS($R$9:R624)),"")</f>
        <v>Vegetation</v>
      </c>
      <c r="S624" s="88" t="str" cm="1">
        <f t="array" ref="S624">IFERROR(INDEX([1]!v_s10a_incident_by_feeder_FY26[Details], ROWS($S$9:S624)),"")</f>
        <v># Southern Area Major Event, Kaikohe to Whangaroa, Far North District</v>
      </c>
      <c r="T624" s="18"/>
    </row>
    <row r="625" spans="1:20" ht="15.75" x14ac:dyDescent="0.25">
      <c r="A625" s="10">
        <v>625</v>
      </c>
      <c r="B625" s="11"/>
      <c r="C625" s="116"/>
      <c r="D625" s="116"/>
      <c r="E625" s="85" t="str" cm="1">
        <f t="array" ref="E625">IFERROR(INDEX([1]!v_s10a_incident_by_feeder_FY26[Interruptions Identifier], ROWS($E$9:E625)),"")</f>
        <v>INCD-35312-F-RANGIAHUA</v>
      </c>
      <c r="F625" s="85" t="str" cm="1">
        <f t="array" ref="F625">IFERROR(INDEX([1]!v_s10a_incident_by_feeder_FY26[Circuit Location], ROWS($F$9:F625)),"")</f>
        <v>Kaikohe  CB0105 - Rangiahua</v>
      </c>
      <c r="G625" s="88" t="str" cm="1">
        <f t="array" ref="G625">IFERROR(INDEX(#REF!, ROWS($G$9:G625)),"")</f>
        <v/>
      </c>
      <c r="H625" s="88" t="str" cm="1">
        <f t="array" ref="H625">IFERROR(INDEX([1]!v_s10a_incident_by_feeder_FY26[feeder], ROWS($H$9:H625)),"")</f>
        <v>RANGIAHUA</v>
      </c>
      <c r="I625" s="89" cm="1">
        <f t="array" ref="I625">IFERROR(INDEX([1]!v_s10a_incident_by_feeder_FY26[Start_Date], ROWS($I$9:I625)),"")</f>
        <v>45961.652013888888</v>
      </c>
      <c r="J625" s="90" cm="1">
        <f t="array" ref="J625">IFERROR(INDEX([1]!v_s10a_incident_by_feeder_FY26[Start_Time], ROWS($J$9:J625)),"")</f>
        <v>45961.652013888888</v>
      </c>
      <c r="K625" s="89" cm="1">
        <f t="array" ref="K625">IFERROR(INDEX([1]!v_s10a_incident_by_feeder_FY26[End_Date], ROWS($K$9:K625)),"")</f>
        <v>45961.79277777778</v>
      </c>
      <c r="L625" s="90" cm="1">
        <f t="array" ref="L625">IFERROR(INDEX([1]!v_s10a_incident_by_feeder_FY26[End_Time], ROWS($L$9:L625)),"")</f>
        <v>45961.79277777778</v>
      </c>
      <c r="M625" s="97" cm="1">
        <f t="array" ref="M625">IFERROR(INDEX([1]!v_s10a_incident_by_feeder_FY26[SAIDI_Value], ROWS($M$9:M625)),"")</f>
        <v>2.1360913723405424</v>
      </c>
      <c r="N625" s="94" cm="1">
        <f t="array" ref="N625">IFERROR(INDEX([1]!v_s10a_incident_by_feeder_FY26[SAIFI_Value], ROWS($N$9:N625)),"")</f>
        <v>2.0388192665111153E-2</v>
      </c>
      <c r="O625" s="91" cm="1">
        <f t="array" ref="O625">IFERROR(INDEX([1]!v_s10a_incident_by_feeder_FY26[ICPs], ROWS($N$9:N625)),"")</f>
        <v>736.09530798117316</v>
      </c>
      <c r="P625" s="118" cm="1">
        <f t="array" ref="P625">IFERROR(INDEX([1]!v_s10a_incident_by_feeder_FY26[CML], ROWS($P$9:P625)),"")</f>
        <v>77121.442906982949</v>
      </c>
      <c r="Q625" s="88" t="str" cm="1">
        <f t="array" ref="Q625">IFERROR(INDEX([1]!v_s10a_incident_by_feeder_FY26[Planned or Unplanned], ROWS($Q$9:Q625)),"")</f>
        <v>Unplanned</v>
      </c>
      <c r="R625" s="88" t="str" cm="1">
        <f t="array" ref="R625">IFERROR(INDEX([1]!v_s10a_incident_by_feeder_FY26[Cause], ROWS($R$9:R625)),"")</f>
        <v>Vegetation</v>
      </c>
      <c r="S625" s="88" t="str" cm="1">
        <f t="array" ref="S625">IFERROR(INDEX([1]!v_s10a_incident_by_feeder_FY26[Details], ROWS($S$9:S625)),"")</f>
        <v># Southern Area Major Event, Kaikohe to Whangaroa, Far North District</v>
      </c>
      <c r="T625" s="18"/>
    </row>
    <row r="626" spans="1:20" ht="15.75" x14ac:dyDescent="0.25">
      <c r="A626" s="10">
        <v>626</v>
      </c>
      <c r="B626" s="11"/>
      <c r="C626" s="116"/>
      <c r="D626" s="116"/>
      <c r="E626" s="85" t="str" cm="1">
        <f t="array" ref="E626">IFERROR(INDEX([1]!v_s10a_incident_by_feeder_FY26[Interruptions Identifier], ROWS($E$9:E626)),"")</f>
        <v>INCD-35312-F-OMAUNU ROAD</v>
      </c>
      <c r="F626" s="85" t="str" cm="1">
        <f t="array" ref="F626">IFERROR(INDEX([1]!v_s10a_incident_by_feeder_FY26[Circuit Location], ROWS($F$9:F626)),"")</f>
        <v>Kaeo 191712 - Omaunu Rd</v>
      </c>
      <c r="G626" s="88" t="str" cm="1">
        <f t="array" ref="G626">IFERROR(INDEX(#REF!, ROWS($G$9:G626)),"")</f>
        <v/>
      </c>
      <c r="H626" s="88" t="str" cm="1">
        <f t="array" ref="H626">IFERROR(INDEX([1]!v_s10a_incident_by_feeder_FY26[feeder], ROWS($H$9:H626)),"")</f>
        <v>OMAUNU ROAD</v>
      </c>
      <c r="I626" s="89" cm="1">
        <f t="array" ref="I626">IFERROR(INDEX([1]!v_s10a_incident_by_feeder_FY26[Start_Date], ROWS($I$9:I626)),"")</f>
        <v>45961.652013888888</v>
      </c>
      <c r="J626" s="90" cm="1">
        <f t="array" ref="J626">IFERROR(INDEX([1]!v_s10a_incident_by_feeder_FY26[Start_Time], ROWS($J$9:J626)),"")</f>
        <v>45961.652013888888</v>
      </c>
      <c r="K626" s="89" cm="1">
        <f t="array" ref="K626">IFERROR(INDEX([1]!v_s10a_incident_by_feeder_FY26[End_Date], ROWS($K$9:K626)),"")</f>
        <v>45961.79277777778</v>
      </c>
      <c r="L626" s="90" cm="1">
        <f t="array" ref="L626">IFERROR(INDEX([1]!v_s10a_incident_by_feeder_FY26[End_Time], ROWS($L$9:L626)),"")</f>
        <v>45961.79277777778</v>
      </c>
      <c r="M626" s="97" cm="1">
        <f t="array" ref="M626">IFERROR(INDEX([1]!v_s10a_incident_by_feeder_FY26[SAIDI_Value], ROWS($M$9:M626)),"")</f>
        <v>0.63482760533350246</v>
      </c>
      <c r="N626" s="94" cm="1">
        <f t="array" ref="N626">IFERROR(INDEX([1]!v_s10a_incident_by_feeder_FY26[SAIFI_Value], ROWS($N$9:N626)),"")</f>
        <v>3.157953755193467E-3</v>
      </c>
      <c r="O626" s="91" cm="1">
        <f t="array" ref="O626">IFERROR(INDEX([1]!v_s10a_incident_by_feeder_FY26[ICPs], ROWS($N$9:N626)),"")</f>
        <v>114.01476237750494</v>
      </c>
      <c r="P626" s="118" cm="1">
        <f t="array" ref="P626">IFERROR(INDEX([1]!v_s10a_incident_by_feeder_FY26[CML], ROWS($P$9:P626)),"")</f>
        <v>22919.815862960771</v>
      </c>
      <c r="Q626" s="88" t="str" cm="1">
        <f t="array" ref="Q626">IFERROR(INDEX([1]!v_s10a_incident_by_feeder_FY26[Planned or Unplanned], ROWS($Q$9:Q626)),"")</f>
        <v>Unplanned</v>
      </c>
      <c r="R626" s="88" t="str" cm="1">
        <f t="array" ref="R626">IFERROR(INDEX([1]!v_s10a_incident_by_feeder_FY26[Cause], ROWS($R$9:R626)),"")</f>
        <v>Vegetation</v>
      </c>
      <c r="S626" s="88" t="str" cm="1">
        <f t="array" ref="S626">IFERROR(INDEX([1]!v_s10a_incident_by_feeder_FY26[Details], ROWS($S$9:S626)),"")</f>
        <v># Southern Area Major Event, Kaikohe to Whangaroa, Far North District</v>
      </c>
      <c r="T626" s="18"/>
    </row>
    <row r="627" spans="1:20" ht="15.75" x14ac:dyDescent="0.25">
      <c r="A627" s="10">
        <v>627</v>
      </c>
      <c r="B627" s="11"/>
      <c r="C627" s="116"/>
      <c r="D627" s="116"/>
      <c r="E627" s="85" t="str" cm="1">
        <f t="array" ref="E627">IFERROR(INDEX([1]!v_s10a_incident_by_feeder_FY26[Interruptions Identifier], ROWS($E$9:E627)),"")</f>
        <v>INCD-35312-F-MOEREWA</v>
      </c>
      <c r="F627" s="85" t="str" cm="1">
        <f t="array" ref="F627">IFERROR(INDEX([1]!v_s10a_incident_by_feeder_FY26[Circuit Location], ROWS($F$9:F627)),"")</f>
        <v>Moerewa 031322 - Moerewa</v>
      </c>
      <c r="G627" s="88" t="str" cm="1">
        <f t="array" ref="G627">IFERROR(INDEX(#REF!, ROWS($G$9:G627)),"")</f>
        <v/>
      </c>
      <c r="H627" s="88" t="str" cm="1">
        <f t="array" ref="H627">IFERROR(INDEX([1]!v_s10a_incident_by_feeder_FY26[feeder], ROWS($H$9:H627)),"")</f>
        <v>MOEREWA</v>
      </c>
      <c r="I627" s="89" cm="1">
        <f t="array" ref="I627">IFERROR(INDEX([1]!v_s10a_incident_by_feeder_FY26[Start_Date], ROWS($I$9:I627)),"")</f>
        <v>45961.652013888888</v>
      </c>
      <c r="J627" s="90" cm="1">
        <f t="array" ref="J627">IFERROR(INDEX([1]!v_s10a_incident_by_feeder_FY26[Start_Time], ROWS($J$9:J627)),"")</f>
        <v>45961.652013888888</v>
      </c>
      <c r="K627" s="89" cm="1">
        <f t="array" ref="K627">IFERROR(INDEX([1]!v_s10a_incident_by_feeder_FY26[End_Date], ROWS($K$9:K627)),"")</f>
        <v>45961.79277777778</v>
      </c>
      <c r="L627" s="90" cm="1">
        <f t="array" ref="L627">IFERROR(INDEX([1]!v_s10a_incident_by_feeder_FY26[End_Time], ROWS($L$9:L627)),"")</f>
        <v>45961.79277777778</v>
      </c>
      <c r="M627" s="97" cm="1">
        <f t="array" ref="M627">IFERROR(INDEX([1]!v_s10a_incident_by_feeder_FY26[SAIDI_Value], ROWS($M$9:M627)),"")</f>
        <v>2.4169498860123806</v>
      </c>
      <c r="N627" s="94" cm="1">
        <f t="array" ref="N627">IFERROR(INDEX([1]!v_s10a_incident_by_feeder_FY26[SAIFI_Value], ROWS($N$9:N627)),"")</f>
        <v>1.5540456637401154E-2</v>
      </c>
      <c r="O627" s="91" cm="1">
        <f t="array" ref="O627">IFERROR(INDEX([1]!v_s10a_incident_by_feeder_FY26[ICPs], ROWS($N$9:N627)),"")</f>
        <v>561.07264643673125</v>
      </c>
      <c r="P627" s="118" cm="1">
        <f t="array" ref="P627">IFERROR(INDEX([1]!v_s10a_incident_by_feeder_FY26[CML], ROWS($P$9:P627)),"")</f>
        <v>87261.558684590986</v>
      </c>
      <c r="Q627" s="88" t="str" cm="1">
        <f t="array" ref="Q627">IFERROR(INDEX([1]!v_s10a_incident_by_feeder_FY26[Planned or Unplanned], ROWS($Q$9:Q627)),"")</f>
        <v>Unplanned</v>
      </c>
      <c r="R627" s="88" t="str" cm="1">
        <f t="array" ref="R627">IFERROR(INDEX([1]!v_s10a_incident_by_feeder_FY26[Cause], ROWS($R$9:R627)),"")</f>
        <v>Vegetation</v>
      </c>
      <c r="S627" s="88" t="str" cm="1">
        <f t="array" ref="S627">IFERROR(INDEX([1]!v_s10a_incident_by_feeder_FY26[Details], ROWS($S$9:S627)),"")</f>
        <v># Southern Area Major Event, Kaikohe to Whangaroa, Far North District</v>
      </c>
      <c r="T627" s="18"/>
    </row>
    <row r="628" spans="1:20" ht="15.75" x14ac:dyDescent="0.25">
      <c r="A628" s="10">
        <v>628</v>
      </c>
      <c r="B628" s="11"/>
      <c r="C628" s="116"/>
      <c r="D628" s="116"/>
      <c r="E628" s="85" t="str" cm="1">
        <f t="array" ref="E628">IFERROR(INDEX([1]!v_s10a_incident_by_feeder_FY26[Interruptions Identifier], ROWS($E$9:E628)),"")</f>
        <v>INCD-35312-F-TI BAY</v>
      </c>
      <c r="F628" s="85" t="str" cm="1">
        <f t="array" ref="F628">IFERROR(INDEX([1]!v_s10a_incident_by_feeder_FY26[Circuit Location], ROWS($F$9:F628)),"")</f>
        <v>Haruru CB0606 - Ti Bay</v>
      </c>
      <c r="G628" s="88" t="str" cm="1">
        <f t="array" ref="G628">IFERROR(INDEX(#REF!, ROWS($G$9:G628)),"")</f>
        <v/>
      </c>
      <c r="H628" s="88" t="str" cm="1">
        <f t="array" ref="H628">IFERROR(INDEX([1]!v_s10a_incident_by_feeder_FY26[feeder], ROWS($H$9:H628)),"")</f>
        <v>TI BAY</v>
      </c>
      <c r="I628" s="89" cm="1">
        <f t="array" ref="I628">IFERROR(INDEX([1]!v_s10a_incident_by_feeder_FY26[Start_Date], ROWS($I$9:I628)),"")</f>
        <v>45961.652013888888</v>
      </c>
      <c r="J628" s="90" cm="1">
        <f t="array" ref="J628">IFERROR(INDEX([1]!v_s10a_incident_by_feeder_FY26[Start_Time], ROWS($J$9:J628)),"")</f>
        <v>45961.652013888888</v>
      </c>
      <c r="K628" s="89" cm="1">
        <f t="array" ref="K628">IFERROR(INDEX([1]!v_s10a_incident_by_feeder_FY26[End_Date], ROWS($K$9:K628)),"")</f>
        <v>45961.79277777778</v>
      </c>
      <c r="L628" s="90" cm="1">
        <f t="array" ref="L628">IFERROR(INDEX([1]!v_s10a_incident_by_feeder_FY26[End_Time], ROWS($L$9:L628)),"")</f>
        <v>45961.79277777778</v>
      </c>
      <c r="M628" s="97" cm="1">
        <f t="array" ref="M628">IFERROR(INDEX([1]!v_s10a_incident_by_feeder_FY26[SAIDI_Value], ROWS($M$9:M628)),"")</f>
        <v>3.7835236605866003</v>
      </c>
      <c r="N628" s="94" cm="1">
        <f t="array" ref="N628">IFERROR(INDEX([1]!v_s10a_incident_by_feeder_FY26[SAIFI_Value], ROWS($N$9:N628)),"")</f>
        <v>2.1136129080814837E-2</v>
      </c>
      <c r="O628" s="91" cm="1">
        <f t="array" ref="O628">IFERROR(INDEX([1]!v_s10a_incident_by_feeder_FY26[ICPs], ROWS($N$9:N628)),"")</f>
        <v>763.09880433373883</v>
      </c>
      <c r="P628" s="118" cm="1">
        <f t="array" ref="P628">IFERROR(INDEX([1]!v_s10a_incident_by_feeder_FY26[CML], ROWS($P$9:P628)),"")</f>
        <v>136600.33824181862</v>
      </c>
      <c r="Q628" s="88" t="str" cm="1">
        <f t="array" ref="Q628">IFERROR(INDEX([1]!v_s10a_incident_by_feeder_FY26[Planned or Unplanned], ROWS($Q$9:Q628)),"")</f>
        <v>Unplanned</v>
      </c>
      <c r="R628" s="88" t="str" cm="1">
        <f t="array" ref="R628">IFERROR(INDEX([1]!v_s10a_incident_by_feeder_FY26[Cause], ROWS($R$9:R628)),"")</f>
        <v>Vegetation</v>
      </c>
      <c r="S628" s="88" t="str" cm="1">
        <f t="array" ref="S628">IFERROR(INDEX([1]!v_s10a_incident_by_feeder_FY26[Details], ROWS($S$9:S628)),"")</f>
        <v># Southern Area Major Event, Kaikohe to Whangaroa, Far North District</v>
      </c>
      <c r="T628" s="18"/>
    </row>
    <row r="629" spans="1:20" ht="15.75" x14ac:dyDescent="0.25">
      <c r="A629" s="10">
        <v>629</v>
      </c>
      <c r="B629" s="11"/>
      <c r="C629" s="116"/>
      <c r="D629" s="116"/>
      <c r="E629" s="85" t="str" cm="1">
        <f t="array" ref="E629">IFERROR(INDEX([1]!v_s10a_incident_by_feeder_FY26[Interruptions Identifier], ROWS($E$9:E629)),"")</f>
        <v>INCD-35312-F-AWARUA</v>
      </c>
      <c r="F629" s="85" t="str" cm="1">
        <f t="array" ref="F629">IFERROR(INDEX([1]!v_s10a_incident_by_feeder_FY26[Circuit Location], ROWS($F$9:F629)),"")</f>
        <v>Kaikohe CB0108 - Awanui</v>
      </c>
      <c r="G629" s="88" t="str" cm="1">
        <f t="array" ref="G629">IFERROR(INDEX(#REF!, ROWS($G$9:G629)),"")</f>
        <v/>
      </c>
      <c r="H629" s="88" t="str" cm="1">
        <f t="array" ref="H629">IFERROR(INDEX([1]!v_s10a_incident_by_feeder_FY26[feeder], ROWS($H$9:H629)),"")</f>
        <v>AWARUA</v>
      </c>
      <c r="I629" s="89" cm="1">
        <f t="array" ref="I629">IFERROR(INDEX([1]!v_s10a_incident_by_feeder_FY26[Start_Date], ROWS($I$9:I629)),"")</f>
        <v>45961.652013888888</v>
      </c>
      <c r="J629" s="90" cm="1">
        <f t="array" ref="J629">IFERROR(INDEX([1]!v_s10a_incident_by_feeder_FY26[Start_Time], ROWS($J$9:J629)),"")</f>
        <v>45961.652013888888</v>
      </c>
      <c r="K629" s="89" cm="1">
        <f t="array" ref="K629">IFERROR(INDEX([1]!v_s10a_incident_by_feeder_FY26[End_Date], ROWS($K$9:K629)),"")</f>
        <v>45961.79277777778</v>
      </c>
      <c r="L629" s="90" cm="1">
        <f t="array" ref="L629">IFERROR(INDEX([1]!v_s10a_incident_by_feeder_FY26[End_Time], ROWS($L$9:L629)),"")</f>
        <v>45961.79277777778</v>
      </c>
      <c r="M629" s="97" cm="1">
        <f t="array" ref="M629">IFERROR(INDEX([1]!v_s10a_incident_by_feeder_FY26[SAIDI_Value], ROWS($M$9:M629)),"")</f>
        <v>3.1532249514784567</v>
      </c>
      <c r="N629" s="94" cm="1">
        <f t="array" ref="N629">IFERROR(INDEX([1]!v_s10a_incident_by_feeder_FY26[SAIFI_Value], ROWS($N$9:N629)),"")</f>
        <v>2.9778949884503469E-2</v>
      </c>
      <c r="O629" s="91" cm="1">
        <f t="array" ref="O629">IFERROR(INDEX([1]!v_s10a_incident_by_feeder_FY26[ICPs], ROWS($N$9:N629)),"")</f>
        <v>1075.1392066301132</v>
      </c>
      <c r="P629" s="118" cm="1">
        <f t="array" ref="P629">IFERROR(INDEX([1]!v_s10a_incident_by_feeder_FY26[CML], ROWS($P$9:P629)),"")</f>
        <v>113844.0336481782</v>
      </c>
      <c r="Q629" s="88" t="str" cm="1">
        <f t="array" ref="Q629">IFERROR(INDEX([1]!v_s10a_incident_by_feeder_FY26[Planned or Unplanned], ROWS($Q$9:Q629)),"")</f>
        <v>Unplanned</v>
      </c>
      <c r="R629" s="88" t="str" cm="1">
        <f t="array" ref="R629">IFERROR(INDEX([1]!v_s10a_incident_by_feeder_FY26[Cause], ROWS($R$9:R629)),"")</f>
        <v>Vegetation</v>
      </c>
      <c r="S629" s="88" t="str" cm="1">
        <f t="array" ref="S629">IFERROR(INDEX([1]!v_s10a_incident_by_feeder_FY26[Details], ROWS($S$9:S629)),"")</f>
        <v># Southern Area Major Event, Kaikohe to Whangaroa, Far North District</v>
      </c>
      <c r="T629" s="18"/>
    </row>
    <row r="630" spans="1:20" ht="15.75" x14ac:dyDescent="0.25">
      <c r="A630" s="10">
        <v>630</v>
      </c>
      <c r="B630" s="11"/>
      <c r="C630" s="116"/>
      <c r="D630" s="116"/>
      <c r="E630" s="85" t="str" cm="1">
        <f t="array" ref="E630">IFERROR(INDEX([1]!v_s10a_incident_by_feeder_FY26[Interruptions Identifier], ROWS($E$9:E630)),"")</f>
        <v>INCD-35312-F-OPONONI</v>
      </c>
      <c r="F630" s="85" t="str" cm="1">
        <f t="array" ref="F630">IFERROR(INDEX([1]!v_s10a_incident_by_feeder_FY26[Circuit Location], ROWS($F$9:F630)),"")</f>
        <v>Omanaia 051762 - Opononi</v>
      </c>
      <c r="G630" s="88" t="str" cm="1">
        <f t="array" ref="G630">IFERROR(INDEX(#REF!, ROWS($G$9:G630)),"")</f>
        <v/>
      </c>
      <c r="H630" s="88" t="str" cm="1">
        <f t="array" ref="H630">IFERROR(INDEX([1]!v_s10a_incident_by_feeder_FY26[feeder], ROWS($H$9:H630)),"")</f>
        <v>OPONONI</v>
      </c>
      <c r="I630" s="89" cm="1">
        <f t="array" ref="I630">IFERROR(INDEX([1]!v_s10a_incident_by_feeder_FY26[Start_Date], ROWS($I$9:I630)),"")</f>
        <v>45961.652013888888</v>
      </c>
      <c r="J630" s="90" cm="1">
        <f t="array" ref="J630">IFERROR(INDEX([1]!v_s10a_incident_by_feeder_FY26[Start_Time], ROWS($J$9:J630)),"")</f>
        <v>45961.652013888888</v>
      </c>
      <c r="K630" s="89" cm="1">
        <f t="array" ref="K630">IFERROR(INDEX([1]!v_s10a_incident_by_feeder_FY26[End_Date], ROWS($K$9:K630)),"")</f>
        <v>45961.79277777778</v>
      </c>
      <c r="L630" s="90" cm="1">
        <f t="array" ref="L630">IFERROR(INDEX([1]!v_s10a_incident_by_feeder_FY26[End_Time], ROWS($L$9:L630)),"")</f>
        <v>45961.79277777778</v>
      </c>
      <c r="M630" s="97" cm="1">
        <f t="array" ref="M630">IFERROR(INDEX([1]!v_s10a_incident_by_feeder_FY26[SAIDI_Value], ROWS($M$9:M630)),"")</f>
        <v>2.8279759598072318</v>
      </c>
      <c r="N630" s="94" cm="1">
        <f t="array" ref="N630">IFERROR(INDEX([1]!v_s10a_incident_by_feeder_FY26[SAIFI_Value], ROWS($N$9:N630)),"")</f>
        <v>3.0249872812909254E-2</v>
      </c>
      <c r="O630" s="91" cm="1">
        <f t="array" ref="O630">IFERROR(INDEX([1]!v_s10a_incident_by_feeder_FY26[ICPs], ROWS($N$9:N630)),"")</f>
        <v>1092.1414080372758</v>
      </c>
      <c r="P630" s="118" cm="1">
        <f t="array" ref="P630">IFERROR(INDEX([1]!v_s10a_incident_by_feeder_FY26[CML], ROWS($P$9:P630)),"")</f>
        <v>102101.2440528803</v>
      </c>
      <c r="Q630" s="88" t="str" cm="1">
        <f t="array" ref="Q630">IFERROR(INDEX([1]!v_s10a_incident_by_feeder_FY26[Planned or Unplanned], ROWS($Q$9:Q630)),"")</f>
        <v>Unplanned</v>
      </c>
      <c r="R630" s="88" t="str" cm="1">
        <f t="array" ref="R630">IFERROR(INDEX([1]!v_s10a_incident_by_feeder_FY26[Cause], ROWS($R$9:R630)),"")</f>
        <v>Vegetation</v>
      </c>
      <c r="S630" s="88" t="str" cm="1">
        <f t="array" ref="S630">IFERROR(INDEX([1]!v_s10a_incident_by_feeder_FY26[Details], ROWS($S$9:S630)),"")</f>
        <v># Southern Area Major Event, Kaikohe to Whangaroa, Far North District</v>
      </c>
      <c r="T630" s="18"/>
    </row>
    <row r="631" spans="1:20" ht="15.75" x14ac:dyDescent="0.25">
      <c r="A631" s="10">
        <v>631</v>
      </c>
      <c r="B631" s="11"/>
      <c r="C631" s="116"/>
      <c r="D631" s="116"/>
      <c r="E631" s="85" t="str" cm="1">
        <f t="array" ref="E631">IFERROR(INDEX([1]!v_s10a_incident_by_feeder_FY26[Interruptions Identifier], ROWS($E$9:E631)),"")</f>
        <v>INCD-35312-F-WAIMA</v>
      </c>
      <c r="F631" s="85" t="str" cm="1">
        <f t="array" ref="F631">IFERROR(INDEX([1]!v_s10a_incident_by_feeder_FY26[Circuit Location], ROWS($F$9:F631)),"")</f>
        <v>Omanaia 051772 - Waima</v>
      </c>
      <c r="G631" s="88" t="str" cm="1">
        <f t="array" ref="G631">IFERROR(INDEX(#REF!, ROWS($G$9:G631)),"")</f>
        <v/>
      </c>
      <c r="H631" s="88" t="str" cm="1">
        <f t="array" ref="H631">IFERROR(INDEX([1]!v_s10a_incident_by_feeder_FY26[feeder], ROWS($H$9:H631)),"")</f>
        <v>WAIMA</v>
      </c>
      <c r="I631" s="89" cm="1">
        <f t="array" ref="I631">IFERROR(INDEX([1]!v_s10a_incident_by_feeder_FY26[Start_Date], ROWS($I$9:I631)),"")</f>
        <v>45961.652013888888</v>
      </c>
      <c r="J631" s="90" cm="1">
        <f t="array" ref="J631">IFERROR(INDEX([1]!v_s10a_incident_by_feeder_FY26[Start_Time], ROWS($J$9:J631)),"")</f>
        <v>45961.652013888888</v>
      </c>
      <c r="K631" s="89" cm="1">
        <f t="array" ref="K631">IFERROR(INDEX([1]!v_s10a_incident_by_feeder_FY26[End_Date], ROWS($K$9:K631)),"")</f>
        <v>45961.79277777778</v>
      </c>
      <c r="L631" s="90" cm="1">
        <f t="array" ref="L631">IFERROR(INDEX([1]!v_s10a_incident_by_feeder_FY26[End_Time], ROWS($L$9:L631)),"")</f>
        <v>45961.79277777778</v>
      </c>
      <c r="M631" s="97" cm="1">
        <f t="array" ref="M631">IFERROR(INDEX([1]!v_s10a_incident_by_feeder_FY26[SAIDI_Value], ROWS($M$9:M631)),"")</f>
        <v>1.1162997388066684</v>
      </c>
      <c r="N631" s="94" cm="1">
        <f t="array" ref="N631">IFERROR(INDEX([1]!v_s10a_incident_by_feeder_FY26[SAIFI_Value], ROWS($N$9:N631)),"")</f>
        <v>1.2133190743639579E-2</v>
      </c>
      <c r="O631" s="91" cm="1">
        <f t="array" ref="O631">IFERROR(INDEX([1]!v_s10a_incident_by_feeder_FY26[ICPs], ROWS($N$9:N631)),"")</f>
        <v>438.05671860836333</v>
      </c>
      <c r="P631" s="118" cm="1">
        <f t="array" ref="P631">IFERROR(INDEX([1]!v_s10a_incident_by_feeder_FY26[CML], ROWS($P$9:P631)),"")</f>
        <v>40302.88576987596</v>
      </c>
      <c r="Q631" s="88" t="str" cm="1">
        <f t="array" ref="Q631">IFERROR(INDEX([1]!v_s10a_incident_by_feeder_FY26[Planned or Unplanned], ROWS($Q$9:Q631)),"")</f>
        <v>Unplanned</v>
      </c>
      <c r="R631" s="88" t="str" cm="1">
        <f t="array" ref="R631">IFERROR(INDEX([1]!v_s10a_incident_by_feeder_FY26[Cause], ROWS($R$9:R631)),"")</f>
        <v>Vegetation</v>
      </c>
      <c r="S631" s="88" t="str" cm="1">
        <f t="array" ref="S631">IFERROR(INDEX([1]!v_s10a_incident_by_feeder_FY26[Details], ROWS($S$9:S631)),"")</f>
        <v># Southern Area Major Event, Kaikohe to Whangaroa, Far North District</v>
      </c>
      <c r="T631" s="18"/>
    </row>
    <row r="632" spans="1:20" ht="15.75" x14ac:dyDescent="0.25">
      <c r="A632" s="10">
        <v>632</v>
      </c>
      <c r="B632" s="11"/>
      <c r="C632" s="116"/>
      <c r="D632" s="116"/>
      <c r="E632" s="85" t="str" cm="1">
        <f t="array" ref="E632">IFERROR(INDEX([1]!v_s10a_incident_by_feeder_FY26[Interruptions Identifier], ROWS($E$9:E632)),"")</f>
        <v>INCD-35312-F-OROTERE</v>
      </c>
      <c r="F632" s="85" t="str" cm="1">
        <f t="array" ref="F632">IFERROR(INDEX([1]!v_s10a_incident_by_feeder_FY26[Circuit Location], ROWS($F$9:F632)),"")</f>
        <v>Kaeo 191772 - Orotere</v>
      </c>
      <c r="G632" s="88" t="str" cm="1">
        <f t="array" ref="G632">IFERROR(INDEX(#REF!, ROWS($G$9:G632)),"")</f>
        <v/>
      </c>
      <c r="H632" s="88" t="str" cm="1">
        <f t="array" ref="H632">IFERROR(INDEX([1]!v_s10a_incident_by_feeder_FY26[feeder], ROWS($H$9:H632)),"")</f>
        <v>OROTERE</v>
      </c>
      <c r="I632" s="89" cm="1">
        <f t="array" ref="I632">IFERROR(INDEX([1]!v_s10a_incident_by_feeder_FY26[Start_Date], ROWS($I$9:I632)),"")</f>
        <v>45961.652013888888</v>
      </c>
      <c r="J632" s="90" cm="1">
        <f t="array" ref="J632">IFERROR(INDEX([1]!v_s10a_incident_by_feeder_FY26[Start_Time], ROWS($J$9:J632)),"")</f>
        <v>45961.652013888888</v>
      </c>
      <c r="K632" s="89" cm="1">
        <f t="array" ref="K632">IFERROR(INDEX([1]!v_s10a_incident_by_feeder_FY26[End_Date], ROWS($K$9:K632)),"")</f>
        <v>45961.79277777778</v>
      </c>
      <c r="L632" s="90" cm="1">
        <f t="array" ref="L632">IFERROR(INDEX([1]!v_s10a_incident_by_feeder_FY26[End_Time], ROWS($L$9:L632)),"")</f>
        <v>45961.79277777778</v>
      </c>
      <c r="M632" s="97" cm="1">
        <f t="array" ref="M632">IFERROR(INDEX([1]!v_s10a_incident_by_feeder_FY26[SAIDI_Value], ROWS($M$9:M632)),"")</f>
        <v>0.91428114080022704</v>
      </c>
      <c r="N632" s="94" cm="1">
        <f t="array" ref="N632">IFERROR(INDEX([1]!v_s10a_incident_by_feeder_FY26[SAIFI_Value], ROWS($N$9:N632)),"")</f>
        <v>4.5984238891418937E-3</v>
      </c>
      <c r="O632" s="91" cm="1">
        <f t="array" ref="O632">IFERROR(INDEX([1]!v_s10a_incident_by_feeder_FY26[ICPs], ROWS($N$9:N632)),"")</f>
        <v>166.02149609357892</v>
      </c>
      <c r="P632" s="118" cm="1">
        <f t="array" ref="P632">IFERROR(INDEX([1]!v_s10a_incident_by_feeder_FY26[CML], ROWS($P$9:P632)),"")</f>
        <v>33009.206307451401</v>
      </c>
      <c r="Q632" s="88" t="str" cm="1">
        <f t="array" ref="Q632">IFERROR(INDEX([1]!v_s10a_incident_by_feeder_FY26[Planned or Unplanned], ROWS($Q$9:Q632)),"")</f>
        <v>Unplanned</v>
      </c>
      <c r="R632" s="88" t="str" cm="1">
        <f t="array" ref="R632">IFERROR(INDEX([1]!v_s10a_incident_by_feeder_FY26[Cause], ROWS($R$9:R632)),"")</f>
        <v>Vegetation</v>
      </c>
      <c r="S632" s="88" t="str" cm="1">
        <f t="array" ref="S632">IFERROR(INDEX([1]!v_s10a_incident_by_feeder_FY26[Details], ROWS($S$9:S632)),"")</f>
        <v># Southern Area Major Event, Kaikohe to Whangaroa, Far North District</v>
      </c>
      <c r="T632" s="18"/>
    </row>
    <row r="633" spans="1:20" ht="15.75" x14ac:dyDescent="0.25">
      <c r="A633" s="10">
        <v>633</v>
      </c>
      <c r="B633" s="11"/>
      <c r="C633" s="116"/>
      <c r="D633" s="116"/>
      <c r="E633" s="85" t="str" cm="1">
        <f t="array" ref="E633">IFERROR(INDEX([1]!v_s10a_incident_by_feeder_FY26[Interruptions Identifier], ROWS($E$9:E633)),"")</f>
        <v>INCD-35312-F-TAU BLOCK</v>
      </c>
      <c r="F633" s="85" t="str" cm="1">
        <f t="array" ref="F633">IFERROR(INDEX([1]!v_s10a_incident_by_feeder_FY26[Circuit Location], ROWS($F$9:F633)),"")</f>
        <v>Moerewa 031372 - Tau Block</v>
      </c>
      <c r="G633" s="88" t="str" cm="1">
        <f t="array" ref="G633">IFERROR(INDEX(#REF!, ROWS($G$9:G633)),"")</f>
        <v/>
      </c>
      <c r="H633" s="88" t="str" cm="1">
        <f t="array" ref="H633">IFERROR(INDEX([1]!v_s10a_incident_by_feeder_FY26[feeder], ROWS($H$9:H633)),"")</f>
        <v>TAU BLOCK</v>
      </c>
      <c r="I633" s="89" cm="1">
        <f t="array" ref="I633">IFERROR(INDEX([1]!v_s10a_incident_by_feeder_FY26[Start_Date], ROWS($I$9:I633)),"")</f>
        <v>45961.652013888888</v>
      </c>
      <c r="J633" s="90" cm="1">
        <f t="array" ref="J633">IFERROR(INDEX([1]!v_s10a_incident_by_feeder_FY26[Start_Time], ROWS($J$9:J633)),"")</f>
        <v>45961.652013888888</v>
      </c>
      <c r="K633" s="89" cm="1">
        <f t="array" ref="K633">IFERROR(INDEX([1]!v_s10a_incident_by_feeder_FY26[End_Date], ROWS($K$9:K633)),"")</f>
        <v>45961.79277777778</v>
      </c>
      <c r="L633" s="90" cm="1">
        <f t="array" ref="L633">IFERROR(INDEX([1]!v_s10a_incident_by_feeder_FY26[End_Time], ROWS($L$9:L633)),"")</f>
        <v>45961.79277777778</v>
      </c>
      <c r="M633" s="97" cm="1">
        <f t="array" ref="M633">IFERROR(INDEX([1]!v_s10a_incident_by_feeder_FY26[SAIDI_Value], ROWS($M$9:M633)),"")</f>
        <v>0.4332351640419142</v>
      </c>
      <c r="N633" s="94" cm="1">
        <f t="array" ref="N633">IFERROR(INDEX([1]!v_s10a_incident_by_feeder_FY26[SAIFI_Value], ROWS($N$9:N633)),"")</f>
        <v>2.7701348729770522E-3</v>
      </c>
      <c r="O633" s="91" cm="1">
        <f t="array" ref="O633">IFERROR(INDEX([1]!v_s10a_incident_by_feeder_FY26[ICPs], ROWS($N$9:N633)),"")</f>
        <v>100.01294945396349</v>
      </c>
      <c r="P633" s="118" cm="1">
        <f t="array" ref="P633">IFERROR(INDEX([1]!v_s10a_incident_by_feeder_FY26[CML], ROWS($P$9:P633)),"")</f>
        <v>15641.522362569269</v>
      </c>
      <c r="Q633" s="88" t="str" cm="1">
        <f t="array" ref="Q633">IFERROR(INDEX([1]!v_s10a_incident_by_feeder_FY26[Planned or Unplanned], ROWS($Q$9:Q633)),"")</f>
        <v>Unplanned</v>
      </c>
      <c r="R633" s="88" t="str" cm="1">
        <f t="array" ref="R633">IFERROR(INDEX([1]!v_s10a_incident_by_feeder_FY26[Cause], ROWS($R$9:R633)),"")</f>
        <v>Vegetation</v>
      </c>
      <c r="S633" s="88" t="str" cm="1">
        <f t="array" ref="S633">IFERROR(INDEX([1]!v_s10a_incident_by_feeder_FY26[Details], ROWS($S$9:S633)),"")</f>
        <v># Southern Area Major Event, Kaikohe to Whangaroa, Far North District</v>
      </c>
      <c r="T633" s="18"/>
    </row>
    <row r="634" spans="1:20" ht="15.75" x14ac:dyDescent="0.25">
      <c r="A634" s="10">
        <v>634</v>
      </c>
      <c r="B634" s="11"/>
      <c r="C634" s="116"/>
      <c r="D634" s="116"/>
      <c r="E634" s="85" t="str" cm="1">
        <f t="array" ref="E634">IFERROR(INDEX([1]!v_s10a_incident_by_feeder_FY26[Interruptions Identifier], ROWS($E$9:E634)),"")</f>
        <v>INCD-35312-F-NRCF</v>
      </c>
      <c r="F634" s="85" t="str" cm="1">
        <f t="array" ref="F634">IFERROR(INDEX([1]!v_s10a_incident_by_feeder_FY26[Circuit Location], ROWS($F$9:F634)),"")</f>
        <v>Kaikohe Transmission CB0106 - NCRF</v>
      </c>
      <c r="G634" s="88" t="str" cm="1">
        <f t="array" ref="G634">IFERROR(INDEX(#REF!, ROWS($G$9:G634)),"")</f>
        <v/>
      </c>
      <c r="H634" s="88" t="str" cm="1">
        <f t="array" ref="H634">IFERROR(INDEX([1]!v_s10a_incident_by_feeder_FY26[feeder], ROWS($H$9:H634)),"")</f>
        <v>NRCF</v>
      </c>
      <c r="I634" s="89" cm="1">
        <f t="array" ref="I634">IFERROR(INDEX([1]!v_s10a_incident_by_feeder_FY26[Start_Date], ROWS($I$9:I634)),"")</f>
        <v>45961.652013888888</v>
      </c>
      <c r="J634" s="90" cm="1">
        <f t="array" ref="J634">IFERROR(INDEX([1]!v_s10a_incident_by_feeder_FY26[Start_Time], ROWS($J$9:J634)),"")</f>
        <v>45961.652013888888</v>
      </c>
      <c r="K634" s="89" cm="1">
        <f t="array" ref="K634">IFERROR(INDEX([1]!v_s10a_incident_by_feeder_FY26[End_Date], ROWS($K$9:K634)),"")</f>
        <v>45961.79277777778</v>
      </c>
      <c r="L634" s="90" cm="1">
        <f t="array" ref="L634">IFERROR(INDEX([1]!v_s10a_incident_by_feeder_FY26[End_Time], ROWS($L$9:L634)),"")</f>
        <v>45961.79277777778</v>
      </c>
      <c r="M634" s="97" cm="1">
        <f t="array" ref="M634">IFERROR(INDEX([1]!v_s10a_incident_by_feeder_FY26[SAIDI_Value], ROWS($M$9:M634)),"")</f>
        <v>2.8127266596518702E-3</v>
      </c>
      <c r="N634" s="94" cm="1">
        <f t="array" ref="N634">IFERROR(INDEX([1]!v_s10a_incident_by_feeder_FY26[SAIFI_Value], ROWS($N$9:N634)),"")</f>
        <v>2.7701348729148018E-5</v>
      </c>
      <c r="O634" s="91" cm="1">
        <f t="array" ref="O634">IFERROR(INDEX([1]!v_s10a_incident_by_feeder_FY26[ICPs], ROWS($N$9:N634)),"")</f>
        <v>1.0001294945171602</v>
      </c>
      <c r="P634" s="118" cm="1">
        <f t="array" ref="P634">IFERROR(INDEX([1]!v_s10a_incident_by_feeder_FY26[CML], ROWS($P$9:P634)),"")</f>
        <v>101.55068332007113</v>
      </c>
      <c r="Q634" s="88" t="str" cm="1">
        <f t="array" ref="Q634">IFERROR(INDEX([1]!v_s10a_incident_by_feeder_FY26[Planned or Unplanned], ROWS($Q$9:Q634)),"")</f>
        <v>Unplanned</v>
      </c>
      <c r="R634" s="88" t="str" cm="1">
        <f t="array" ref="R634">IFERROR(INDEX([1]!v_s10a_incident_by_feeder_FY26[Cause], ROWS($R$9:R634)),"")</f>
        <v>Vegetation</v>
      </c>
      <c r="S634" s="88" t="str" cm="1">
        <f t="array" ref="S634">IFERROR(INDEX([1]!v_s10a_incident_by_feeder_FY26[Details], ROWS($S$9:S634)),"")</f>
        <v># Southern Area Major Event, Kaikohe to Whangaroa, Far North District</v>
      </c>
      <c r="T634" s="18"/>
    </row>
    <row r="635" spans="1:20" ht="15.75" x14ac:dyDescent="0.25">
      <c r="A635" s="10">
        <v>635</v>
      </c>
      <c r="B635" s="11"/>
      <c r="C635" s="116"/>
      <c r="D635" s="116"/>
      <c r="E635" s="85" t="str" cm="1">
        <f t="array" ref="E635">IFERROR(INDEX([1]!v_s10a_incident_by_feeder_FY26[Interruptions Identifier], ROWS($E$9:E635)),"")</f>
        <v>INCD-35312-F-INLET ROAD</v>
      </c>
      <c r="F635" s="85" t="str" cm="1">
        <f t="array" ref="F635">IFERROR(INDEX([1]!v_s10a_incident_by_feeder_FY26[Circuit Location], ROWS($F$9:F635)),"")</f>
        <v>Kerikeri 181142 - Inlet Road</v>
      </c>
      <c r="G635" s="88" t="str" cm="1">
        <f t="array" ref="G635">IFERROR(INDEX(#REF!, ROWS($G$9:G635)),"")</f>
        <v/>
      </c>
      <c r="H635" s="88" t="str" cm="1">
        <f t="array" ref="H635">IFERROR(INDEX([1]!v_s10a_incident_by_feeder_FY26[feeder], ROWS($H$9:H635)),"")</f>
        <v>INLET ROAD</v>
      </c>
      <c r="I635" s="89" cm="1">
        <f t="array" ref="I635">IFERROR(INDEX([1]!v_s10a_incident_by_feeder_FY26[Start_Date], ROWS($I$9:I635)),"")</f>
        <v>45961.652013888888</v>
      </c>
      <c r="J635" s="90" cm="1">
        <f t="array" ref="J635">IFERROR(INDEX([1]!v_s10a_incident_by_feeder_FY26[Start_Time], ROWS($J$9:J635)),"")</f>
        <v>45961.652013888888</v>
      </c>
      <c r="K635" s="89" cm="1">
        <f t="array" ref="K635">IFERROR(INDEX([1]!v_s10a_incident_by_feeder_FY26[End_Date], ROWS($K$9:K635)),"")</f>
        <v>45961.79277777778</v>
      </c>
      <c r="L635" s="90" cm="1">
        <f t="array" ref="L635">IFERROR(INDEX([1]!v_s10a_incident_by_feeder_FY26[End_Time], ROWS($L$9:L635)),"")</f>
        <v>45961.79277777778</v>
      </c>
      <c r="M635" s="97" cm="1">
        <f t="array" ref="M635">IFERROR(INDEX([1]!v_s10a_incident_by_feeder_FY26[SAIDI_Value], ROWS($M$9:M635)),"")</f>
        <v>3.2815267485626185</v>
      </c>
      <c r="N635" s="94" cm="1">
        <f t="array" ref="N635">IFERROR(INDEX([1]!v_s10a_incident_by_feeder_FY26[SAIFI_Value], ROWS($N$9:N635)),"")</f>
        <v>2.4127874743630207E-2</v>
      </c>
      <c r="O635" s="91" cm="1">
        <f t="array" ref="O635">IFERROR(INDEX([1]!v_s10a_incident_by_feeder_FY26[ICPs], ROWS($N$9:N635)),"")</f>
        <v>871.11278974402501</v>
      </c>
      <c r="P635" s="118" cm="1">
        <f t="array" ref="P635">IFERROR(INDEX([1]!v_s10a_incident_by_feeder_FY26[CML], ROWS($P$9:P635)),"")</f>
        <v>118476.24173010478</v>
      </c>
      <c r="Q635" s="88" t="str" cm="1">
        <f t="array" ref="Q635">IFERROR(INDEX([1]!v_s10a_incident_by_feeder_FY26[Planned or Unplanned], ROWS($Q$9:Q635)),"")</f>
        <v>Unplanned</v>
      </c>
      <c r="R635" s="88" t="str" cm="1">
        <f t="array" ref="R635">IFERROR(INDEX([1]!v_s10a_incident_by_feeder_FY26[Cause], ROWS($R$9:R635)),"")</f>
        <v>Vegetation</v>
      </c>
      <c r="S635" s="88" t="str" cm="1">
        <f t="array" ref="S635">IFERROR(INDEX([1]!v_s10a_incident_by_feeder_FY26[Details], ROWS($S$9:S635)),"")</f>
        <v># Southern Area Major Event, Kaikohe to Whangaroa, Far North District</v>
      </c>
      <c r="T635" s="18"/>
    </row>
    <row r="636" spans="1:20" ht="15.75" x14ac:dyDescent="0.25">
      <c r="A636" s="10">
        <v>636</v>
      </c>
      <c r="B636" s="11"/>
      <c r="C636" s="116"/>
      <c r="D636" s="116"/>
      <c r="E636" s="85" t="str" cm="1">
        <f t="array" ref="E636">IFERROR(INDEX([1]!v_s10a_incident_by_feeder_FY26[Interruptions Identifier], ROWS($E$9:E636)),"")</f>
        <v>INCD-35312-F-RAWENE</v>
      </c>
      <c r="F636" s="85" t="str" cm="1">
        <f t="array" ref="F636">IFERROR(INDEX([1]!v_s10a_incident_by_feeder_FY26[Circuit Location], ROWS($F$9:F636)),"")</f>
        <v>Omanaia 051742 - Rawene</v>
      </c>
      <c r="G636" s="88" t="str" cm="1">
        <f t="array" ref="G636">IFERROR(INDEX(#REF!, ROWS($G$9:G636)),"")</f>
        <v/>
      </c>
      <c r="H636" s="88" t="str" cm="1">
        <f t="array" ref="H636">IFERROR(INDEX([1]!v_s10a_incident_by_feeder_FY26[feeder], ROWS($H$9:H636)),"")</f>
        <v>RAWENE</v>
      </c>
      <c r="I636" s="89" cm="1">
        <f t="array" ref="I636">IFERROR(INDEX([1]!v_s10a_incident_by_feeder_FY26[Start_Date], ROWS($I$9:I636)),"")</f>
        <v>45961.652013888888</v>
      </c>
      <c r="J636" s="90" cm="1">
        <f t="array" ref="J636">IFERROR(INDEX([1]!v_s10a_incident_by_feeder_FY26[Start_Time], ROWS($J$9:J636)),"")</f>
        <v>45961.652013888888</v>
      </c>
      <c r="K636" s="89" cm="1">
        <f t="array" ref="K636">IFERROR(INDEX([1]!v_s10a_incident_by_feeder_FY26[End_Date], ROWS($K$9:K636)),"")</f>
        <v>45961.79277777778</v>
      </c>
      <c r="L636" s="90" cm="1">
        <f t="array" ref="L636">IFERROR(INDEX([1]!v_s10a_incident_by_feeder_FY26[End_Time], ROWS($L$9:L636)),"")</f>
        <v>45961.79277777778</v>
      </c>
      <c r="M636" s="97" cm="1">
        <f t="array" ref="M636">IFERROR(INDEX([1]!v_s10a_incident_by_feeder_FY26[SAIDI_Value], ROWS($M$9:M636)),"")</f>
        <v>1.0202274861219098</v>
      </c>
      <c r="N636" s="94" cm="1">
        <f t="array" ref="N636">IFERROR(INDEX([1]!v_s10a_incident_by_feeder_FY26[SAIFI_Value], ROWS($N$9:N636)),"")</f>
        <v>1.0969734096989049E-2</v>
      </c>
      <c r="O636" s="91" cm="1">
        <f t="array" ref="O636">IFERROR(INDEX([1]!v_s10a_incident_by_feeder_FY26[ICPs], ROWS($N$9:N636)),"")</f>
        <v>396.05127983769262</v>
      </c>
      <c r="P636" s="118" cm="1">
        <f t="array" ref="P636">IFERROR(INDEX([1]!v_s10a_incident_by_feeder_FY26[CML], ROWS($P$9:P636)),"")</f>
        <v>36834.293158945431</v>
      </c>
      <c r="Q636" s="88" t="str" cm="1">
        <f t="array" ref="Q636">IFERROR(INDEX([1]!v_s10a_incident_by_feeder_FY26[Planned or Unplanned], ROWS($Q$9:Q636)),"")</f>
        <v>Unplanned</v>
      </c>
      <c r="R636" s="88" t="str" cm="1">
        <f t="array" ref="R636">IFERROR(INDEX([1]!v_s10a_incident_by_feeder_FY26[Cause], ROWS($R$9:R636)),"")</f>
        <v>Vegetation</v>
      </c>
      <c r="S636" s="88" t="str" cm="1">
        <f t="array" ref="S636">IFERROR(INDEX([1]!v_s10a_incident_by_feeder_FY26[Details], ROWS($S$9:S636)),"")</f>
        <v># Southern Area Major Event, Kaikohe to Whangaroa, Far North District</v>
      </c>
      <c r="T636" s="18"/>
    </row>
    <row r="637" spans="1:20" ht="15.75" x14ac:dyDescent="0.25">
      <c r="A637" s="10">
        <v>637</v>
      </c>
      <c r="B637" s="11"/>
      <c r="C637" s="116"/>
      <c r="D637" s="116"/>
      <c r="E637" s="85" t="str" cm="1">
        <f t="array" ref="E637">IFERROR(INDEX([1]!v_s10a_incident_by_feeder_FY26[Interruptions Identifier], ROWS($E$9:E637)),"")</f>
        <v>INCD-35312-F-HONE HEKE ROAD</v>
      </c>
      <c r="F637" s="85" t="str" cm="1">
        <f t="array" ref="F637">IFERROR(INDEX([1]!v_s10a_incident_by_feeder_FY26[Circuit Location], ROWS($F$9:F637)),"")</f>
        <v>Kerikeri 181182 - Hone Heke Road</v>
      </c>
      <c r="G637" s="88" t="str" cm="1">
        <f t="array" ref="G637">IFERROR(INDEX(#REF!, ROWS($G$9:G637)),"")</f>
        <v/>
      </c>
      <c r="H637" s="88" t="str" cm="1">
        <f t="array" ref="H637">IFERROR(INDEX([1]!v_s10a_incident_by_feeder_FY26[feeder], ROWS($H$9:H637)),"")</f>
        <v>HONE HEKE ROAD</v>
      </c>
      <c r="I637" s="89" cm="1">
        <f t="array" ref="I637">IFERROR(INDEX([1]!v_s10a_incident_by_feeder_FY26[Start_Date], ROWS($I$9:I637)),"")</f>
        <v>45961.652013888888</v>
      </c>
      <c r="J637" s="90" cm="1">
        <f t="array" ref="J637">IFERROR(INDEX([1]!v_s10a_incident_by_feeder_FY26[Start_Time], ROWS($J$9:J637)),"")</f>
        <v>45961.652013888888</v>
      </c>
      <c r="K637" s="89" cm="1">
        <f t="array" ref="K637">IFERROR(INDEX([1]!v_s10a_incident_by_feeder_FY26[End_Date], ROWS($K$9:K637)),"")</f>
        <v>45961.79277777778</v>
      </c>
      <c r="L637" s="90" cm="1">
        <f t="array" ref="L637">IFERROR(INDEX([1]!v_s10a_incident_by_feeder_FY26[End_Time], ROWS($L$9:L637)),"")</f>
        <v>45961.79277777778</v>
      </c>
      <c r="M637" s="97" cm="1">
        <f t="array" ref="M637">IFERROR(INDEX([1]!v_s10a_incident_by_feeder_FY26[SAIDI_Value], ROWS($M$9:M637)),"")</f>
        <v>2.3192528819955727</v>
      </c>
      <c r="N637" s="94" cm="1">
        <f t="array" ref="N637">IFERROR(INDEX([1]!v_s10a_incident_by_feeder_FY26[SAIFI_Value], ROWS($N$9:N637)),"")</f>
        <v>1.6565406540402731E-2</v>
      </c>
      <c r="O637" s="91" cm="1">
        <f t="array" ref="O637">IFERROR(INDEX([1]!v_s10a_incident_by_feeder_FY26[ICPs], ROWS($N$9:N637)),"")</f>
        <v>598.0774377347002</v>
      </c>
      <c r="P637" s="118" cm="1">
        <f t="array" ref="P637">IFERROR(INDEX([1]!v_s10a_incident_by_feeder_FY26[CML], ROWS($P$9:P637)),"")</f>
        <v>83734.306051568157</v>
      </c>
      <c r="Q637" s="88" t="str" cm="1">
        <f t="array" ref="Q637">IFERROR(INDEX([1]!v_s10a_incident_by_feeder_FY26[Planned or Unplanned], ROWS($Q$9:Q637)),"")</f>
        <v>Unplanned</v>
      </c>
      <c r="R637" s="88" t="str" cm="1">
        <f t="array" ref="R637">IFERROR(INDEX([1]!v_s10a_incident_by_feeder_FY26[Cause], ROWS($R$9:R637)),"")</f>
        <v>Vegetation</v>
      </c>
      <c r="S637" s="88" t="str" cm="1">
        <f t="array" ref="S637">IFERROR(INDEX([1]!v_s10a_incident_by_feeder_FY26[Details], ROWS($S$9:S637)),"")</f>
        <v># Southern Area Major Event, Kaikohe to Whangaroa, Far North District</v>
      </c>
      <c r="T637" s="18"/>
    </row>
    <row r="638" spans="1:20" ht="15.75" x14ac:dyDescent="0.25">
      <c r="A638" s="10">
        <v>638</v>
      </c>
      <c r="B638" s="11"/>
      <c r="C638" s="116"/>
      <c r="D638" s="116"/>
      <c r="E638" s="85" t="str" cm="1">
        <f t="array" ref="E638">IFERROR(INDEX([1]!v_s10a_incident_by_feeder_FY26[Interruptions Identifier], ROWS($E$9:E638)),"")</f>
        <v>INCD-35312-F-AERODROME ROAD</v>
      </c>
      <c r="F638" s="85" t="str" cm="1">
        <f t="array" ref="F638">IFERROR(INDEX([1]!v_s10a_incident_by_feeder_FY26[Circuit Location], ROWS($F$9:F638)),"")</f>
        <v>Waipapa 041622 - Aerodrome Rd</v>
      </c>
      <c r="G638" s="88" t="str" cm="1">
        <f t="array" ref="G638">IFERROR(INDEX(#REF!, ROWS($G$9:G638)),"")</f>
        <v/>
      </c>
      <c r="H638" s="88" t="str" cm="1">
        <f t="array" ref="H638">IFERROR(INDEX([1]!v_s10a_incident_by_feeder_FY26[feeder], ROWS($H$9:H638)),"")</f>
        <v>AERODROME ROAD</v>
      </c>
      <c r="I638" s="89" cm="1">
        <f t="array" ref="I638">IFERROR(INDEX([1]!v_s10a_incident_by_feeder_FY26[Start_Date], ROWS($I$9:I638)),"")</f>
        <v>45961.652013888888</v>
      </c>
      <c r="J638" s="90" cm="1">
        <f t="array" ref="J638">IFERROR(INDEX([1]!v_s10a_incident_by_feeder_FY26[Start_Time], ROWS($J$9:J638)),"")</f>
        <v>45961.652013888888</v>
      </c>
      <c r="K638" s="89" cm="1">
        <f t="array" ref="K638">IFERROR(INDEX([1]!v_s10a_incident_by_feeder_FY26[End_Date], ROWS($K$9:K638)),"")</f>
        <v>45961.79277777778</v>
      </c>
      <c r="L638" s="90" cm="1">
        <f t="array" ref="L638">IFERROR(INDEX([1]!v_s10a_incident_by_feeder_FY26[End_Time], ROWS($L$9:L638)),"")</f>
        <v>45961.79277777778</v>
      </c>
      <c r="M638" s="97" cm="1">
        <f t="array" ref="M638">IFERROR(INDEX([1]!v_s10a_incident_by_feeder_FY26[SAIDI_Value], ROWS($M$9:M638)),"")</f>
        <v>1.8061708165945716</v>
      </c>
      <c r="N638" s="94" cm="1">
        <f t="array" ref="N638">IFERROR(INDEX([1]!v_s10a_incident_by_feeder_FY26[SAIFI_Value], ROWS($N$9:N638)),"")</f>
        <v>9.4738612655810434E-3</v>
      </c>
      <c r="O638" s="91" cm="1">
        <f t="array" ref="O638">IFERROR(INDEX([1]!v_s10a_incident_by_feeder_FY26[ICPs], ROWS($N$9:N638)),"")</f>
        <v>342.04428713253799</v>
      </c>
      <c r="P638" s="118" cm="1">
        <f t="array" ref="P638">IFERROR(INDEX([1]!v_s10a_incident_by_feeder_FY26[CML], ROWS($P$9:P638)),"")</f>
        <v>65209.991162330414</v>
      </c>
      <c r="Q638" s="88" t="str" cm="1">
        <f t="array" ref="Q638">IFERROR(INDEX([1]!v_s10a_incident_by_feeder_FY26[Planned or Unplanned], ROWS($Q$9:Q638)),"")</f>
        <v>Unplanned</v>
      </c>
      <c r="R638" s="88" t="str" cm="1">
        <f t="array" ref="R638">IFERROR(INDEX([1]!v_s10a_incident_by_feeder_FY26[Cause], ROWS($R$9:R638)),"")</f>
        <v>Vegetation</v>
      </c>
      <c r="S638" s="88" t="str" cm="1">
        <f t="array" ref="S638">IFERROR(INDEX([1]!v_s10a_incident_by_feeder_FY26[Details], ROWS($S$9:S638)),"")</f>
        <v># Southern Area Major Event, Kaikohe to Whangaroa, Far North District</v>
      </c>
      <c r="T638" s="18"/>
    </row>
    <row r="639" spans="1:20" ht="15.75" x14ac:dyDescent="0.25">
      <c r="A639" s="10">
        <v>639</v>
      </c>
      <c r="B639" s="11"/>
      <c r="C639" s="116"/>
      <c r="D639" s="116"/>
      <c r="E639" s="85" t="str" cm="1">
        <f t="array" ref="E639">IFERROR(INDEX([1]!v_s10a_incident_by_feeder_FY26[Interruptions Identifier], ROWS($E$9:E639)),"")</f>
        <v>INCD-35312-F-PURERUA</v>
      </c>
      <c r="F639" s="85" t="str" cm="1">
        <f t="array" ref="F639">IFERROR(INDEX([1]!v_s10a_incident_by_feeder_FY26[Circuit Location], ROWS($F$9:F639)),"")</f>
        <v>Waipapa 041632 - Purerua</v>
      </c>
      <c r="G639" s="88" t="str" cm="1">
        <f t="array" ref="G639">IFERROR(INDEX(#REF!, ROWS($G$9:G639)),"")</f>
        <v/>
      </c>
      <c r="H639" s="88" t="str" cm="1">
        <f t="array" ref="H639">IFERROR(INDEX([1]!v_s10a_incident_by_feeder_FY26[feeder], ROWS($H$9:H639)),"")</f>
        <v>PURERUA</v>
      </c>
      <c r="I639" s="89" cm="1">
        <f t="array" ref="I639">IFERROR(INDEX([1]!v_s10a_incident_by_feeder_FY26[Start_Date], ROWS($I$9:I639)),"")</f>
        <v>45961.652013888888</v>
      </c>
      <c r="J639" s="90" cm="1">
        <f t="array" ref="J639">IFERROR(INDEX([1]!v_s10a_incident_by_feeder_FY26[Start_Time], ROWS($J$9:J639)),"")</f>
        <v>45961.652013888888</v>
      </c>
      <c r="K639" s="89" cm="1">
        <f t="array" ref="K639">IFERROR(INDEX([1]!v_s10a_incident_by_feeder_FY26[End_Date], ROWS($K$9:K639)),"")</f>
        <v>45961.79277777778</v>
      </c>
      <c r="L639" s="90" cm="1">
        <f t="array" ref="L639">IFERROR(INDEX([1]!v_s10a_incident_by_feeder_FY26[End_Time], ROWS($L$9:L639)),"")</f>
        <v>45961.79277777778</v>
      </c>
      <c r="M639" s="97" cm="1">
        <f t="array" ref="M639">IFERROR(INDEX([1]!v_s10a_incident_by_feeder_FY26[SAIDI_Value], ROWS($M$9:M639)),"")</f>
        <v>5.8916502876339969</v>
      </c>
      <c r="N639" s="94" cm="1">
        <f t="array" ref="N639">IFERROR(INDEX([1]!v_s10a_incident_by_feeder_FY26[SAIFI_Value], ROWS($N$9:N639)),"")</f>
        <v>2.9945157976882211E-2</v>
      </c>
      <c r="O639" s="91" cm="1">
        <f t="array" ref="O639">IFERROR(INDEX([1]!v_s10a_incident_by_feeder_FY26[ICPs], ROWS($N$9:N639)),"")</f>
        <v>1081.1399835973552</v>
      </c>
      <c r="P639" s="118" cm="1">
        <f t="array" ref="P639">IFERROR(INDEX([1]!v_s10a_incident_by_feeder_FY26[CML], ROWS($P$9:P639)),"")</f>
        <v>212712.14198473783</v>
      </c>
      <c r="Q639" s="88" t="str" cm="1">
        <f t="array" ref="Q639">IFERROR(INDEX([1]!v_s10a_incident_by_feeder_FY26[Planned or Unplanned], ROWS($Q$9:Q639)),"")</f>
        <v>Unplanned</v>
      </c>
      <c r="R639" s="88" t="str" cm="1">
        <f t="array" ref="R639">IFERROR(INDEX([1]!v_s10a_incident_by_feeder_FY26[Cause], ROWS($R$9:R639)),"")</f>
        <v>Vegetation</v>
      </c>
      <c r="S639" s="88" t="str" cm="1">
        <f t="array" ref="S639">IFERROR(INDEX([1]!v_s10a_incident_by_feeder_FY26[Details], ROWS($S$9:S639)),"")</f>
        <v># Southern Area Major Event, Kaikohe to Whangaroa, Far North District</v>
      </c>
      <c r="T639" s="18"/>
    </row>
    <row r="640" spans="1:20" ht="15.75" x14ac:dyDescent="0.25">
      <c r="A640" s="10">
        <v>640</v>
      </c>
      <c r="B640" s="11"/>
      <c r="C640" s="116"/>
      <c r="D640" s="116"/>
      <c r="E640" s="85" t="str" cm="1">
        <f t="array" ref="E640">IFERROR(INDEX([1]!v_s10a_incident_by_feeder_FY26[Interruptions Identifier], ROWS($E$9:E640)),"")</f>
        <v>INCD-35312-F-COBHAM ROAD</v>
      </c>
      <c r="F640" s="85" t="str" cm="1">
        <f t="array" ref="F640">IFERROR(INDEX([1]!v_s10a_incident_by_feeder_FY26[Circuit Location], ROWS($F$9:F640)),"")</f>
        <v>Kerikeri 181132 - Cobham Road</v>
      </c>
      <c r="G640" s="88" t="str" cm="1">
        <f t="array" ref="G640">IFERROR(INDEX(#REF!, ROWS($G$9:G640)),"")</f>
        <v/>
      </c>
      <c r="H640" s="88" t="str" cm="1">
        <f t="array" ref="H640">IFERROR(INDEX([1]!v_s10a_incident_by_feeder_FY26[feeder], ROWS($H$9:H640)),"")</f>
        <v>COBHAM ROAD</v>
      </c>
      <c r="I640" s="89" cm="1">
        <f t="array" ref="I640">IFERROR(INDEX([1]!v_s10a_incident_by_feeder_FY26[Start_Date], ROWS($I$9:I640)),"")</f>
        <v>45961.652013888888</v>
      </c>
      <c r="J640" s="90" cm="1">
        <f t="array" ref="J640">IFERROR(INDEX([1]!v_s10a_incident_by_feeder_FY26[Start_Time], ROWS($J$9:J640)),"")</f>
        <v>45961.652013888888</v>
      </c>
      <c r="K640" s="89" cm="1">
        <f t="array" ref="K640">IFERROR(INDEX([1]!v_s10a_incident_by_feeder_FY26[End_Date], ROWS($K$9:K640)),"")</f>
        <v>45961.79277777778</v>
      </c>
      <c r="L640" s="90" cm="1">
        <f t="array" ref="L640">IFERROR(INDEX([1]!v_s10a_incident_by_feeder_FY26[End_Time], ROWS($L$9:L640)),"")</f>
        <v>45961.79277777778</v>
      </c>
      <c r="M640" s="97" cm="1">
        <f t="array" ref="M640">IFERROR(INDEX([1]!v_s10a_incident_by_feeder_FY26[SAIDI_Value], ROWS($M$9:M640)),"")</f>
        <v>2.2540412087487995</v>
      </c>
      <c r="N640" s="94" cm="1">
        <f t="array" ref="N640">IFERROR(INDEX([1]!v_s10a_incident_by_feeder_FY26[SAIFI_Value], ROWS($N$9:N640)),"")</f>
        <v>1.5872872822158629E-2</v>
      </c>
      <c r="O640" s="91" cm="1">
        <f t="array" ref="O640">IFERROR(INDEX([1]!v_s10a_incident_by_feeder_FY26[ICPs], ROWS($N$9:N640)),"")</f>
        <v>573.07420037121517</v>
      </c>
      <c r="P640" s="118" cm="1">
        <f t="array" ref="P640">IFERROR(INDEX([1]!v_s10a_incident_by_feeder_FY26[CML], ROWS($P$9:P640)),"")</f>
        <v>81379.903800666652</v>
      </c>
      <c r="Q640" s="88" t="str" cm="1">
        <f t="array" ref="Q640">IFERROR(INDEX([1]!v_s10a_incident_by_feeder_FY26[Planned or Unplanned], ROWS($Q$9:Q640)),"")</f>
        <v>Unplanned</v>
      </c>
      <c r="R640" s="88" t="str" cm="1">
        <f t="array" ref="R640">IFERROR(INDEX([1]!v_s10a_incident_by_feeder_FY26[Cause], ROWS($R$9:R640)),"")</f>
        <v>Vegetation</v>
      </c>
      <c r="S640" s="88" t="str" cm="1">
        <f t="array" ref="S640">IFERROR(INDEX([1]!v_s10a_incident_by_feeder_FY26[Details], ROWS($S$9:S640)),"")</f>
        <v># Southern Area Major Event, Kaikohe to Whangaroa, Far North District</v>
      </c>
      <c r="T640" s="18"/>
    </row>
    <row r="641" spans="1:20" ht="15.75" x14ac:dyDescent="0.25">
      <c r="A641" s="10">
        <v>641</v>
      </c>
      <c r="B641" s="11"/>
      <c r="C641" s="116"/>
      <c r="D641" s="116"/>
      <c r="E641" s="85" t="str" cm="1">
        <f t="array" ref="E641">IFERROR(INDEX([1]!v_s10a_incident_by_feeder_FY26[Interruptions Identifier], ROWS($E$9:E641)),"")</f>
        <v>INCD-35312-F-TAKOU BAY</v>
      </c>
      <c r="F641" s="85" t="str" cm="1">
        <f t="array" ref="F641">IFERROR(INDEX([1]!v_s10a_incident_by_feeder_FY26[Circuit Location], ROWS($F$9:F641)),"")</f>
        <v>Waipapa 041672 - Takou Bay</v>
      </c>
      <c r="G641" s="88" t="str" cm="1">
        <f t="array" ref="G641">IFERROR(INDEX(#REF!, ROWS($G$9:G641)),"")</f>
        <v/>
      </c>
      <c r="H641" s="88" t="str" cm="1">
        <f t="array" ref="H641">IFERROR(INDEX([1]!v_s10a_incident_by_feeder_FY26[feeder], ROWS($H$9:H641)),"")</f>
        <v>TAKOU BAY</v>
      </c>
      <c r="I641" s="89" cm="1">
        <f t="array" ref="I641">IFERROR(INDEX([1]!v_s10a_incident_by_feeder_FY26[Start_Date], ROWS($I$9:I641)),"")</f>
        <v>45961.652013888888</v>
      </c>
      <c r="J641" s="90" cm="1">
        <f t="array" ref="J641">IFERROR(INDEX([1]!v_s10a_incident_by_feeder_FY26[Start_Time], ROWS($J$9:J641)),"")</f>
        <v>45961.652013888888</v>
      </c>
      <c r="K641" s="89" cm="1">
        <f t="array" ref="K641">IFERROR(INDEX([1]!v_s10a_incident_by_feeder_FY26[End_Date], ROWS($K$9:K641)),"")</f>
        <v>45961.79277777778</v>
      </c>
      <c r="L641" s="90" cm="1">
        <f t="array" ref="L641">IFERROR(INDEX([1]!v_s10a_incident_by_feeder_FY26[End_Time], ROWS($L$9:L641)),"")</f>
        <v>45961.79277777778</v>
      </c>
      <c r="M641" s="97" cm="1">
        <f t="array" ref="M641">IFERROR(INDEX([1]!v_s10a_incident_by_feeder_FY26[SAIDI_Value], ROWS($M$9:M641)),"")</f>
        <v>3.2776045369779174</v>
      </c>
      <c r="N641" s="94" cm="1">
        <f t="array" ref="N641">IFERROR(INDEX([1]!v_s10a_incident_by_feeder_FY26[SAIFI_Value], ROWS($N$9:N641)),"")</f>
        <v>1.6814718678970841E-2</v>
      </c>
      <c r="O641" s="91" cm="1">
        <f t="array" ref="O641">IFERROR(INDEX([1]!v_s10a_incident_by_feeder_FY26[ICPs], ROWS($N$9:N641)),"")</f>
        <v>607.07860318556322</v>
      </c>
      <c r="P641" s="118" cm="1">
        <f t="array" ref="P641">IFERROR(INDEX([1]!v_s10a_incident_by_feeder_FY26[CML], ROWS($P$9:P641)),"")</f>
        <v>118334.63420305074</v>
      </c>
      <c r="Q641" s="88" t="str" cm="1">
        <f t="array" ref="Q641">IFERROR(INDEX([1]!v_s10a_incident_by_feeder_FY26[Planned or Unplanned], ROWS($Q$9:Q641)),"")</f>
        <v>Unplanned</v>
      </c>
      <c r="R641" s="88" t="str" cm="1">
        <f t="array" ref="R641">IFERROR(INDEX([1]!v_s10a_incident_by_feeder_FY26[Cause], ROWS($R$9:R641)),"")</f>
        <v>Vegetation</v>
      </c>
      <c r="S641" s="88" t="str" cm="1">
        <f t="array" ref="S641">IFERROR(INDEX([1]!v_s10a_incident_by_feeder_FY26[Details], ROWS($S$9:S641)),"")</f>
        <v># Southern Area Major Event, Kaikohe to Whangaroa, Far North District</v>
      </c>
      <c r="T641" s="18"/>
    </row>
    <row r="642" spans="1:20" ht="15.75" x14ac:dyDescent="0.25">
      <c r="A642" s="10">
        <v>642</v>
      </c>
      <c r="B642" s="11"/>
      <c r="C642" s="116"/>
      <c r="D642" s="116"/>
      <c r="E642" s="85" t="str" cm="1">
        <f t="array" ref="E642">IFERROR(INDEX([1]!v_s10a_incident_by_feeder_FY26[Interruptions Identifier], ROWS($E$9:E642)),"")</f>
        <v>INCD-35312-F-BROADWOOD</v>
      </c>
      <c r="F642" s="85" t="str" cm="1">
        <f t="array" ref="F642">IFERROR(INDEX([1]!v_s10a_incident_by_feeder_FY26[Circuit Location], ROWS($F$9:F642)),"")</f>
        <v>Kaitaia Transmission 151922 - Broadwood</v>
      </c>
      <c r="G642" s="88" t="str" cm="1">
        <f t="array" ref="G642">IFERROR(INDEX(#REF!, ROWS($G$9:G642)),"")</f>
        <v/>
      </c>
      <c r="H642" s="88" t="str" cm="1">
        <f t="array" ref="H642">IFERROR(INDEX([1]!v_s10a_incident_by_feeder_FY26[feeder], ROWS($H$9:H642)),"")</f>
        <v>BROADWOOD</v>
      </c>
      <c r="I642" s="89" cm="1">
        <f t="array" ref="I642">IFERROR(INDEX([1]!v_s10a_incident_by_feeder_FY26[Start_Date], ROWS($I$9:I642)),"")</f>
        <v>45961.652013888888</v>
      </c>
      <c r="J642" s="90" cm="1">
        <f t="array" ref="J642">IFERROR(INDEX([1]!v_s10a_incident_by_feeder_FY26[Start_Time], ROWS($J$9:J642)),"")</f>
        <v>45961.652013888888</v>
      </c>
      <c r="K642" s="89" cm="1">
        <f t="array" ref="K642">IFERROR(INDEX([1]!v_s10a_incident_by_feeder_FY26[End_Date], ROWS($K$9:K642)),"")</f>
        <v>45961.79277777778</v>
      </c>
      <c r="L642" s="90" cm="1">
        <f t="array" ref="L642">IFERROR(INDEX([1]!v_s10a_incident_by_feeder_FY26[End_Time], ROWS($L$9:L642)),"")</f>
        <v>45961.79277777778</v>
      </c>
      <c r="M642" s="97" cm="1">
        <f t="array" ref="M642">IFERROR(INDEX([1]!v_s10a_incident_by_feeder_FY26[SAIDI_Value], ROWS($M$9:M642)),"")</f>
        <v>2.9022980601979861E-3</v>
      </c>
      <c r="N642" s="94" cm="1">
        <f t="array" ref="N642">IFERROR(INDEX([1]!v_s10a_incident_by_feeder_FY26[SAIFI_Value], ROWS($N$9:N642)),"")</f>
        <v>2.7701348729148018E-5</v>
      </c>
      <c r="O642" s="91" cm="1">
        <f t="array" ref="O642">IFERROR(INDEX([1]!v_s10a_incident_by_feeder_FY26[ICPs], ROWS($N$9:N642)),"")</f>
        <v>1.0001294945171602</v>
      </c>
      <c r="P642" s="118" cm="1">
        <f t="array" ref="P642">IFERROR(INDEX([1]!v_s10a_incident_by_feeder_FY26[CML], ROWS($P$9:P642)),"")</f>
        <v>104.78456916538809</v>
      </c>
      <c r="Q642" s="88" t="str" cm="1">
        <f t="array" ref="Q642">IFERROR(INDEX([1]!v_s10a_incident_by_feeder_FY26[Planned or Unplanned], ROWS($Q$9:Q642)),"")</f>
        <v>Unplanned</v>
      </c>
      <c r="R642" s="88" t="str" cm="1">
        <f t="array" ref="R642">IFERROR(INDEX([1]!v_s10a_incident_by_feeder_FY26[Cause], ROWS($R$9:R642)),"")</f>
        <v>Vegetation</v>
      </c>
      <c r="S642" s="88" t="str" cm="1">
        <f t="array" ref="S642">IFERROR(INDEX([1]!v_s10a_incident_by_feeder_FY26[Details], ROWS($S$9:S642)),"")</f>
        <v># Southern Area Major Event, Kaikohe to Whangaroa, Far North District</v>
      </c>
      <c r="T642" s="18"/>
    </row>
    <row r="643" spans="1:20" ht="15.75" x14ac:dyDescent="0.25">
      <c r="A643" s="10">
        <v>643</v>
      </c>
      <c r="B643" s="11"/>
      <c r="C643" s="116"/>
      <c r="D643" s="116"/>
      <c r="E643" s="85" t="str" cm="1">
        <f t="array" ref="E643">IFERROR(INDEX([1]!v_s10a_incident_by_feeder_FY26[Interruptions Identifier], ROWS($E$9:E643)),"")</f>
        <v>INCD-35312-F-PUKETI</v>
      </c>
      <c r="F643" s="85" t="str" cm="1">
        <f t="array" ref="F643">IFERROR(INDEX([1]!v_s10a_incident_by_feeder_FY26[Circuit Location], ROWS($F$9:F643)),"")</f>
        <v>Waipapa 041692 - Puketi</v>
      </c>
      <c r="G643" s="88" t="str" cm="1">
        <f t="array" ref="G643">IFERROR(INDEX(#REF!, ROWS($G$9:G643)),"")</f>
        <v/>
      </c>
      <c r="H643" s="88" t="str" cm="1">
        <f t="array" ref="H643">IFERROR(INDEX([1]!v_s10a_incident_by_feeder_FY26[feeder], ROWS($H$9:H643)),"")</f>
        <v>PUKETI</v>
      </c>
      <c r="I643" s="89" cm="1">
        <f t="array" ref="I643">IFERROR(INDEX([1]!v_s10a_incident_by_feeder_FY26[Start_Date], ROWS($I$9:I643)),"")</f>
        <v>45961.652013888888</v>
      </c>
      <c r="J643" s="90" cm="1">
        <f t="array" ref="J643">IFERROR(INDEX([1]!v_s10a_incident_by_feeder_FY26[Start_Time], ROWS($J$9:J643)),"")</f>
        <v>45961.652013888888</v>
      </c>
      <c r="K643" s="89" cm="1">
        <f t="array" ref="K643">IFERROR(INDEX([1]!v_s10a_incident_by_feeder_FY26[End_Date], ROWS($K$9:K643)),"")</f>
        <v>45961.79277777778</v>
      </c>
      <c r="L643" s="90" cm="1">
        <f t="array" ref="L643">IFERROR(INDEX([1]!v_s10a_incident_by_feeder_FY26[End_Time], ROWS($L$9:L643)),"")</f>
        <v>45961.79277777778</v>
      </c>
      <c r="M643" s="97" cm="1">
        <f t="array" ref="M643">IFERROR(INDEX([1]!v_s10a_incident_by_feeder_FY26[SAIDI_Value], ROWS($M$9:M643)),"")</f>
        <v>3.3554342349921882</v>
      </c>
      <c r="N643" s="94" cm="1">
        <f t="array" ref="N643">IFERROR(INDEX([1]!v_s10a_incident_by_feeder_FY26[SAIFI_Value], ROWS($N$9:N643)),"")</f>
        <v>1.7119433514997888E-2</v>
      </c>
      <c r="O643" s="91" cm="1">
        <f t="array" ref="O643">IFERROR(INDEX([1]!v_s10a_incident_by_feeder_FY26[ICPs], ROWS($N$9:N643)),"")</f>
        <v>618.08002762548369</v>
      </c>
      <c r="P643" s="118" cm="1">
        <f t="array" ref="P643">IFERROR(INDEX([1]!v_s10a_incident_by_feeder_FY26[CML], ROWS($P$9:P643)),"")</f>
        <v>121144.59762015796</v>
      </c>
      <c r="Q643" s="88" t="str" cm="1">
        <f t="array" ref="Q643">IFERROR(INDEX([1]!v_s10a_incident_by_feeder_FY26[Planned or Unplanned], ROWS($Q$9:Q643)),"")</f>
        <v>Unplanned</v>
      </c>
      <c r="R643" s="88" t="str" cm="1">
        <f t="array" ref="R643">IFERROR(INDEX([1]!v_s10a_incident_by_feeder_FY26[Cause], ROWS($R$9:R643)),"")</f>
        <v>Vegetation</v>
      </c>
      <c r="S643" s="88" t="str" cm="1">
        <f t="array" ref="S643">IFERROR(INDEX([1]!v_s10a_incident_by_feeder_FY26[Details], ROWS($S$9:S643)),"")</f>
        <v># Southern Area Major Event, Kaikohe to Whangaroa, Far North District</v>
      </c>
      <c r="T643" s="18"/>
    </row>
    <row r="644" spans="1:20" ht="15.75" x14ac:dyDescent="0.25">
      <c r="A644" s="10">
        <v>644</v>
      </c>
      <c r="B644" s="11"/>
      <c r="C644" s="116"/>
      <c r="D644" s="116"/>
      <c r="E644" s="85" t="str" cm="1">
        <f t="array" ref="E644">IFERROR(INDEX([1]!v_s10a_incident_by_feeder_FY26[Interruptions Identifier], ROWS($E$9:E644)),"")</f>
        <v>INCD-35312-F-MATAURI BAY</v>
      </c>
      <c r="F644" s="85" t="str" cm="1">
        <f t="array" ref="F644">IFERROR(INDEX([1]!v_s10a_incident_by_feeder_FY26[Circuit Location], ROWS($F$9:F644)),"")</f>
        <v>Kaeo 191732 - Matauri Bay</v>
      </c>
      <c r="G644" s="88" t="str" cm="1">
        <f t="array" ref="G644">IFERROR(INDEX(#REF!, ROWS($G$9:G644)),"")</f>
        <v/>
      </c>
      <c r="H644" s="88" t="str" cm="1">
        <f t="array" ref="H644">IFERROR(INDEX([1]!v_s10a_incident_by_feeder_FY26[feeder], ROWS($H$9:H644)),"")</f>
        <v>MATAURI BAY</v>
      </c>
      <c r="I644" s="89" cm="1">
        <f t="array" ref="I644">IFERROR(INDEX([1]!v_s10a_incident_by_feeder_FY26[Start_Date], ROWS($I$9:I644)),"")</f>
        <v>45961.652013888888</v>
      </c>
      <c r="J644" s="90" cm="1">
        <f t="array" ref="J644">IFERROR(INDEX([1]!v_s10a_incident_by_feeder_FY26[Start_Time], ROWS($J$9:J644)),"")</f>
        <v>45961.652013888888</v>
      </c>
      <c r="K644" s="89" cm="1">
        <f t="array" ref="K644">IFERROR(INDEX([1]!v_s10a_incident_by_feeder_FY26[End_Date], ROWS($K$9:K644)),"")</f>
        <v>45961.79277777778</v>
      </c>
      <c r="L644" s="90" cm="1">
        <f t="array" ref="L644">IFERROR(INDEX([1]!v_s10a_incident_by_feeder_FY26[End_Time], ROWS($L$9:L644)),"")</f>
        <v>45961.79277777778</v>
      </c>
      <c r="M644" s="97" cm="1">
        <f t="array" ref="M644">IFERROR(INDEX([1]!v_s10a_incident_by_feeder_FY26[SAIDI_Value], ROWS($M$9:M644)),"")</f>
        <v>2.1899653377972959</v>
      </c>
      <c r="N644" s="94" cm="1">
        <f t="array" ref="N644">IFERROR(INDEX([1]!v_s10a_incident_by_feeder_FY26[SAIFI_Value], ROWS($N$9:N644)),"")</f>
        <v>1.0803526004610311E-2</v>
      </c>
      <c r="O644" s="91" cm="1">
        <f t="array" ref="O644">IFERROR(INDEX([1]!v_s10a_incident_by_feeder_FY26[ICPs], ROWS($N$9:N644)),"")</f>
        <v>390.05050287045066</v>
      </c>
      <c r="P644" s="118" cm="1">
        <f t="array" ref="P644">IFERROR(INDEX([1]!v_s10a_incident_by_feeder_FY26[CML], ROWS($P$9:P644)),"")</f>
        <v>79066.508555833556</v>
      </c>
      <c r="Q644" s="88" t="str" cm="1">
        <f t="array" ref="Q644">IFERROR(INDEX([1]!v_s10a_incident_by_feeder_FY26[Planned or Unplanned], ROWS($Q$9:Q644)),"")</f>
        <v>Unplanned</v>
      </c>
      <c r="R644" s="88" t="str" cm="1">
        <f t="array" ref="R644">IFERROR(INDEX([1]!v_s10a_incident_by_feeder_FY26[Cause], ROWS($R$9:R644)),"")</f>
        <v>Vegetation</v>
      </c>
      <c r="S644" s="88" t="str" cm="1">
        <f t="array" ref="S644">IFERROR(INDEX([1]!v_s10a_incident_by_feeder_FY26[Details], ROWS($S$9:S644)),"")</f>
        <v># Southern Area Major Event, Kaikohe to Whangaroa, Far North District</v>
      </c>
      <c r="T644" s="18"/>
    </row>
    <row r="645" spans="1:20" ht="15.75" x14ac:dyDescent="0.25">
      <c r="A645" s="10">
        <v>645</v>
      </c>
      <c r="B645" s="11"/>
      <c r="C645" s="116"/>
      <c r="D645" s="116"/>
      <c r="E645" s="85" t="str" cm="1">
        <f t="array" ref="E645">IFERROR(INDEX([1]!v_s10a_incident_by_feeder_FY26[Interruptions Identifier], ROWS($E$9:E645)),"")</f>
        <v>INCD-35324-F-OROTERE</v>
      </c>
      <c r="F645" s="85" t="str" cm="1">
        <f t="array" ref="F645">IFERROR(INDEX([1]!v_s10a_incident_by_feeder_FY26[Circuit Location], ROWS($F$9:F645)),"")</f>
        <v>Kaeo 191772 - Orotere</v>
      </c>
      <c r="G645" s="88" t="str" cm="1">
        <f t="array" ref="G645">IFERROR(INDEX(#REF!, ROWS($G$9:G645)),"")</f>
        <v/>
      </c>
      <c r="H645" s="88" t="str" cm="1">
        <f t="array" ref="H645">IFERROR(INDEX([1]!v_s10a_incident_by_feeder_FY26[feeder], ROWS($H$9:H645)),"")</f>
        <v>OROTERE</v>
      </c>
      <c r="I645" s="89" cm="1">
        <f t="array" ref="I645">IFERROR(INDEX([1]!v_s10a_incident_by_feeder_FY26[Start_Date], ROWS($I$9:I645)),"")</f>
        <v>45981.376388888886</v>
      </c>
      <c r="J645" s="90" cm="1">
        <f t="array" ref="J645">IFERROR(INDEX([1]!v_s10a_incident_by_feeder_FY26[Start_Time], ROWS($J$9:J645)),"")</f>
        <v>45981.376388888886</v>
      </c>
      <c r="K645" s="89" cm="1">
        <f t="array" ref="K645">IFERROR(INDEX([1]!v_s10a_incident_by_feeder_FY26[End_Date], ROWS($K$9:K645)),"")</f>
        <v>45981.587500000001</v>
      </c>
      <c r="L645" s="90" cm="1">
        <f t="array" ref="L645">IFERROR(INDEX([1]!v_s10a_incident_by_feeder_FY26[End_Time], ROWS($L$9:L645)),"")</f>
        <v>45981.587500000001</v>
      </c>
      <c r="M645" s="97" cm="1">
        <f t="array" ref="M645">IFERROR(INDEX([1]!v_s10a_incident_by_feeder_FY26[SAIDI_Value], ROWS($M$9:M645)),"")</f>
        <v>0.50520717926997605</v>
      </c>
      <c r="N645" s="94" cm="1">
        <f t="array" ref="N645">IFERROR(INDEX([1]!v_s10a_incident_by_feeder_FY26[SAIFI_Value], ROWS($N$9:N645)),"")</f>
        <v>1.6618657212497229E-3</v>
      </c>
      <c r="O645" s="91" cm="1">
        <f t="array" ref="O645">IFERROR(INDEX([1]!v_s10a_incident_by_feeder_FY26[ICPs], ROWS($N$9:N645)),"")</f>
        <v>60</v>
      </c>
      <c r="P645" s="118" cm="1">
        <f t="array" ref="P645">IFERROR(INDEX([1]!v_s10a_incident_by_feeder_FY26[CML], ROWS($P$9:P645)),"")</f>
        <v>18240.000000363216</v>
      </c>
      <c r="Q645" s="88" t="str" cm="1">
        <f t="array" ref="Q645">IFERROR(INDEX([1]!v_s10a_incident_by_feeder_FY26[Planned or Unplanned], ROWS($Q$9:Q645)),"")</f>
        <v>Planned</v>
      </c>
      <c r="R645" s="88" t="str" cm="1">
        <f t="array" ref="R645">IFERROR(INDEX([1]!v_s10a_incident_by_feeder_FY26[Cause], ROWS($R$9:R645)),"")</f>
        <v>Planned Outage</v>
      </c>
      <c r="S645" s="88" t="str" cm="1">
        <f t="array" ref="S645">IFERROR(INDEX([1]!v_s10a_incident_by_feeder_FY26[Details], ROWS($S$9:S645)),"")</f>
        <v># Replace Pole 436891, Beyond Sectionaliser S164, SH10, Kaeo</v>
      </c>
      <c r="T645" s="18"/>
    </row>
    <row r="646" spans="1:20" ht="15.75" x14ac:dyDescent="0.25">
      <c r="A646" s="10">
        <v>646</v>
      </c>
      <c r="B646" s="11"/>
      <c r="C646" s="116"/>
      <c r="D646" s="116"/>
      <c r="E646" s="85" t="str" cm="1">
        <f t="array" ref="E646">IFERROR(INDEX([1]!v_s10a_incident_by_feeder_FY26[Interruptions Identifier], ROWS($E$9:E646)),"")</f>
        <v>INCD-35327-F-OROTERE</v>
      </c>
      <c r="F646" s="85" t="str" cm="1">
        <f t="array" ref="F646">IFERROR(INDEX([1]!v_s10a_incident_by_feeder_FY26[Circuit Location], ROWS($F$9:F646)),"")</f>
        <v>Kaeo 191772 - Orotere</v>
      </c>
      <c r="G646" s="88" t="str" cm="1">
        <f t="array" ref="G646">IFERROR(INDEX(#REF!, ROWS($G$9:G646)),"")</f>
        <v/>
      </c>
      <c r="H646" s="88" t="str" cm="1">
        <f t="array" ref="H646">IFERROR(INDEX([1]!v_s10a_incident_by_feeder_FY26[feeder], ROWS($H$9:H646)),"")</f>
        <v>OROTERE</v>
      </c>
      <c r="I646" s="89" cm="1">
        <f t="array" ref="I646">IFERROR(INDEX([1]!v_s10a_incident_by_feeder_FY26[Start_Date], ROWS($I$9:I646)),"")</f>
        <v>45985.390972222223</v>
      </c>
      <c r="J646" s="90" cm="1">
        <f t="array" ref="J646">IFERROR(INDEX([1]!v_s10a_incident_by_feeder_FY26[Start_Time], ROWS($J$9:J646)),"")</f>
        <v>45985.390972222223</v>
      </c>
      <c r="K646" s="89" cm="1">
        <f t="array" ref="K646">IFERROR(INDEX([1]!v_s10a_incident_by_feeder_FY26[End_Date], ROWS($K$9:K646)),"")</f>
        <v>45985.599305555559</v>
      </c>
      <c r="L646" s="90" cm="1">
        <f t="array" ref="L646">IFERROR(INDEX([1]!v_s10a_incident_by_feeder_FY26[End_Time], ROWS($L$9:L646)),"")</f>
        <v>45985.599305555559</v>
      </c>
      <c r="M646" s="97" cm="1">
        <f t="array" ref="M646">IFERROR(INDEX([1]!v_s10a_incident_by_feeder_FY26[SAIDI_Value], ROWS($M$9:M646)),"")</f>
        <v>0.13294925770152557</v>
      </c>
      <c r="N646" s="94" cm="1">
        <f t="array" ref="N646">IFERROR(INDEX([1]!v_s10a_incident_by_feeder_FY26[SAIFI_Value], ROWS($N$9:N646)),"")</f>
        <v>4.4316419233325947E-4</v>
      </c>
      <c r="O646" s="91" cm="1">
        <f t="array" ref="O646">IFERROR(INDEX([1]!v_s10a_incident_by_feeder_FY26[ICPs], ROWS($N$9:N646)),"")</f>
        <v>16</v>
      </c>
      <c r="P646" s="118" cm="1">
        <f t="array" ref="P646">IFERROR(INDEX([1]!v_s10a_incident_by_feeder_FY26[CML], ROWS($P$9:P646)),"")</f>
        <v>4800.0000000558794</v>
      </c>
      <c r="Q646" s="88" t="str" cm="1">
        <f t="array" ref="Q646">IFERROR(INDEX([1]!v_s10a_incident_by_feeder_FY26[Planned or Unplanned], ROWS($Q$9:Q646)),"")</f>
        <v>Planned</v>
      </c>
      <c r="R646" s="88" t="str" cm="1">
        <f t="array" ref="R646">IFERROR(INDEX([1]!v_s10a_incident_by_feeder_FY26[Cause], ROWS($R$9:R646)),"")</f>
        <v>Planned Outage</v>
      </c>
      <c r="S646" s="88" t="str" cm="1">
        <f t="array" ref="S646">IFERROR(INDEX([1]!v_s10a_incident_by_feeder_FY26[Details], ROWS($S$9:S646)),"")</f>
        <v># New Connection, Poles 440110 to 440118, SH10, Kaeo</v>
      </c>
      <c r="T646" s="18"/>
    </row>
    <row r="647" spans="1:20" ht="15.75" x14ac:dyDescent="0.25">
      <c r="A647" s="10">
        <v>647</v>
      </c>
      <c r="B647" s="11"/>
      <c r="C647" s="116"/>
      <c r="D647" s="116"/>
      <c r="E647" s="85" t="str" cm="1">
        <f t="array" ref="E647">IFERROR(INDEX([1]!v_s10a_incident_by_feeder_FY26[Interruptions Identifier], ROWS($E$9:E647)),"")</f>
        <v>INCD-35330-F-OROTERE</v>
      </c>
      <c r="F647" s="85" t="str" cm="1">
        <f t="array" ref="F647">IFERROR(INDEX([1]!v_s10a_incident_by_feeder_FY26[Circuit Location], ROWS($F$9:F647)),"")</f>
        <v>Kaeo 191772 - Orotere</v>
      </c>
      <c r="G647" s="88" t="str" cm="1">
        <f t="array" ref="G647">IFERROR(INDEX(#REF!, ROWS($G$9:G647)),"")</f>
        <v/>
      </c>
      <c r="H647" s="88" t="str" cm="1">
        <f t="array" ref="H647">IFERROR(INDEX([1]!v_s10a_incident_by_feeder_FY26[feeder], ROWS($H$9:H647)),"")</f>
        <v>OROTERE</v>
      </c>
      <c r="I647" s="89" cm="1">
        <f t="array" ref="I647">IFERROR(INDEX([1]!v_s10a_incident_by_feeder_FY26[Start_Date], ROWS($I$9:I647)),"")</f>
        <v>45987.388194444444</v>
      </c>
      <c r="J647" s="90" cm="1">
        <f t="array" ref="J647">IFERROR(INDEX([1]!v_s10a_incident_by_feeder_FY26[Start_Time], ROWS($J$9:J647)),"")</f>
        <v>45987.388194444444</v>
      </c>
      <c r="K647" s="89" cm="1">
        <f t="array" ref="K647">IFERROR(INDEX([1]!v_s10a_incident_by_feeder_FY26[End_Date], ROWS($K$9:K647)),"")</f>
        <v>45987.645138888889</v>
      </c>
      <c r="L647" s="90" cm="1">
        <f t="array" ref="L647">IFERROR(INDEX([1]!v_s10a_incident_by_feeder_FY26[End_Time], ROWS($L$9:L647)),"")</f>
        <v>45987.645138888889</v>
      </c>
      <c r="M647" s="97" cm="1">
        <f t="array" ref="M647">IFERROR(INDEX([1]!v_s10a_incident_by_feeder_FY26[SAIDI_Value], ROWS($M$9:M647)),"")</f>
        <v>0.15100819853760974</v>
      </c>
      <c r="N647" s="94" cm="1">
        <f t="array" ref="N647">IFERROR(INDEX([1]!v_s10a_incident_by_feeder_FY26[SAIFI_Value], ROWS($N$9:N647)),"")</f>
        <v>4.4316419233325947E-4</v>
      </c>
      <c r="O647" s="91" cm="1">
        <f t="array" ref="O647">IFERROR(INDEX([1]!v_s10a_incident_by_feeder_FY26[ICPs], ROWS($N$9:N647)),"")</f>
        <v>16</v>
      </c>
      <c r="P647" s="118" cm="1">
        <f t="array" ref="P647">IFERROR(INDEX([1]!v_s10a_incident_by_feeder_FY26[CML], ROWS($P$9:P647)),"")</f>
        <v>5452.0000000018626</v>
      </c>
      <c r="Q647" s="88" t="str" cm="1">
        <f t="array" ref="Q647">IFERROR(INDEX([1]!v_s10a_incident_by_feeder_FY26[Planned or Unplanned], ROWS($Q$9:Q647)),"")</f>
        <v>Planned</v>
      </c>
      <c r="R647" s="88" t="str" cm="1">
        <f t="array" ref="R647">IFERROR(INDEX([1]!v_s10a_incident_by_feeder_FY26[Cause], ROWS($R$9:R647)),"")</f>
        <v>Planned Outage</v>
      </c>
      <c r="S647" s="88" t="str" cm="1">
        <f t="array" ref="S647">IFERROR(INDEX([1]!v_s10a_incident_by_feeder_FY26[Details], ROWS($S$9:S647)),"")</f>
        <v># Upgrade Transformer T02966, SH10, Kaeo</v>
      </c>
      <c r="T647" s="18"/>
    </row>
    <row r="648" spans="1:20" ht="15.75" x14ac:dyDescent="0.25">
      <c r="A648" s="10">
        <v>648</v>
      </c>
      <c r="B648" s="11"/>
      <c r="C648" s="116"/>
      <c r="D648" s="116"/>
      <c r="E648" s="85" t="str" cm="1">
        <f t="array" ref="E648">IFERROR(INDEX([1]!v_s10a_incident_by_feeder_FY26[Interruptions Identifier], ROWS($E$9:E648)),"")</f>
        <v>INCD-35336-F-TOTARA NORTH</v>
      </c>
      <c r="F648" s="85" t="str" cm="1">
        <f t="array" ref="F648">IFERROR(INDEX([1]!v_s10a_incident_by_feeder_FY26[Circuit Location], ROWS($F$9:F648)),"")</f>
        <v>Kaeo 191782 - Totara North</v>
      </c>
      <c r="G648" s="88" t="str" cm="1">
        <f t="array" ref="G648">IFERROR(INDEX(#REF!, ROWS($G$9:G648)),"")</f>
        <v/>
      </c>
      <c r="H648" s="88" t="str" cm="1">
        <f t="array" ref="H648">IFERROR(INDEX([1]!v_s10a_incident_by_feeder_FY26[feeder], ROWS($H$9:H648)),"")</f>
        <v>TOTARA NORTH</v>
      </c>
      <c r="I648" s="89" cm="1">
        <f t="array" ref="I648">IFERROR(INDEX([1]!v_s10a_incident_by_feeder_FY26[Start_Date], ROWS($I$9:I648)),"")</f>
        <v>45964.339305555557</v>
      </c>
      <c r="J648" s="90" cm="1">
        <f t="array" ref="J648">IFERROR(INDEX([1]!v_s10a_incident_by_feeder_FY26[Start_Time], ROWS($J$9:J648)),"")</f>
        <v>45964.339305555557</v>
      </c>
      <c r="K648" s="89" cm="1">
        <f t="array" ref="K648">IFERROR(INDEX([1]!v_s10a_incident_by_feeder_FY26[End_Date], ROWS($K$9:K648)),"")</f>
        <v>45964.359664351854</v>
      </c>
      <c r="L648" s="90" cm="1">
        <f t="array" ref="L648">IFERROR(INDEX([1]!v_s10a_incident_by_feeder_FY26[End_Time], ROWS($L$9:L648)),"")</f>
        <v>45964.359664351854</v>
      </c>
      <c r="M648" s="97" cm="1">
        <f t="array" ref="M648">IFERROR(INDEX([1]!v_s10a_incident_by_feeder_FY26[SAIDI_Value], ROWS($M$9:M648)),"")</f>
        <v>0.1627880566896393</v>
      </c>
      <c r="N648" s="94" cm="1">
        <f t="array" ref="N648">IFERROR(INDEX([1]!v_s10a_incident_by_feeder_FY26[SAIFI_Value], ROWS($N$9:N648)),"")</f>
        <v>1.5732328827830711E-2</v>
      </c>
      <c r="O648" s="91" cm="1">
        <f t="array" ref="O648">IFERROR(INDEX([1]!v_s10a_incident_by_feeder_FY26[ICPs], ROWS($N$9:N648)),"")</f>
        <v>568</v>
      </c>
      <c r="P648" s="118" cm="1">
        <f t="array" ref="P648">IFERROR(INDEX([1]!v_s10a_incident_by_feeder_FY26[CML], ROWS($P$9:P648)),"")</f>
        <v>5877.2999987227377</v>
      </c>
      <c r="Q648" s="88" t="str" cm="1">
        <f t="array" ref="Q648">IFERROR(INDEX([1]!v_s10a_incident_by_feeder_FY26[Planned or Unplanned], ROWS($Q$9:Q648)),"")</f>
        <v>Unplanned</v>
      </c>
      <c r="R648" s="88" t="str" cm="1">
        <f t="array" ref="R648">IFERROR(INDEX([1]!v_s10a_incident_by_feeder_FY26[Cause], ROWS($R$9:R648)),"")</f>
        <v>Defective Equipment</v>
      </c>
      <c r="S648" s="88" t="str" cm="1">
        <f t="array" ref="S648">IFERROR(INDEX([1]!v_s10a_incident_by_feeder_FY26[Details], ROWS($S$9:S648)),"")</f>
        <v># Line Down, near Pole 207807, Hospital Rd, Kaeo</v>
      </c>
      <c r="T648" s="18"/>
    </row>
    <row r="649" spans="1:20" ht="15.75" x14ac:dyDescent="0.25">
      <c r="A649" s="10">
        <v>649</v>
      </c>
      <c r="B649" s="11"/>
      <c r="C649" s="116"/>
      <c r="D649" s="116"/>
      <c r="E649" s="85" t="str" cm="1">
        <f t="array" ref="E649">IFERROR(INDEX([1]!v_s10a_incident_by_feeder_FY26[Interruptions Identifier], ROWS($E$9:E649)),"")</f>
        <v>INCD-35342-F-ORURU</v>
      </c>
      <c r="F649" s="85" t="str" cm="1">
        <f t="array" ref="F649">IFERROR(INDEX([1]!v_s10a_incident_by_feeder_FY26[Circuit Location], ROWS($F$9:F649)),"")</f>
        <v>Taipa CB1206 - Oruru</v>
      </c>
      <c r="G649" s="88" t="str" cm="1">
        <f t="array" ref="G649">IFERROR(INDEX(#REF!, ROWS($G$9:G649)),"")</f>
        <v/>
      </c>
      <c r="H649" s="88" t="str" cm="1">
        <f t="array" ref="H649">IFERROR(INDEX([1]!v_s10a_incident_by_feeder_FY26[feeder], ROWS($H$9:H649)),"")</f>
        <v>ORURU</v>
      </c>
      <c r="I649" s="89" cm="1">
        <f t="array" ref="I649">IFERROR(INDEX([1]!v_s10a_incident_by_feeder_FY26[Start_Date], ROWS($I$9:I649)),"")</f>
        <v>45987.397222222222</v>
      </c>
      <c r="J649" s="90" cm="1">
        <f t="array" ref="J649">IFERROR(INDEX([1]!v_s10a_incident_by_feeder_FY26[Start_Time], ROWS($J$9:J649)),"")</f>
        <v>45987.397222222222</v>
      </c>
      <c r="K649" s="89" cm="1">
        <f t="array" ref="K649">IFERROR(INDEX([1]!v_s10a_incident_by_feeder_FY26[End_Date], ROWS($K$9:K649)),"")</f>
        <v>45987.67083333333</v>
      </c>
      <c r="L649" s="90" cm="1">
        <f t="array" ref="L649">IFERROR(INDEX([1]!v_s10a_incident_by_feeder_FY26[End_Time], ROWS($L$9:L649)),"")</f>
        <v>45987.67083333333</v>
      </c>
      <c r="M649" s="97" cm="1">
        <f t="array" ref="M649">IFERROR(INDEX([1]!v_s10a_incident_by_feeder_FY26[SAIDI_Value], ROWS($M$9:M649)),"")</f>
        <v>0.42122756481490414</v>
      </c>
      <c r="N649" s="94" cm="1">
        <f t="array" ref="N649">IFERROR(INDEX([1]!v_s10a_incident_by_feeder_FY26[SAIFI_Value], ROWS($N$9:N649)),"")</f>
        <v>1.1079104808331486E-3</v>
      </c>
      <c r="O649" s="91" cm="1">
        <f t="array" ref="O649">IFERROR(INDEX([1]!v_s10a_incident_by_feeder_FY26[ICPs], ROWS($N$9:N649)),"")</f>
        <v>40</v>
      </c>
      <c r="P649" s="118" cm="1">
        <f t="array" ref="P649">IFERROR(INDEX([1]!v_s10a_incident_by_feeder_FY26[CML], ROWS($P$9:P649)),"")</f>
        <v>15208.0000000773</v>
      </c>
      <c r="Q649" s="88" t="str" cm="1">
        <f t="array" ref="Q649">IFERROR(INDEX([1]!v_s10a_incident_by_feeder_FY26[Planned or Unplanned], ROWS($Q$9:Q649)),"")</f>
        <v>Planned</v>
      </c>
      <c r="R649" s="88" t="str" cm="1">
        <f t="array" ref="R649">IFERROR(INDEX([1]!v_s10a_incident_by_feeder_FY26[Cause], ROWS($R$9:R649)),"")</f>
        <v>Planned Outage</v>
      </c>
      <c r="S649" s="88" t="str" cm="1">
        <f t="array" ref="S649">IFERROR(INDEX([1]!v_s10a_incident_by_feeder_FY26[Details], ROWS($S$9:S649)),"")</f>
        <v># Replace Transformer Pole 418927, Taylor Rd, Taipa</v>
      </c>
      <c r="T649" s="18"/>
    </row>
    <row r="650" spans="1:20" ht="15.75" x14ac:dyDescent="0.25">
      <c r="A650" s="10">
        <v>650</v>
      </c>
      <c r="B650" s="11"/>
      <c r="C650" s="116"/>
      <c r="D650" s="116"/>
      <c r="E650" s="85" t="str" cm="1">
        <f t="array" ref="E650">IFERROR(INDEX([1]!v_s10a_incident_by_feeder_FY26[Interruptions Identifier], ROWS($E$9:E650)),"")</f>
        <v>INCD-35348-F-TI BAY</v>
      </c>
      <c r="F650" s="85" t="str" cm="1">
        <f t="array" ref="F650">IFERROR(INDEX([1]!v_s10a_incident_by_feeder_FY26[Circuit Location], ROWS($F$9:F650)),"")</f>
        <v>Haruru CB0606 - Ti Bay</v>
      </c>
      <c r="G650" s="88" t="str" cm="1">
        <f t="array" ref="G650">IFERROR(INDEX(#REF!, ROWS($G$9:G650)),"")</f>
        <v/>
      </c>
      <c r="H650" s="88" t="str" cm="1">
        <f t="array" ref="H650">IFERROR(INDEX([1]!v_s10a_incident_by_feeder_FY26[feeder], ROWS($H$9:H650)),"")</f>
        <v>TI BAY</v>
      </c>
      <c r="I650" s="89" cm="1">
        <f t="array" ref="I650">IFERROR(INDEX([1]!v_s10a_incident_by_feeder_FY26[Start_Date], ROWS($I$9:I650)),"")</f>
        <v>45988.407141203701</v>
      </c>
      <c r="J650" s="90" cm="1">
        <f t="array" ref="J650">IFERROR(INDEX([1]!v_s10a_incident_by_feeder_FY26[Start_Time], ROWS($J$9:J650)),"")</f>
        <v>45988.407141203701</v>
      </c>
      <c r="K650" s="89" cm="1">
        <f t="array" ref="K650">IFERROR(INDEX([1]!v_s10a_incident_by_feeder_FY26[End_Date], ROWS($K$9:K650)),"")</f>
        <v>45988.584270833337</v>
      </c>
      <c r="L650" s="90" cm="1">
        <f t="array" ref="L650">IFERROR(INDEX([1]!v_s10a_incident_by_feeder_FY26[End_Time], ROWS($L$9:L650)),"")</f>
        <v>45988.584270833337</v>
      </c>
      <c r="M650" s="97" cm="1">
        <f t="array" ref="M650">IFERROR(INDEX([1]!v_s10a_incident_by_feeder_FY26[SAIDI_Value], ROWS($M$9:M650)),"")</f>
        <v>3.1367604698597953</v>
      </c>
      <c r="N650" s="94" cm="1">
        <f t="array" ref="N650">IFERROR(INDEX([1]!v_s10a_incident_by_feeder_FY26[SAIFI_Value], ROWS($N$9:N650)),"")</f>
        <v>1.229780633724795E-2</v>
      </c>
      <c r="O650" s="91" cm="1">
        <f t="array" ref="O650">IFERROR(INDEX([1]!v_s10a_incident_by_feeder_FY26[ICPs], ROWS($N$9:N650)),"")</f>
        <v>444</v>
      </c>
      <c r="P650" s="118" cm="1">
        <f t="array" ref="P650">IFERROR(INDEX([1]!v_s10a_incident_by_feeder_FY26[CML], ROWS($P$9:P650)),"")</f>
        <v>113249.60000381805</v>
      </c>
      <c r="Q650" s="88" t="str" cm="1">
        <f t="array" ref="Q650">IFERROR(INDEX([1]!v_s10a_incident_by_feeder_FY26[Planned or Unplanned], ROWS($Q$9:Q650)),"")</f>
        <v>Planned</v>
      </c>
      <c r="R650" s="88" t="str" cm="1">
        <f t="array" ref="R650">IFERROR(INDEX([1]!v_s10a_incident_by_feeder_FY26[Cause], ROWS($R$9:R650)),"")</f>
        <v>Planned Outage</v>
      </c>
      <c r="S650" s="88" t="str" cm="1">
        <f t="array" ref="S650">IFERROR(INDEX([1]!v_s10a_incident_by_feeder_FY26[Details], ROWS($S$9:S650)),"")</f>
        <v># Install New Conductors near Poles 405309, Puketona Rd, Haruru</v>
      </c>
      <c r="T650" s="18"/>
    </row>
    <row r="651" spans="1:20" ht="15.75" x14ac:dyDescent="0.25">
      <c r="A651" s="10">
        <v>651</v>
      </c>
      <c r="B651" s="11"/>
      <c r="C651" s="116"/>
      <c r="D651" s="116"/>
      <c r="E651" s="85" t="str" cm="1">
        <f t="array" ref="E651">IFERROR(INDEX([1]!v_s10a_incident_by_feeder_FY26[Interruptions Identifier], ROWS($E$9:E651)),"")</f>
        <v>INCD-35351-F-BROADWOOD</v>
      </c>
      <c r="F651" s="85" t="str" cm="1">
        <f t="array" ref="F651">IFERROR(INDEX([1]!v_s10a_incident_by_feeder_FY26[Circuit Location], ROWS($F$9:F651)),"")</f>
        <v>Kaitaia Transmission 151922 - Broadwood</v>
      </c>
      <c r="G651" s="88" t="str" cm="1">
        <f t="array" ref="G651">IFERROR(INDEX(#REF!, ROWS($G$9:G651)),"")</f>
        <v/>
      </c>
      <c r="H651" s="88" t="str" cm="1">
        <f t="array" ref="H651">IFERROR(INDEX([1]!v_s10a_incident_by_feeder_FY26[feeder], ROWS($H$9:H651)),"")</f>
        <v>BROADWOOD</v>
      </c>
      <c r="I651" s="89" cm="1">
        <f t="array" ref="I651">IFERROR(INDEX([1]!v_s10a_incident_by_feeder_FY26[Start_Date], ROWS($I$9:I651)),"")</f>
        <v>45965.490115740744</v>
      </c>
      <c r="J651" s="90" cm="1">
        <f t="array" ref="J651">IFERROR(INDEX([1]!v_s10a_incident_by_feeder_FY26[Start_Time], ROWS($J$9:J651)),"")</f>
        <v>45965.490115740744</v>
      </c>
      <c r="K651" s="89" cm="1">
        <f t="array" ref="K651">IFERROR(INDEX([1]!v_s10a_incident_by_feeder_FY26[End_Date], ROWS($K$9:K651)),"")</f>
        <v>45965.556875000002</v>
      </c>
      <c r="L651" s="90" cm="1">
        <f t="array" ref="L651">IFERROR(INDEX([1]!v_s10a_incident_by_feeder_FY26[End_Time], ROWS($L$9:L651)),"")</f>
        <v>45965.556875000002</v>
      </c>
      <c r="M651" s="97" cm="1">
        <f t="array" ref="M651">IFERROR(INDEX([1]!v_s10a_incident_by_feeder_FY26[SAIDI_Value], ROWS($M$9:M651)),"")</f>
        <v>0.19437550778894555</v>
      </c>
      <c r="N651" s="94" cm="1">
        <f t="array" ref="N651">IFERROR(INDEX([1]!v_s10a_incident_by_feeder_FY26[SAIFI_Value], ROWS($N$9:N651)),"")</f>
        <v>2.0219366275204963E-3</v>
      </c>
      <c r="O651" s="91" cm="1">
        <f t="array" ref="O651">IFERROR(INDEX([1]!v_s10a_incident_by_feeder_FY26[ICPs], ROWS($N$9:N651)),"")</f>
        <v>73</v>
      </c>
      <c r="P651" s="118" cm="1">
        <f t="array" ref="P651">IFERROR(INDEX([1]!v_s10a_incident_by_feeder_FY26[CML], ROWS($P$9:P651)),"")</f>
        <v>7017.7333332120907</v>
      </c>
      <c r="Q651" s="88" t="str" cm="1">
        <f t="array" ref="Q651">IFERROR(INDEX([1]!v_s10a_incident_by_feeder_FY26[Planned or Unplanned], ROWS($Q$9:Q651)),"")</f>
        <v>Unplanned</v>
      </c>
      <c r="R651" s="88" t="str" cm="1">
        <f t="array" ref="R651">IFERROR(INDEX([1]!v_s10a_incident_by_feeder_FY26[Cause], ROWS($R$9:R651)),"")</f>
        <v>Defective Equipment</v>
      </c>
      <c r="S651" s="88" t="str" cm="1">
        <f t="array" ref="S651">IFERROR(INDEX([1]!v_s10a_incident_by_feeder_FY26[Details], ROWS($S$9:S651)),"")</f>
        <v># Broken Lead, at Pole 415165, West Coast Rd, Mitimiti</v>
      </c>
      <c r="T651" s="18"/>
    </row>
    <row r="652" spans="1:20" ht="15.75" x14ac:dyDescent="0.25">
      <c r="A652" s="10">
        <v>652</v>
      </c>
      <c r="B652" s="11"/>
      <c r="C652" s="116"/>
      <c r="D652" s="116"/>
      <c r="E652" s="85" t="str" cm="1">
        <f t="array" ref="E652">IFERROR(INDEX([1]!v_s10a_incident_by_feeder_FY26[Interruptions Identifier], ROWS($E$9:E652)),"")</f>
        <v>INCD-35375-F-WAIMA</v>
      </c>
      <c r="F652" s="85" t="str" cm="1">
        <f t="array" ref="F652">IFERROR(INDEX([1]!v_s10a_incident_by_feeder_FY26[Circuit Location], ROWS($F$9:F652)),"")</f>
        <v>Omanaia 051772 - Waima</v>
      </c>
      <c r="G652" s="88" t="str" cm="1">
        <f t="array" ref="G652">IFERROR(INDEX(#REF!, ROWS($G$9:G652)),"")</f>
        <v/>
      </c>
      <c r="H652" s="88" t="str" cm="1">
        <f t="array" ref="H652">IFERROR(INDEX([1]!v_s10a_incident_by_feeder_FY26[feeder], ROWS($H$9:H652)),"")</f>
        <v>WAIMA</v>
      </c>
      <c r="I652" s="89" cm="1">
        <f t="array" ref="I652">IFERROR(INDEX([1]!v_s10a_incident_by_feeder_FY26[Start_Date], ROWS($I$9:I652)),"")</f>
        <v>45987.420138888891</v>
      </c>
      <c r="J652" s="90" cm="1">
        <f t="array" ref="J652">IFERROR(INDEX([1]!v_s10a_incident_by_feeder_FY26[Start_Time], ROWS($J$9:J652)),"")</f>
        <v>45987.420138888891</v>
      </c>
      <c r="K652" s="89" cm="1">
        <f t="array" ref="K652">IFERROR(INDEX([1]!v_s10a_incident_by_feeder_FY26[End_Date], ROWS($K$9:K652)),"")</f>
        <v>45987.549305555556</v>
      </c>
      <c r="L652" s="90" cm="1">
        <f t="array" ref="L652">IFERROR(INDEX([1]!v_s10a_incident_by_feeder_FY26[End_Time], ROWS($L$9:L652)),"")</f>
        <v>45987.549305555556</v>
      </c>
      <c r="M652" s="97" cm="1">
        <f t="array" ref="M652">IFERROR(INDEX([1]!v_s10a_incident_by_feeder_FY26[SAIDI_Value], ROWS($M$9:M652)),"")</f>
        <v>0.16485707954673434</v>
      </c>
      <c r="N652" s="94" cm="1">
        <f t="array" ref="N652">IFERROR(INDEX([1]!v_s10a_incident_by_feeder_FY26[SAIFI_Value], ROWS($N$9:N652)),"")</f>
        <v>8.8632838466651894E-4</v>
      </c>
      <c r="O652" s="91" cm="1">
        <f t="array" ref="O652">IFERROR(INDEX([1]!v_s10a_incident_by_feeder_FY26[ICPs], ROWS($N$9:N652)),"")</f>
        <v>32</v>
      </c>
      <c r="P652" s="118" cm="1">
        <f t="array" ref="P652">IFERROR(INDEX([1]!v_s10a_incident_by_feeder_FY26[CML], ROWS($P$9:P652)),"")</f>
        <v>5951.9999999552965</v>
      </c>
      <c r="Q652" s="88" t="str" cm="1">
        <f t="array" ref="Q652">IFERROR(INDEX([1]!v_s10a_incident_by_feeder_FY26[Planned or Unplanned], ROWS($Q$9:Q652)),"")</f>
        <v>Planned</v>
      </c>
      <c r="R652" s="88" t="str" cm="1">
        <f t="array" ref="R652">IFERROR(INDEX([1]!v_s10a_incident_by_feeder_FY26[Cause], ROWS($R$9:R652)),"")</f>
        <v>Planned Outage</v>
      </c>
      <c r="S652" s="88" t="str" cm="1">
        <f t="array" ref="S652">IFERROR(INDEX([1]!v_s10a_incident_by_feeder_FY26[Details], ROWS($S$9:S652)),"")</f>
        <v># Replaced Pole 433665, SH12, Omanaia</v>
      </c>
      <c r="T652" s="18"/>
    </row>
    <row r="653" spans="1:20" ht="15.75" x14ac:dyDescent="0.25">
      <c r="A653" s="10">
        <v>653</v>
      </c>
      <c r="B653" s="11"/>
      <c r="C653" s="116"/>
      <c r="D653" s="116"/>
      <c r="E653" s="85" t="str" cm="1">
        <f t="array" ref="E653">IFERROR(INDEX([1]!v_s10a_incident_by_feeder_FY26[Interruptions Identifier], ROWS($E$9:E653)),"")</f>
        <v>INCD-35378-F-RUSSELL EXPRESS</v>
      </c>
      <c r="F653" s="85" t="str" cm="1">
        <f t="array" ref="F653">IFERROR(INDEX([1]!v_s10a_incident_by_feeder_FY26[Circuit Location], ROWS($F$9:F653)),"")</f>
        <v>Kawakawa CB0209 - Russel Express</v>
      </c>
      <c r="G653" s="88" t="str" cm="1">
        <f t="array" ref="G653">IFERROR(INDEX(#REF!, ROWS($G$9:G653)),"")</f>
        <v/>
      </c>
      <c r="H653" s="88" t="str" cm="1">
        <f t="array" ref="H653">IFERROR(INDEX([1]!v_s10a_incident_by_feeder_FY26[feeder], ROWS($H$9:H653)),"")</f>
        <v>RUSSELL EXPRESS</v>
      </c>
      <c r="I653" s="89" cm="1">
        <f t="array" ref="I653">IFERROR(INDEX([1]!v_s10a_incident_by_feeder_FY26[Start_Date], ROWS($I$9:I653)),"")</f>
        <v>45978.395138888889</v>
      </c>
      <c r="J653" s="90" cm="1">
        <f t="array" ref="J653">IFERROR(INDEX([1]!v_s10a_incident_by_feeder_FY26[Start_Time], ROWS($J$9:J653)),"")</f>
        <v>45978.395138888889</v>
      </c>
      <c r="K653" s="89" cm="1">
        <f t="array" ref="K653">IFERROR(INDEX([1]!v_s10a_incident_by_feeder_FY26[End_Date], ROWS($K$9:K653)),"")</f>
        <v>45978.497916666667</v>
      </c>
      <c r="L653" s="90" cm="1">
        <f t="array" ref="L653">IFERROR(INDEX([1]!v_s10a_incident_by_feeder_FY26[End_Time], ROWS($L$9:L653)),"")</f>
        <v>45978.497916666667</v>
      </c>
      <c r="M653" s="97" cm="1">
        <f t="array" ref="M653">IFERROR(INDEX([1]!v_s10a_incident_by_feeder_FY26[SAIDI_Value], ROWS($M$9:M653)),"")</f>
        <v>4.0992687790955482E-3</v>
      </c>
      <c r="N653" s="94" cm="1">
        <f t="array" ref="N653">IFERROR(INDEX([1]!v_s10a_incident_by_feeder_FY26[SAIFI_Value], ROWS($N$9:N653)),"")</f>
        <v>2.7697762020828717E-5</v>
      </c>
      <c r="O653" s="91" cm="1">
        <f t="array" ref="O653">IFERROR(INDEX([1]!v_s10a_incident_by_feeder_FY26[ICPs], ROWS($N$9:N653)),"")</f>
        <v>1</v>
      </c>
      <c r="P653" s="118" cm="1">
        <f t="array" ref="P653">IFERROR(INDEX([1]!v_s10a_incident_by_feeder_FY26[CML], ROWS($P$9:P653)),"")</f>
        <v>148.00000000046566</v>
      </c>
      <c r="Q653" s="88" t="str" cm="1">
        <f t="array" ref="Q653">IFERROR(INDEX([1]!v_s10a_incident_by_feeder_FY26[Planned or Unplanned], ROWS($Q$9:Q653)),"")</f>
        <v>Planned</v>
      </c>
      <c r="R653" s="88" t="str" cm="1">
        <f t="array" ref="R653">IFERROR(INDEX([1]!v_s10a_incident_by_feeder_FY26[Cause], ROWS($R$9:R653)),"")</f>
        <v>Planned Outage</v>
      </c>
      <c r="S653" s="88" t="str" cm="1">
        <f t="array" ref="S653">IFERROR(INDEX([1]!v_s10a_incident_by_feeder_FY26[Details], ROWS($S$9:S653)),"")</f>
        <v># Vegetation Control, Near Transformer T00387, Waikare Rd, Kawakawa</v>
      </c>
      <c r="T653" s="18"/>
    </row>
    <row r="654" spans="1:20" ht="15.75" x14ac:dyDescent="0.25">
      <c r="A654" s="10">
        <v>654</v>
      </c>
      <c r="B654" s="11"/>
      <c r="C654" s="116"/>
      <c r="D654" s="116"/>
      <c r="E654" s="85" t="str" cm="1">
        <f t="array" ref="E654">IFERROR(INDEX([1]!v_s10a_incident_by_feeder_FY26[Interruptions Identifier], ROWS($E$9:E654)),"")</f>
        <v>INCD-35384-F-AERODROME ROAD</v>
      </c>
      <c r="F654" s="85" t="str" cm="1">
        <f t="array" ref="F654">IFERROR(INDEX([1]!v_s10a_incident_by_feeder_FY26[Circuit Location], ROWS($F$9:F654)),"")</f>
        <v>Waipapa 041622 - Aerodrome Rd</v>
      </c>
      <c r="G654" s="88" t="str" cm="1">
        <f t="array" ref="G654">IFERROR(INDEX(#REF!, ROWS($G$9:G654)),"")</f>
        <v/>
      </c>
      <c r="H654" s="88" t="str" cm="1">
        <f t="array" ref="H654">IFERROR(INDEX([1]!v_s10a_incident_by_feeder_FY26[feeder], ROWS($H$9:H654)),"")</f>
        <v>AERODROME ROAD</v>
      </c>
      <c r="I654" s="89" cm="1">
        <f t="array" ref="I654">IFERROR(INDEX([1]!v_s10a_incident_by_feeder_FY26[Start_Date], ROWS($I$9:I654)),"")</f>
        <v>45965.986111111109</v>
      </c>
      <c r="J654" s="90" cm="1">
        <f t="array" ref="J654">IFERROR(INDEX([1]!v_s10a_incident_by_feeder_FY26[Start_Time], ROWS($J$9:J654)),"")</f>
        <v>45965.986111111109</v>
      </c>
      <c r="K654" s="89" cm="1">
        <f t="array" ref="K654">IFERROR(INDEX([1]!v_s10a_incident_by_feeder_FY26[End_Date], ROWS($K$9:K654)),"")</f>
        <v>45966.575694444444</v>
      </c>
      <c r="L654" s="90" cm="1">
        <f t="array" ref="L654">IFERROR(INDEX([1]!v_s10a_incident_by_feeder_FY26[End_Time], ROWS($L$9:L654)),"")</f>
        <v>45966.575694444444</v>
      </c>
      <c r="M654" s="97" cm="1">
        <f t="array" ref="M654">IFERROR(INDEX([1]!v_s10a_incident_by_feeder_FY26[SAIDI_Value], ROWS($M$9:M654)),"")</f>
        <v>2.3296033680411679</v>
      </c>
      <c r="N654" s="94" cm="1">
        <f t="array" ref="N654">IFERROR(INDEX([1]!v_s10a_incident_by_feeder_FY26[SAIFI_Value], ROWS($N$9:N654)),"")</f>
        <v>5.0132949257699977E-3</v>
      </c>
      <c r="O654" s="91" cm="1">
        <f t="array" ref="O654">IFERROR(INDEX([1]!v_s10a_incident_by_feeder_FY26[ICPs], ROWS($N$9:N654)),"")</f>
        <v>181</v>
      </c>
      <c r="P654" s="118" cm="1">
        <f t="array" ref="P654">IFERROR(INDEX([1]!v_s10a_incident_by_feeder_FY26[CML], ROWS($P$9:P654)),"")</f>
        <v>84107.999999758322</v>
      </c>
      <c r="Q654" s="88" t="str" cm="1">
        <f t="array" ref="Q654">IFERROR(INDEX([1]!v_s10a_incident_by_feeder_FY26[Planned or Unplanned], ROWS($Q$9:Q654)),"")</f>
        <v>Unplanned</v>
      </c>
      <c r="R654" s="88" t="str" cm="1">
        <f t="array" ref="R654">IFERROR(INDEX([1]!v_s10a_incident_by_feeder_FY26[Cause], ROWS($R$9:R654)),"")</f>
        <v>Third Party</v>
      </c>
      <c r="S654" s="88" t="str" cm="1">
        <f t="array" ref="S654">IFERROR(INDEX([1]!v_s10a_incident_by_feeder_FY26[Details], ROWS($S$9:S654)),"")</f>
        <v># Car vs Pole vs Transformer, T08998, Puketotara Rd, Waipapa</v>
      </c>
      <c r="T654" s="18"/>
    </row>
    <row r="655" spans="1:20" ht="15.75" x14ac:dyDescent="0.25">
      <c r="A655" s="10">
        <v>655</v>
      </c>
      <c r="B655" s="11"/>
      <c r="C655" s="116"/>
      <c r="D655" s="116"/>
      <c r="E655" s="85" t="str" cm="1">
        <f t="array" ref="E655">IFERROR(INDEX([1]!v_s10a_incident_by_feeder_FY26[Interruptions Identifier], ROWS($E$9:E655)),"")</f>
        <v>INCD-35387-F-POKAPU</v>
      </c>
      <c r="F655" s="85" t="str" cm="1">
        <f t="array" ref="F655">IFERROR(INDEX([1]!v_s10a_incident_by_feeder_FY26[Circuit Location], ROWS($F$9:F655)),"")</f>
        <v>Moerewa 031312 - Pokapu</v>
      </c>
      <c r="G655" s="88" t="str" cm="1">
        <f t="array" ref="G655">IFERROR(INDEX(#REF!, ROWS($G$9:G655)),"")</f>
        <v/>
      </c>
      <c r="H655" s="88" t="str" cm="1">
        <f t="array" ref="H655">IFERROR(INDEX([1]!v_s10a_incident_by_feeder_FY26[feeder], ROWS($H$9:H655)),"")</f>
        <v>POKAPU</v>
      </c>
      <c r="I655" s="89" cm="1">
        <f t="array" ref="I655">IFERROR(INDEX([1]!v_s10a_incident_by_feeder_FY26[Start_Date], ROWS($I$9:I655)),"")</f>
        <v>45966.591574074075</v>
      </c>
      <c r="J655" s="90" cm="1">
        <f t="array" ref="J655">IFERROR(INDEX([1]!v_s10a_incident_by_feeder_FY26[Start_Time], ROWS($J$9:J655)),"")</f>
        <v>45966.591574074075</v>
      </c>
      <c r="K655" s="89" cm="1">
        <f t="array" ref="K655">IFERROR(INDEX([1]!v_s10a_incident_by_feeder_FY26[End_Date], ROWS($K$9:K655)),"")</f>
        <v>45966.607233796298</v>
      </c>
      <c r="L655" s="90" cm="1">
        <f t="array" ref="L655">IFERROR(INDEX([1]!v_s10a_incident_by_feeder_FY26[End_Time], ROWS($L$9:L655)),"")</f>
        <v>45966.607233796298</v>
      </c>
      <c r="M655" s="97" cm="1">
        <f t="array" ref="M655">IFERROR(INDEX([1]!v_s10a_incident_by_feeder_FY26[SAIDI_Value], ROWS($M$9:M655)),"")</f>
        <v>9.1813926439673607E-2</v>
      </c>
      <c r="N655" s="94" cm="1">
        <f t="array" ref="N655">IFERROR(INDEX([1]!v_s10a_incident_by_feeder_FY26[SAIFI_Value], ROWS($N$9:N655)),"")</f>
        <v>4.0715710170618211E-3</v>
      </c>
      <c r="O655" s="91" cm="1">
        <f t="array" ref="O655">IFERROR(INDEX([1]!v_s10a_incident_by_feeder_FY26[ICPs], ROWS($N$9:N655)),"")</f>
        <v>147</v>
      </c>
      <c r="P655" s="118" cm="1">
        <f t="array" ref="P655">IFERROR(INDEX([1]!v_s10a_incident_by_feeder_FY26[CML], ROWS($P$9:P655)),"")</f>
        <v>3314.8500001779757</v>
      </c>
      <c r="Q655" s="88" t="str" cm="1">
        <f t="array" ref="Q655">IFERROR(INDEX([1]!v_s10a_incident_by_feeder_FY26[Planned or Unplanned], ROWS($Q$9:Q655)),"")</f>
        <v>Unplanned</v>
      </c>
      <c r="R655" s="88" t="str" cm="1">
        <f t="array" ref="R655">IFERROR(INDEX([1]!v_s10a_incident_by_feeder_FY26[Cause], ROWS($R$9:R655)),"")</f>
        <v>Unknown</v>
      </c>
      <c r="S655" s="88" t="str" cm="1">
        <f t="array" ref="S655">IFERROR(INDEX([1]!v_s10a_incident_by_feeder_FY26[Details], ROWS($S$9:S655)),"")</f>
        <v># Recloser R481 Tripped, Otiria Rd, Moerewa</v>
      </c>
      <c r="T655" s="18"/>
    </row>
    <row r="656" spans="1:20" ht="15.75" x14ac:dyDescent="0.25">
      <c r="A656" s="10">
        <v>656</v>
      </c>
      <c r="B656" s="11"/>
      <c r="C656" s="116"/>
      <c r="D656" s="116"/>
      <c r="E656" s="85" t="str" cm="1">
        <f t="array" ref="E656">IFERROR(INDEX([1]!v_s10a_incident_by_feeder_FY26[Interruptions Identifier], ROWS($E$9:E656)),"")</f>
        <v>INCD-35390-F-BROADWOOD</v>
      </c>
      <c r="F656" s="85" t="str" cm="1">
        <f t="array" ref="F656">IFERROR(INDEX([1]!v_s10a_incident_by_feeder_FY26[Circuit Location], ROWS($F$9:F656)),"")</f>
        <v>Kaitaia Transmission 151922 - Broadwood</v>
      </c>
      <c r="G656" s="88" t="str" cm="1">
        <f t="array" ref="G656">IFERROR(INDEX(#REF!, ROWS($G$9:G656)),"")</f>
        <v/>
      </c>
      <c r="H656" s="88" t="str" cm="1">
        <f t="array" ref="H656">IFERROR(INDEX([1]!v_s10a_incident_by_feeder_FY26[feeder], ROWS($H$9:H656)),"")</f>
        <v>BROADWOOD</v>
      </c>
      <c r="I656" s="89" cm="1">
        <f t="array" ref="I656">IFERROR(INDEX([1]!v_s10a_incident_by_feeder_FY26[Start_Date], ROWS($I$9:I656)),"")</f>
        <v>45966.628472222219</v>
      </c>
      <c r="J656" s="90" cm="1">
        <f t="array" ref="J656">IFERROR(INDEX([1]!v_s10a_incident_by_feeder_FY26[Start_Time], ROWS($J$9:J656)),"")</f>
        <v>45966.628472222219</v>
      </c>
      <c r="K656" s="89" cm="1">
        <f t="array" ref="K656">IFERROR(INDEX([1]!v_s10a_incident_by_feeder_FY26[End_Date], ROWS($K$9:K656)),"")</f>
        <v>45966.722222222219</v>
      </c>
      <c r="L656" s="90" cm="1">
        <f t="array" ref="L656">IFERROR(INDEX([1]!v_s10a_incident_by_feeder_FY26[End_Time], ROWS($L$9:L656)),"")</f>
        <v>45966.722222222219</v>
      </c>
      <c r="M656" s="97" cm="1">
        <f t="array" ref="M656">IFERROR(INDEX([1]!v_s10a_incident_by_feeder_FY26[SAIDI_Value], ROWS($M$9:M656)),"")</f>
        <v>3.7391978728118398E-3</v>
      </c>
      <c r="N656" s="94" cm="1">
        <f t="array" ref="N656">IFERROR(INDEX([1]!v_s10a_incident_by_feeder_FY26[SAIFI_Value], ROWS($N$9:N656)),"")</f>
        <v>2.7697762020828442E-5</v>
      </c>
      <c r="O656" s="91" cm="1">
        <f t="array" ref="O656">IFERROR(INDEX([1]!v_s10a_incident_by_feeder_FY26[ICPs], ROWS($N$9:N656)),"")</f>
        <v>0.99999999999999001</v>
      </c>
      <c r="P656" s="118" cm="1">
        <f t="array" ref="P656">IFERROR(INDEX([1]!v_s10a_incident_by_feeder_FY26[CML], ROWS($P$9:P656)),"")</f>
        <v>134.99999999999866</v>
      </c>
      <c r="Q656" s="88" t="str" cm="1">
        <f t="array" ref="Q656">IFERROR(INDEX([1]!v_s10a_incident_by_feeder_FY26[Planned or Unplanned], ROWS($Q$9:Q656)),"")</f>
        <v>Unplanned</v>
      </c>
      <c r="R656" s="88" t="str" cm="1">
        <f t="array" ref="R656">IFERROR(INDEX([1]!v_s10a_incident_by_feeder_FY26[Cause], ROWS($R$9:R656)),"")</f>
        <v>Defective Equipment</v>
      </c>
      <c r="S656" s="88" t="str" cm="1">
        <f t="array" ref="S656">IFERROR(INDEX([1]!v_s10a_incident_by_feeder_FY26[Details], ROWS($S$9:S656)),"")</f>
        <v># Restrain Low HV Conductor, near Pole 412703, Mata Rd, Kaikohe</v>
      </c>
      <c r="T656" s="18"/>
    </row>
    <row r="657" spans="1:20" ht="15.75" x14ac:dyDescent="0.25">
      <c r="A657" s="10">
        <v>657</v>
      </c>
      <c r="B657" s="11"/>
      <c r="C657" s="116"/>
      <c r="D657" s="116"/>
      <c r="E657" s="85" t="str" cm="1">
        <f t="array" ref="E657">IFERROR(INDEX([1]!v_s10a_incident_by_feeder_FY26[Interruptions Identifier], ROWS($E$9:E657)),"")</f>
        <v>INCD-35390-F-RANGIAHUA</v>
      </c>
      <c r="F657" s="85" t="str" cm="1">
        <f t="array" ref="F657">IFERROR(INDEX([1]!v_s10a_incident_by_feeder_FY26[Circuit Location], ROWS($F$9:F657)),"")</f>
        <v>Kaikohe  CB0105 - Rangiahua</v>
      </c>
      <c r="G657" s="88" t="str" cm="1">
        <f t="array" ref="G657">IFERROR(INDEX(#REF!, ROWS($G$9:G657)),"")</f>
        <v/>
      </c>
      <c r="H657" s="88" t="str" cm="1">
        <f t="array" ref="H657">IFERROR(INDEX([1]!v_s10a_incident_by_feeder_FY26[feeder], ROWS($H$9:H657)),"")</f>
        <v>RANGIAHUA</v>
      </c>
      <c r="I657" s="89" cm="1">
        <f t="array" ref="I657">IFERROR(INDEX([1]!v_s10a_incident_by_feeder_FY26[Start_Date], ROWS($I$9:I657)),"")</f>
        <v>45966.628472222219</v>
      </c>
      <c r="J657" s="90" cm="1">
        <f t="array" ref="J657">IFERROR(INDEX([1]!v_s10a_incident_by_feeder_FY26[Start_Time], ROWS($J$9:J657)),"")</f>
        <v>45966.628472222219</v>
      </c>
      <c r="K657" s="89" cm="1">
        <f t="array" ref="K657">IFERROR(INDEX([1]!v_s10a_incident_by_feeder_FY26[End_Date], ROWS($K$9:K657)),"")</f>
        <v>45966.722222222219</v>
      </c>
      <c r="L657" s="90" cm="1">
        <f t="array" ref="L657">IFERROR(INDEX([1]!v_s10a_incident_by_feeder_FY26[End_Time], ROWS($L$9:L657)),"")</f>
        <v>45966.722222222219</v>
      </c>
      <c r="M657" s="97" cm="1">
        <f t="array" ref="M657">IFERROR(INDEX([1]!v_s10a_incident_by_feeder_FY26[SAIDI_Value], ROWS($M$9:M657)),"")</f>
        <v>0.20191668513184119</v>
      </c>
      <c r="N657" s="94" cm="1">
        <f t="array" ref="N657">IFERROR(INDEX([1]!v_s10a_incident_by_feeder_FY26[SAIFI_Value], ROWS($N$9:N657)),"")</f>
        <v>1.4956791491247496E-3</v>
      </c>
      <c r="O657" s="91" cm="1">
        <f t="array" ref="O657">IFERROR(INDEX([1]!v_s10a_incident_by_feeder_FY26[ICPs], ROWS($N$9:N657)),"")</f>
        <v>53.999999999999957</v>
      </c>
      <c r="P657" s="118" cm="1">
        <f t="array" ref="P657">IFERROR(INDEX([1]!v_s10a_incident_by_feeder_FY26[CML], ROWS($P$9:P657)),"")</f>
        <v>7289.9999999999945</v>
      </c>
      <c r="Q657" s="88" t="str" cm="1">
        <f t="array" ref="Q657">IFERROR(INDEX([1]!v_s10a_incident_by_feeder_FY26[Planned or Unplanned], ROWS($Q$9:Q657)),"")</f>
        <v>Unplanned</v>
      </c>
      <c r="R657" s="88" t="str" cm="1">
        <f t="array" ref="R657">IFERROR(INDEX([1]!v_s10a_incident_by_feeder_FY26[Cause], ROWS($R$9:R657)),"")</f>
        <v>Defective Equipment</v>
      </c>
      <c r="S657" s="88" t="str" cm="1">
        <f t="array" ref="S657">IFERROR(INDEX([1]!v_s10a_incident_by_feeder_FY26[Details], ROWS($S$9:S657)),"")</f>
        <v># Restrain Low HV Conductor, near Pole 412703, Mata Rd, Kaikohe</v>
      </c>
      <c r="T657" s="18"/>
    </row>
    <row r="658" spans="1:20" ht="15.75" x14ac:dyDescent="0.25">
      <c r="A658" s="10">
        <v>658</v>
      </c>
      <c r="B658" s="11"/>
      <c r="C658" s="116"/>
      <c r="D658" s="116"/>
      <c r="E658" s="85" t="str" cm="1">
        <f t="array" ref="E658">IFERROR(INDEX([1]!v_s10a_incident_by_feeder_FY26[Interruptions Identifier], ROWS($E$9:E658)),"")</f>
        <v>INCD-35417-F-TAHEKE</v>
      </c>
      <c r="F658" s="85" t="str" cm="1">
        <f t="array" ref="F658">IFERROR(INDEX([1]!v_s10a_incident_by_feeder_FY26[Circuit Location], ROWS($F$9:F658)),"")</f>
        <v>Kaikohe  CB0109 - Taheke</v>
      </c>
      <c r="G658" s="88" t="str" cm="1">
        <f t="array" ref="G658">IFERROR(INDEX(#REF!, ROWS($G$9:G658)),"")</f>
        <v/>
      </c>
      <c r="H658" s="88" t="str" cm="1">
        <f t="array" ref="H658">IFERROR(INDEX([1]!v_s10a_incident_by_feeder_FY26[feeder], ROWS($H$9:H658)),"")</f>
        <v>TAHEKE</v>
      </c>
      <c r="I658" s="89" cm="1">
        <f t="array" ref="I658">IFERROR(INDEX([1]!v_s10a_incident_by_feeder_FY26[Start_Date], ROWS($I$9:I658)),"")</f>
        <v>45967.723229166666</v>
      </c>
      <c r="J658" s="90" cm="1">
        <f t="array" ref="J658">IFERROR(INDEX([1]!v_s10a_incident_by_feeder_FY26[Start_Time], ROWS($J$9:J658)),"")</f>
        <v>45967.723229166666</v>
      </c>
      <c r="K658" s="89" cm="1">
        <f t="array" ref="K658">IFERROR(INDEX([1]!v_s10a_incident_by_feeder_FY26[End_Date], ROWS($K$9:K658)),"")</f>
        <v>45967.988888888889</v>
      </c>
      <c r="L658" s="90" cm="1">
        <f t="array" ref="L658">IFERROR(INDEX([1]!v_s10a_incident_by_feeder_FY26[End_Time], ROWS($L$9:L658)),"")</f>
        <v>45967.988888888889</v>
      </c>
      <c r="M658" s="97" cm="1">
        <f t="array" ref="M658">IFERROR(INDEX([1]!v_s10a_incident_by_feeder_FY26[SAIDI_Value], ROWS($M$9:M658)),"")</f>
        <v>1.5171422577111024</v>
      </c>
      <c r="N658" s="94" cm="1">
        <f t="array" ref="N658">IFERROR(INDEX([1]!v_s10a_incident_by_feeder_FY26[SAIFI_Value], ROWS($N$9:N658)),"")</f>
        <v>5.9834711960275178E-3</v>
      </c>
      <c r="O658" s="91" cm="1">
        <f t="array" ref="O658">IFERROR(INDEX([1]!v_s10a_incident_by_feeder_FY26[ICPs], ROWS($N$9:N658)),"")</f>
        <v>209.9972251418906</v>
      </c>
      <c r="P658" s="118" cm="1">
        <f t="array" ref="P658">IFERROR(INDEX([1]!v_s10a_incident_by_feeder_FY26[CML], ROWS($P$9:P658)),"")</f>
        <v>54774.904072401638</v>
      </c>
      <c r="Q658" s="88" t="str" cm="1">
        <f t="array" ref="Q658">IFERROR(INDEX([1]!v_s10a_incident_by_feeder_FY26[Planned or Unplanned], ROWS($Q$9:Q658)),"")</f>
        <v>Unplanned</v>
      </c>
      <c r="R658" s="88" t="str" cm="1">
        <f t="array" ref="R658">IFERROR(INDEX([1]!v_s10a_incident_by_feeder_FY26[Cause], ROWS($R$9:R658)),"")</f>
        <v>Defective Equipment</v>
      </c>
      <c r="S658" s="88" t="str" cm="1">
        <f t="array" ref="S658">IFERROR(INDEX([1]!v_s10a_incident_by_feeder_FY26[Details], ROWS($S$9:S658)),"")</f>
        <v># Southern Area Network Outage, Kaikohe Substation, 33kV Bus</v>
      </c>
      <c r="T658" s="18"/>
    </row>
    <row r="659" spans="1:20" ht="15.75" x14ac:dyDescent="0.25">
      <c r="A659" s="10">
        <v>659</v>
      </c>
      <c r="B659" s="11"/>
      <c r="C659" s="116"/>
      <c r="D659" s="116"/>
      <c r="E659" s="85" t="str" cm="1">
        <f t="array" ref="E659">IFERROR(INDEX([1]!v_s10a_incident_by_feeder_FY26[Interruptions Identifier], ROWS($E$9:E659)),"")</f>
        <v>INCD-35417-F-POKAPU</v>
      </c>
      <c r="F659" s="85" t="str" cm="1">
        <f t="array" ref="F659">IFERROR(INDEX([1]!v_s10a_incident_by_feeder_FY26[Circuit Location], ROWS($F$9:F659)),"")</f>
        <v>Moerewa 031312 - Pokapu</v>
      </c>
      <c r="G659" s="88" t="str" cm="1">
        <f t="array" ref="G659">IFERROR(INDEX(#REF!, ROWS($G$9:G659)),"")</f>
        <v/>
      </c>
      <c r="H659" s="88" t="str" cm="1">
        <f t="array" ref="H659">IFERROR(INDEX([1]!v_s10a_incident_by_feeder_FY26[feeder], ROWS($H$9:H659)),"")</f>
        <v>POKAPU</v>
      </c>
      <c r="I659" s="89" cm="1">
        <f t="array" ref="I659">IFERROR(INDEX([1]!v_s10a_incident_by_feeder_FY26[Start_Date], ROWS($I$9:I659)),"")</f>
        <v>45967.723229166666</v>
      </c>
      <c r="J659" s="90" cm="1">
        <f t="array" ref="J659">IFERROR(INDEX([1]!v_s10a_incident_by_feeder_FY26[Start_Time], ROWS($J$9:J659)),"")</f>
        <v>45967.723229166666</v>
      </c>
      <c r="K659" s="89" cm="1">
        <f t="array" ref="K659">IFERROR(INDEX([1]!v_s10a_incident_by_feeder_FY26[End_Date], ROWS($K$9:K659)),"")</f>
        <v>45967.988888888889</v>
      </c>
      <c r="L659" s="90" cm="1">
        <f t="array" ref="L659">IFERROR(INDEX([1]!v_s10a_incident_by_feeder_FY26[End_Time], ROWS($L$9:L659)),"")</f>
        <v>45967.988888888889</v>
      </c>
      <c r="M659" s="97" cm="1">
        <f t="array" ref="M659">IFERROR(INDEX([1]!v_s10a_incident_by_feeder_FY26[SAIDI_Value], ROWS($M$9:M659)),"")</f>
        <v>2.3423816076206219</v>
      </c>
      <c r="N659" s="94" cm="1">
        <f t="array" ref="N659">IFERROR(INDEX([1]!v_s10a_incident_by_feeder_FY26[SAIFI_Value], ROWS($N$9:N659)),"")</f>
        <v>8.171870383463167E-3</v>
      </c>
      <c r="O659" s="91" cm="1">
        <f t="array" ref="O659">IFERROR(INDEX([1]!v_s10a_incident_by_feeder_FY26[ICPs], ROWS($N$9:N659)),"")</f>
        <v>286.80176581877379</v>
      </c>
      <c r="P659" s="118" cm="1">
        <f t="array" ref="P659">IFERROR(INDEX([1]!v_s10a_incident_by_feeder_FY26[CML], ROWS($P$9:P659)),"")</f>
        <v>84569.345561534938</v>
      </c>
      <c r="Q659" s="88" t="str" cm="1">
        <f t="array" ref="Q659">IFERROR(INDEX([1]!v_s10a_incident_by_feeder_FY26[Planned or Unplanned], ROWS($Q$9:Q659)),"")</f>
        <v>Unplanned</v>
      </c>
      <c r="R659" s="88" t="str" cm="1">
        <f t="array" ref="R659">IFERROR(INDEX([1]!v_s10a_incident_by_feeder_FY26[Cause], ROWS($R$9:R659)),"")</f>
        <v>Defective Equipment</v>
      </c>
      <c r="S659" s="88" t="str" cm="1">
        <f t="array" ref="S659">IFERROR(INDEX([1]!v_s10a_incident_by_feeder_FY26[Details], ROWS($S$9:S659)),"")</f>
        <v># Southern Area Network Outage, Kaikohe Substation, 33kV Bus</v>
      </c>
      <c r="T659" s="18"/>
    </row>
    <row r="660" spans="1:20" ht="15.75" x14ac:dyDescent="0.25">
      <c r="A660" s="10">
        <v>660</v>
      </c>
      <c r="B660" s="11"/>
      <c r="C660" s="116"/>
      <c r="D660" s="116"/>
      <c r="E660" s="85" t="str" cm="1">
        <f t="array" ref="E660">IFERROR(INDEX([1]!v_s10a_incident_by_feeder_FY26[Interruptions Identifier], ROWS($E$9:E660)),"")</f>
        <v>INCD-35417-F-INLET ROAD</v>
      </c>
      <c r="F660" s="85" t="str" cm="1">
        <f t="array" ref="F660">IFERROR(INDEX([1]!v_s10a_incident_by_feeder_FY26[Circuit Location], ROWS($F$9:F660)),"")</f>
        <v>Kerikeri 181142 - Inlet Road</v>
      </c>
      <c r="G660" s="88" t="str" cm="1">
        <f t="array" ref="G660">IFERROR(INDEX(#REF!, ROWS($G$9:G660)),"")</f>
        <v/>
      </c>
      <c r="H660" s="88" t="str" cm="1">
        <f t="array" ref="H660">IFERROR(INDEX([1]!v_s10a_incident_by_feeder_FY26[feeder], ROWS($H$9:H660)),"")</f>
        <v>INLET ROAD</v>
      </c>
      <c r="I660" s="89" cm="1">
        <f t="array" ref="I660">IFERROR(INDEX([1]!v_s10a_incident_by_feeder_FY26[Start_Date], ROWS($I$9:I660)),"")</f>
        <v>45967.723229166666</v>
      </c>
      <c r="J660" s="90" cm="1">
        <f t="array" ref="J660">IFERROR(INDEX([1]!v_s10a_incident_by_feeder_FY26[Start_Time], ROWS($J$9:J660)),"")</f>
        <v>45967.723229166666</v>
      </c>
      <c r="K660" s="89" cm="1">
        <f t="array" ref="K660">IFERROR(INDEX([1]!v_s10a_incident_by_feeder_FY26[End_Date], ROWS($K$9:K660)),"")</f>
        <v>45967.988888888889</v>
      </c>
      <c r="L660" s="90" cm="1">
        <f t="array" ref="L660">IFERROR(INDEX([1]!v_s10a_incident_by_feeder_FY26[End_Time], ROWS($L$9:L660)),"")</f>
        <v>45967.988888888889</v>
      </c>
      <c r="M660" s="97" cm="1">
        <f t="array" ref="M660">IFERROR(INDEX([1]!v_s10a_incident_by_feeder_FY26[SAIDI_Value], ROWS($M$9:M660)),"")</f>
        <v>7.5423209409428082</v>
      </c>
      <c r="N660" s="94" cm="1">
        <f t="array" ref="N660">IFERROR(INDEX([1]!v_s10a_incident_by_feeder_FY26[SAIFI_Value], ROWS($N$9:N660)),"")</f>
        <v>2.2992042095846602E-2</v>
      </c>
      <c r="O660" s="91" cm="1">
        <f t="array" ref="O660">IFERROR(INDEX([1]!v_s10a_incident_by_feeder_FY26[ICPs], ROWS($N$9:N660)),"")</f>
        <v>806.93378179523211</v>
      </c>
      <c r="P660" s="118" cm="1">
        <f t="array" ref="P660">IFERROR(INDEX([1]!v_s10a_incident_by_feeder_FY26[CML], ROWS($P$9:P660)),"")</f>
        <v>272307.9552517992</v>
      </c>
      <c r="Q660" s="88" t="str" cm="1">
        <f t="array" ref="Q660">IFERROR(INDEX([1]!v_s10a_incident_by_feeder_FY26[Planned or Unplanned], ROWS($Q$9:Q660)),"")</f>
        <v>Unplanned</v>
      </c>
      <c r="R660" s="88" t="str" cm="1">
        <f t="array" ref="R660">IFERROR(INDEX([1]!v_s10a_incident_by_feeder_FY26[Cause], ROWS($R$9:R660)),"")</f>
        <v>Defective Equipment</v>
      </c>
      <c r="S660" s="88" t="str" cm="1">
        <f t="array" ref="S660">IFERROR(INDEX([1]!v_s10a_incident_by_feeder_FY26[Details], ROWS($S$9:S660)),"")</f>
        <v># Southern Area Network Outage, Kaikohe Substation, 33kV Bus</v>
      </c>
      <c r="T660" s="18"/>
    </row>
    <row r="661" spans="1:20" ht="15.75" x14ac:dyDescent="0.25">
      <c r="A661" s="10">
        <v>661</v>
      </c>
      <c r="B661" s="11"/>
      <c r="C661" s="116"/>
      <c r="D661" s="116"/>
      <c r="E661" s="85" t="str" cm="1">
        <f t="array" ref="E661">IFERROR(INDEX([1]!v_s10a_incident_by_feeder_FY26[Interruptions Identifier], ROWS($E$9:E661)),"")</f>
        <v>INCD-35417-F-KAIKOHE</v>
      </c>
      <c r="F661" s="85" t="str" cm="1">
        <f t="array" ref="F661">IFERROR(INDEX([1]!v_s10a_incident_by_feeder_FY26[Circuit Location], ROWS($F$9:F661)),"")</f>
        <v>Kaikohe  CB0107 - Kaikohe</v>
      </c>
      <c r="G661" s="88" t="str" cm="1">
        <f t="array" ref="G661">IFERROR(INDEX(#REF!, ROWS($G$9:G661)),"")</f>
        <v/>
      </c>
      <c r="H661" s="88" t="str" cm="1">
        <f t="array" ref="H661">IFERROR(INDEX([1]!v_s10a_incident_by_feeder_FY26[feeder], ROWS($H$9:H661)),"")</f>
        <v>KAIKOHE</v>
      </c>
      <c r="I661" s="89" cm="1">
        <f t="array" ref="I661">IFERROR(INDEX([1]!v_s10a_incident_by_feeder_FY26[Start_Date], ROWS($I$9:I661)),"")</f>
        <v>45967.723229166666</v>
      </c>
      <c r="J661" s="90" cm="1">
        <f t="array" ref="J661">IFERROR(INDEX([1]!v_s10a_incident_by_feeder_FY26[Start_Time], ROWS($J$9:J661)),"")</f>
        <v>45967.723229166666</v>
      </c>
      <c r="K661" s="89" cm="1">
        <f t="array" ref="K661">IFERROR(INDEX([1]!v_s10a_incident_by_feeder_FY26[End_Date], ROWS($K$9:K661)),"")</f>
        <v>45967.988888888889</v>
      </c>
      <c r="L661" s="90" cm="1">
        <f t="array" ref="L661">IFERROR(INDEX([1]!v_s10a_incident_by_feeder_FY26[End_Time], ROWS($L$9:L661)),"")</f>
        <v>45967.988888888889</v>
      </c>
      <c r="M661" s="97" cm="1">
        <f t="array" ref="M661">IFERROR(INDEX([1]!v_s10a_incident_by_feeder_FY26[SAIDI_Value], ROWS($M$9:M661)),"")</f>
        <v>8.5459298009054177</v>
      </c>
      <c r="N661" s="94" cm="1">
        <f t="array" ref="N661">IFERROR(INDEX([1]!v_s10a_incident_by_feeder_FY26[SAIFI_Value], ROWS($N$9:N661)),"")</f>
        <v>3.4654270676993587E-2</v>
      </c>
      <c r="O661" s="91" cm="1">
        <f t="array" ref="O661">IFERROR(INDEX([1]!v_s10a_incident_by_feeder_FY26[ICPs], ROWS($N$9:N661)),"")</f>
        <v>1216.2339289468139</v>
      </c>
      <c r="P661" s="118" cm="1">
        <f t="array" ref="P661">IFERROR(INDEX([1]!v_s10a_incident_by_feeder_FY26[CML], ROWS($P$9:P661)),"")</f>
        <v>308542.24953188916</v>
      </c>
      <c r="Q661" s="88" t="str" cm="1">
        <f t="array" ref="Q661">IFERROR(INDEX([1]!v_s10a_incident_by_feeder_FY26[Planned or Unplanned], ROWS($Q$9:Q661)),"")</f>
        <v>Unplanned</v>
      </c>
      <c r="R661" s="88" t="str" cm="1">
        <f t="array" ref="R661">IFERROR(INDEX([1]!v_s10a_incident_by_feeder_FY26[Cause], ROWS($R$9:R661)),"")</f>
        <v>Defective Equipment</v>
      </c>
      <c r="S661" s="88" t="str" cm="1">
        <f t="array" ref="S661">IFERROR(INDEX([1]!v_s10a_incident_by_feeder_FY26[Details], ROWS($S$9:S661)),"")</f>
        <v># Southern Area Network Outage, Kaikohe Substation, 33kV Bus</v>
      </c>
      <c r="T661" s="18"/>
    </row>
    <row r="662" spans="1:20" ht="15.75" x14ac:dyDescent="0.25">
      <c r="A662" s="10">
        <v>662</v>
      </c>
      <c r="B662" s="11"/>
      <c r="C662" s="116"/>
      <c r="D662" s="116"/>
      <c r="E662" s="85" t="str" cm="1">
        <f t="array" ref="E662">IFERROR(INDEX([1]!v_s10a_incident_by_feeder_FY26[Interruptions Identifier], ROWS($E$9:E662)),"")</f>
        <v>INCD-35417-F-OPUA</v>
      </c>
      <c r="F662" s="85" t="str" cm="1">
        <f t="array" ref="F662">IFERROR(INDEX([1]!v_s10a_incident_by_feeder_FY26[Circuit Location], ROWS($F$9:F662)),"")</f>
        <v>Kawakawa CB0208 - Opua</v>
      </c>
      <c r="G662" s="88" t="str" cm="1">
        <f t="array" ref="G662">IFERROR(INDEX(#REF!, ROWS($G$9:G662)),"")</f>
        <v/>
      </c>
      <c r="H662" s="88" t="str" cm="1">
        <f t="array" ref="H662">IFERROR(INDEX([1]!v_s10a_incident_by_feeder_FY26[feeder], ROWS($H$9:H662)),"")</f>
        <v>OPUA</v>
      </c>
      <c r="I662" s="89" cm="1">
        <f t="array" ref="I662">IFERROR(INDEX([1]!v_s10a_incident_by_feeder_FY26[Start_Date], ROWS($I$9:I662)),"")</f>
        <v>45967.723229166666</v>
      </c>
      <c r="J662" s="90" cm="1">
        <f t="array" ref="J662">IFERROR(INDEX([1]!v_s10a_incident_by_feeder_FY26[Start_Time], ROWS($J$9:J662)),"")</f>
        <v>45967.723229166666</v>
      </c>
      <c r="K662" s="89" cm="1">
        <f t="array" ref="K662">IFERROR(INDEX([1]!v_s10a_incident_by_feeder_FY26[End_Date], ROWS($K$9:K662)),"")</f>
        <v>45967.988888888889</v>
      </c>
      <c r="L662" s="90" cm="1">
        <f t="array" ref="L662">IFERROR(INDEX([1]!v_s10a_incident_by_feeder_FY26[End_Time], ROWS($L$9:L662)),"")</f>
        <v>45967.988888888889</v>
      </c>
      <c r="M662" s="97" cm="1">
        <f t="array" ref="M662">IFERROR(INDEX([1]!v_s10a_incident_by_feeder_FY26[SAIDI_Value], ROWS($M$9:M662)),"")</f>
        <v>8.0818446859799629</v>
      </c>
      <c r="N662" s="94" cm="1">
        <f t="array" ref="N662">IFERROR(INDEX([1]!v_s10a_incident_by_feeder_FY26[SAIFI_Value], ROWS($N$9:N662)),"")</f>
        <v>2.5983777693860361E-2</v>
      </c>
      <c r="O662" s="91" cm="1">
        <f t="array" ref="O662">IFERROR(INDEX([1]!v_s10a_incident_by_feeder_FY26[ICPs], ROWS($N$9:N662)),"")</f>
        <v>911.93239436617739</v>
      </c>
      <c r="P662" s="118" cm="1">
        <f t="array" ref="P662">IFERROR(INDEX([1]!v_s10a_incident_by_feeder_FY26[CML], ROWS($P$9:P662)),"")</f>
        <v>291786.92054262059</v>
      </c>
      <c r="Q662" s="88" t="str" cm="1">
        <f t="array" ref="Q662">IFERROR(INDEX([1]!v_s10a_incident_by_feeder_FY26[Planned or Unplanned], ROWS($Q$9:Q662)),"")</f>
        <v>Unplanned</v>
      </c>
      <c r="R662" s="88" t="str" cm="1">
        <f t="array" ref="R662">IFERROR(INDEX([1]!v_s10a_incident_by_feeder_FY26[Cause], ROWS($R$9:R662)),"")</f>
        <v>Defective Equipment</v>
      </c>
      <c r="S662" s="88" t="str" cm="1">
        <f t="array" ref="S662">IFERROR(INDEX([1]!v_s10a_incident_by_feeder_FY26[Details], ROWS($S$9:S662)),"")</f>
        <v># Southern Area Network Outage, Kaikohe Substation, 33kV Bus</v>
      </c>
      <c r="T662" s="18"/>
    </row>
    <row r="663" spans="1:20" ht="15.75" x14ac:dyDescent="0.25">
      <c r="A663" s="10">
        <v>663</v>
      </c>
      <c r="B663" s="11"/>
      <c r="C663" s="116"/>
      <c r="D663" s="116"/>
      <c r="E663" s="85" t="str" cm="1">
        <f t="array" ref="E663">IFERROR(INDEX([1]!v_s10a_incident_by_feeder_FY26[Interruptions Identifier], ROWS($E$9:E663)),"")</f>
        <v>INCD-35417-F-RAWENE</v>
      </c>
      <c r="F663" s="85" t="str" cm="1">
        <f t="array" ref="F663">IFERROR(INDEX([1]!v_s10a_incident_by_feeder_FY26[Circuit Location], ROWS($F$9:F663)),"")</f>
        <v>Omanaia 051742 - Rawene</v>
      </c>
      <c r="G663" s="88" t="str" cm="1">
        <f t="array" ref="G663">IFERROR(INDEX(#REF!, ROWS($G$9:G663)),"")</f>
        <v/>
      </c>
      <c r="H663" s="88" t="str" cm="1">
        <f t="array" ref="H663">IFERROR(INDEX([1]!v_s10a_incident_by_feeder_FY26[feeder], ROWS($H$9:H663)),"")</f>
        <v>RAWENE</v>
      </c>
      <c r="I663" s="89" cm="1">
        <f t="array" ref="I663">IFERROR(INDEX([1]!v_s10a_incident_by_feeder_FY26[Start_Date], ROWS($I$9:I663)),"")</f>
        <v>45967.723229166666</v>
      </c>
      <c r="J663" s="90" cm="1">
        <f t="array" ref="J663">IFERROR(INDEX([1]!v_s10a_incident_by_feeder_FY26[Start_Time], ROWS($J$9:J663)),"")</f>
        <v>45967.723229166666</v>
      </c>
      <c r="K663" s="89" cm="1">
        <f t="array" ref="K663">IFERROR(INDEX([1]!v_s10a_incident_by_feeder_FY26[End_Date], ROWS($K$9:K663)),"")</f>
        <v>45967.988888888889</v>
      </c>
      <c r="L663" s="90" cm="1">
        <f t="array" ref="L663">IFERROR(INDEX([1]!v_s10a_incident_by_feeder_FY26[End_Time], ROWS($L$9:L663)),"")</f>
        <v>45967.988888888889</v>
      </c>
      <c r="M663" s="97" cm="1">
        <f t="array" ref="M663">IFERROR(INDEX([1]!v_s10a_incident_by_feeder_FY26[SAIDI_Value], ROWS($M$9:M663)),"")</f>
        <v>3.5717278507304329</v>
      </c>
      <c r="N663" s="94" cm="1">
        <f t="array" ref="N663">IFERROR(INDEX([1]!v_s10a_incident_by_feeder_FY26[SAIFI_Value], ROWS($N$9:N663)),"")</f>
        <v>2.188399187436044E-2</v>
      </c>
      <c r="O663" s="91" cm="1">
        <f t="array" ref="O663">IFERROR(INDEX([1]!v_s10a_incident_by_feeder_FY26[ICPs], ROWS($N$9:N663)),"")</f>
        <v>768.04540676897057</v>
      </c>
      <c r="P663" s="118" cm="1">
        <f t="array" ref="P663">IFERROR(INDEX([1]!v_s10a_incident_by_feeder_FY26[CML], ROWS($P$9:P663)),"")</f>
        <v>128953.66232277156</v>
      </c>
      <c r="Q663" s="88" t="str" cm="1">
        <f t="array" ref="Q663">IFERROR(INDEX([1]!v_s10a_incident_by_feeder_FY26[Planned or Unplanned], ROWS($Q$9:Q663)),"")</f>
        <v>Unplanned</v>
      </c>
      <c r="R663" s="88" t="str" cm="1">
        <f t="array" ref="R663">IFERROR(INDEX([1]!v_s10a_incident_by_feeder_FY26[Cause], ROWS($R$9:R663)),"")</f>
        <v>Defective Equipment</v>
      </c>
      <c r="S663" s="88" t="str" cm="1">
        <f t="array" ref="S663">IFERROR(INDEX([1]!v_s10a_incident_by_feeder_FY26[Details], ROWS($S$9:S663)),"")</f>
        <v># Southern Area Network Outage, Kaikohe Substation, 33kV Bus</v>
      </c>
      <c r="T663" s="18"/>
    </row>
    <row r="664" spans="1:20" ht="15.75" x14ac:dyDescent="0.25">
      <c r="A664" s="10">
        <v>664</v>
      </c>
      <c r="B664" s="11"/>
      <c r="C664" s="116"/>
      <c r="D664" s="116"/>
      <c r="E664" s="85" t="str" cm="1">
        <f t="array" ref="E664">IFERROR(INDEX([1]!v_s10a_incident_by_feeder_FY26[Interruptions Identifier], ROWS($E$9:E664)),"")</f>
        <v>INCD-35417-F-KAWAKAWA</v>
      </c>
      <c r="F664" s="85" t="str" cm="1">
        <f t="array" ref="F664">IFERROR(INDEX([1]!v_s10a_incident_by_feeder_FY26[Circuit Location], ROWS($F$9:F664)),"")</f>
        <v>Kawakawa CB0207 - Kawakawa</v>
      </c>
      <c r="G664" s="88" t="str" cm="1">
        <f t="array" ref="G664">IFERROR(INDEX(#REF!, ROWS($G$9:G664)),"")</f>
        <v/>
      </c>
      <c r="H664" s="88" t="str" cm="1">
        <f t="array" ref="H664">IFERROR(INDEX([1]!v_s10a_incident_by_feeder_FY26[feeder], ROWS($H$9:H664)),"")</f>
        <v>KAWAKAWA</v>
      </c>
      <c r="I664" s="89" cm="1">
        <f t="array" ref="I664">IFERROR(INDEX([1]!v_s10a_incident_by_feeder_FY26[Start_Date], ROWS($I$9:I664)),"")</f>
        <v>45967.723229166666</v>
      </c>
      <c r="J664" s="90" cm="1">
        <f t="array" ref="J664">IFERROR(INDEX([1]!v_s10a_incident_by_feeder_FY26[Start_Time], ROWS($J$9:J664)),"")</f>
        <v>45967.723229166666</v>
      </c>
      <c r="K664" s="89" cm="1">
        <f t="array" ref="K664">IFERROR(INDEX([1]!v_s10a_incident_by_feeder_FY26[End_Date], ROWS($K$9:K664)),"")</f>
        <v>45967.988888888889</v>
      </c>
      <c r="L664" s="90" cm="1">
        <f t="array" ref="L664">IFERROR(INDEX([1]!v_s10a_incident_by_feeder_FY26[End_Time], ROWS($L$9:L664)),"")</f>
        <v>45967.988888888889</v>
      </c>
      <c r="M664" s="97" cm="1">
        <f t="array" ref="M664">IFERROR(INDEX([1]!v_s10a_incident_by_feeder_FY26[SAIDI_Value], ROWS($M$9:M664)),"")</f>
        <v>3.3009398551263733</v>
      </c>
      <c r="N664" s="94" cm="1">
        <f t="array" ref="N664">IFERROR(INDEX([1]!v_s10a_incident_by_feeder_FY26[SAIFI_Value], ROWS($N$9:N664)),"")</f>
        <v>1.1135904725940249E-2</v>
      </c>
      <c r="O664" s="91" cm="1">
        <f t="array" ref="O664">IFERROR(INDEX([1]!v_s10a_incident_by_feeder_FY26[ICPs], ROWS($N$9:N664)),"")</f>
        <v>390.82816901407932</v>
      </c>
      <c r="P664" s="118" cm="1">
        <f t="array" ref="P664">IFERROR(INDEX([1]!v_s10a_incident_by_feeder_FY26[CML], ROWS($P$9:P664)),"")</f>
        <v>119177.13252948259</v>
      </c>
      <c r="Q664" s="88" t="str" cm="1">
        <f t="array" ref="Q664">IFERROR(INDEX([1]!v_s10a_incident_by_feeder_FY26[Planned or Unplanned], ROWS($Q$9:Q664)),"")</f>
        <v>Unplanned</v>
      </c>
      <c r="R664" s="88" t="str" cm="1">
        <f t="array" ref="R664">IFERROR(INDEX([1]!v_s10a_incident_by_feeder_FY26[Cause], ROWS($R$9:R664)),"")</f>
        <v>Defective Equipment</v>
      </c>
      <c r="S664" s="88" t="str" cm="1">
        <f t="array" ref="S664">IFERROR(INDEX([1]!v_s10a_incident_by_feeder_FY26[Details], ROWS($S$9:S664)),"")</f>
        <v># Southern Area Network Outage, Kaikohe Substation, 33kV Bus</v>
      </c>
      <c r="T664" s="18"/>
    </row>
    <row r="665" spans="1:20" ht="15.75" x14ac:dyDescent="0.25">
      <c r="A665" s="10">
        <v>665</v>
      </c>
      <c r="B665" s="11"/>
      <c r="C665" s="116"/>
      <c r="D665" s="116"/>
      <c r="E665" s="85" t="str" cm="1">
        <f t="array" ref="E665">IFERROR(INDEX([1]!v_s10a_incident_by_feeder_FY26[Interruptions Identifier], ROWS($E$9:E665)),"")</f>
        <v>INCD-35417-F-HOREKE</v>
      </c>
      <c r="F665" s="85" t="str" cm="1">
        <f t="array" ref="F665">IFERROR(INDEX([1]!v_s10a_incident_by_feeder_FY26[Circuit Location], ROWS($F$9:F665)),"")</f>
        <v>Kaikohe  CB0111 - Horeke</v>
      </c>
      <c r="G665" s="88" t="str" cm="1">
        <f t="array" ref="G665">IFERROR(INDEX(#REF!, ROWS($G$9:G665)),"")</f>
        <v/>
      </c>
      <c r="H665" s="88" t="str" cm="1">
        <f t="array" ref="H665">IFERROR(INDEX([1]!v_s10a_incident_by_feeder_FY26[feeder], ROWS($H$9:H665)),"")</f>
        <v>HOREKE</v>
      </c>
      <c r="I665" s="89" cm="1">
        <f t="array" ref="I665">IFERROR(INDEX([1]!v_s10a_incident_by_feeder_FY26[Start_Date], ROWS($I$9:I665)),"")</f>
        <v>45967.723229166666</v>
      </c>
      <c r="J665" s="90" cm="1">
        <f t="array" ref="J665">IFERROR(INDEX([1]!v_s10a_incident_by_feeder_FY26[Start_Time], ROWS($J$9:J665)),"")</f>
        <v>45967.723229166666</v>
      </c>
      <c r="K665" s="89" cm="1">
        <f t="array" ref="K665">IFERROR(INDEX([1]!v_s10a_incident_by_feeder_FY26[End_Date], ROWS($K$9:K665)),"")</f>
        <v>45967.988888888889</v>
      </c>
      <c r="L665" s="90" cm="1">
        <f t="array" ref="L665">IFERROR(INDEX([1]!v_s10a_incident_by_feeder_FY26[End_Time], ROWS($L$9:L665)),"")</f>
        <v>45967.988888888889</v>
      </c>
      <c r="M665" s="97" cm="1">
        <f t="array" ref="M665">IFERROR(INDEX([1]!v_s10a_incident_by_feeder_FY26[SAIDI_Value], ROWS($M$9:M665)),"")</f>
        <v>5.0917474083598337</v>
      </c>
      <c r="N665" s="94" cm="1">
        <f t="array" ref="N665">IFERROR(INDEX([1]!v_s10a_incident_by_feeder_FY26[SAIFI_Value], ROWS($N$9:N665)),"")</f>
        <v>1.952938515370144E-2</v>
      </c>
      <c r="O665" s="91" cm="1">
        <f t="array" ref="O665">IFERROR(INDEX([1]!v_s10a_incident_by_feeder_FY26[ICPs], ROWS($N$9:N665)),"")</f>
        <v>685.40760983813311</v>
      </c>
      <c r="P665" s="118" cm="1">
        <f t="array" ref="P665">IFERROR(INDEX([1]!v_s10a_incident_by_feeder_FY26[CML], ROWS($P$9:P665)),"")</f>
        <v>183832.44843142346</v>
      </c>
      <c r="Q665" s="88" t="str" cm="1">
        <f t="array" ref="Q665">IFERROR(INDEX([1]!v_s10a_incident_by_feeder_FY26[Planned or Unplanned], ROWS($Q$9:Q665)),"")</f>
        <v>Unplanned</v>
      </c>
      <c r="R665" s="88" t="str" cm="1">
        <f t="array" ref="R665">IFERROR(INDEX([1]!v_s10a_incident_by_feeder_FY26[Cause], ROWS($R$9:R665)),"")</f>
        <v>Defective Equipment</v>
      </c>
      <c r="S665" s="88" t="str" cm="1">
        <f t="array" ref="S665">IFERROR(INDEX([1]!v_s10a_incident_by_feeder_FY26[Details], ROWS($S$9:S665)),"")</f>
        <v># Southern Area Network Outage, Kaikohe Substation, 33kV Bus</v>
      </c>
      <c r="T665" s="18"/>
    </row>
    <row r="666" spans="1:20" ht="15.75" x14ac:dyDescent="0.25">
      <c r="A666" s="10">
        <v>666</v>
      </c>
      <c r="B666" s="11"/>
      <c r="C666" s="116"/>
      <c r="D666" s="116"/>
      <c r="E666" s="85" t="str" cm="1">
        <f t="array" ref="E666">IFERROR(INDEX([1]!v_s10a_incident_by_feeder_FY26[Interruptions Identifier], ROWS($E$9:E666)),"")</f>
        <v>INCD-35417-F-TOTARA NORTH</v>
      </c>
      <c r="F666" s="85" t="str" cm="1">
        <f t="array" ref="F666">IFERROR(INDEX([1]!v_s10a_incident_by_feeder_FY26[Circuit Location], ROWS($F$9:F666)),"")</f>
        <v>Kaeo 191782 - Totara North</v>
      </c>
      <c r="G666" s="88" t="str" cm="1">
        <f t="array" ref="G666">IFERROR(INDEX(#REF!, ROWS($G$9:G666)),"")</f>
        <v/>
      </c>
      <c r="H666" s="88" t="str" cm="1">
        <f t="array" ref="H666">IFERROR(INDEX([1]!v_s10a_incident_by_feeder_FY26[feeder], ROWS($H$9:H666)),"")</f>
        <v>TOTARA NORTH</v>
      </c>
      <c r="I666" s="89" cm="1">
        <f t="array" ref="I666">IFERROR(INDEX([1]!v_s10a_incident_by_feeder_FY26[Start_Date], ROWS($I$9:I666)),"")</f>
        <v>45967.723229166666</v>
      </c>
      <c r="J666" s="90" cm="1">
        <f t="array" ref="J666">IFERROR(INDEX([1]!v_s10a_incident_by_feeder_FY26[Start_Time], ROWS($J$9:J666)),"")</f>
        <v>45967.723229166666</v>
      </c>
      <c r="K666" s="89" cm="1">
        <f t="array" ref="K666">IFERROR(INDEX([1]!v_s10a_incident_by_feeder_FY26[End_Date], ROWS($K$9:K666)),"")</f>
        <v>45967.988888888889</v>
      </c>
      <c r="L666" s="90" cm="1">
        <f t="array" ref="L666">IFERROR(INDEX([1]!v_s10a_incident_by_feeder_FY26[End_Time], ROWS($L$9:L666)),"")</f>
        <v>45967.988888888889</v>
      </c>
      <c r="M666" s="97" cm="1">
        <f t="array" ref="M666">IFERROR(INDEX([1]!v_s10a_incident_by_feeder_FY26[SAIDI_Value], ROWS($M$9:M666)),"")</f>
        <v>1.9412208072925228</v>
      </c>
      <c r="N666" s="94" cm="1">
        <f t="array" ref="N666">IFERROR(INDEX([1]!v_s10a_incident_by_feeder_FY26[SAIFI_Value], ROWS($N$9:N666)),"")</f>
        <v>1.573431314510957E-2</v>
      </c>
      <c r="O666" s="91" cm="1">
        <f t="array" ref="O666">IFERROR(INDEX([1]!v_s10a_incident_by_feeder_FY26[ICPs], ROWS($N$9:N666)),"")</f>
        <v>552.21492537312565</v>
      </c>
      <c r="P666" s="118" cm="1">
        <f t="array" ref="P666">IFERROR(INDEX([1]!v_s10a_incident_by_feeder_FY26[CML], ROWS($P$9:P666)),"")</f>
        <v>70085.83602648924</v>
      </c>
      <c r="Q666" s="88" t="str" cm="1">
        <f t="array" ref="Q666">IFERROR(INDEX([1]!v_s10a_incident_by_feeder_FY26[Planned or Unplanned], ROWS($Q$9:Q666)),"")</f>
        <v>Unplanned</v>
      </c>
      <c r="R666" s="88" t="str" cm="1">
        <f t="array" ref="R666">IFERROR(INDEX([1]!v_s10a_incident_by_feeder_FY26[Cause], ROWS($R$9:R666)),"")</f>
        <v>Defective Equipment</v>
      </c>
      <c r="S666" s="88" t="str" cm="1">
        <f t="array" ref="S666">IFERROR(INDEX([1]!v_s10a_incident_by_feeder_FY26[Details], ROWS($S$9:S666)),"")</f>
        <v># Southern Area Network Outage, Kaikohe Substation, 33kV Bus</v>
      </c>
      <c r="T666" s="18"/>
    </row>
    <row r="667" spans="1:20" ht="15.75" x14ac:dyDescent="0.25">
      <c r="A667" s="10">
        <v>667</v>
      </c>
      <c r="B667" s="11"/>
      <c r="C667" s="116"/>
      <c r="D667" s="116"/>
      <c r="E667" s="85" t="str" cm="1">
        <f t="array" ref="E667">IFERROR(INDEX([1]!v_s10a_incident_by_feeder_FY26[Interruptions Identifier], ROWS($E$9:E667)),"")</f>
        <v>INCD-35417-F-RANUI AVENUE</v>
      </c>
      <c r="F667" s="85" t="str" cm="1">
        <f t="array" ref="F667">IFERROR(INDEX([1]!v_s10a_incident_by_feeder_FY26[Circuit Location], ROWS($F$9:F667)),"")</f>
        <v>Kerikeri 181172 - Ranui Ave</v>
      </c>
      <c r="G667" s="88" t="str" cm="1">
        <f t="array" ref="G667">IFERROR(INDEX(#REF!, ROWS($G$9:G667)),"")</f>
        <v/>
      </c>
      <c r="H667" s="88" t="str" cm="1">
        <f t="array" ref="H667">IFERROR(INDEX([1]!v_s10a_incident_by_feeder_FY26[feeder], ROWS($H$9:H667)),"")</f>
        <v>RANUI AVENUE</v>
      </c>
      <c r="I667" s="89" cm="1">
        <f t="array" ref="I667">IFERROR(INDEX([1]!v_s10a_incident_by_feeder_FY26[Start_Date], ROWS($I$9:I667)),"")</f>
        <v>45967.723229166666</v>
      </c>
      <c r="J667" s="90" cm="1">
        <f t="array" ref="J667">IFERROR(INDEX([1]!v_s10a_incident_by_feeder_FY26[Start_Time], ROWS($J$9:J667)),"")</f>
        <v>45967.723229166666</v>
      </c>
      <c r="K667" s="89" cm="1">
        <f t="array" ref="K667">IFERROR(INDEX([1]!v_s10a_incident_by_feeder_FY26[End_Date], ROWS($K$9:K667)),"")</f>
        <v>45967.988888888889</v>
      </c>
      <c r="L667" s="90" cm="1">
        <f t="array" ref="L667">IFERROR(INDEX([1]!v_s10a_incident_by_feeder_FY26[End_Time], ROWS($L$9:L667)),"")</f>
        <v>45967.988888888889</v>
      </c>
      <c r="M667" s="97" cm="1">
        <f t="array" ref="M667">IFERROR(INDEX([1]!v_s10a_incident_by_feeder_FY26[SAIDI_Value], ROWS($M$9:M667)),"")</f>
        <v>4.7120864837213476</v>
      </c>
      <c r="N667" s="94" cm="1">
        <f t="array" ref="N667">IFERROR(INDEX([1]!v_s10a_incident_by_feeder_FY26[SAIFI_Value], ROWS($N$9:N667)),"")</f>
        <v>1.5706611889572234E-2</v>
      </c>
      <c r="O667" s="91" cm="1">
        <f t="array" ref="O667">IFERROR(INDEX([1]!v_s10a_incident_by_feeder_FY26[ICPs], ROWS($N$9:N667)),"")</f>
        <v>551.24271599746271</v>
      </c>
      <c r="P667" s="118" cm="1">
        <f t="array" ref="P667">IFERROR(INDEX([1]!v_s10a_incident_by_feeder_FY26[CML], ROWS($P$9:P667)),"")</f>
        <v>170125.17040827553</v>
      </c>
      <c r="Q667" s="88" t="str" cm="1">
        <f t="array" ref="Q667">IFERROR(INDEX([1]!v_s10a_incident_by_feeder_FY26[Planned or Unplanned], ROWS($Q$9:Q667)),"")</f>
        <v>Unplanned</v>
      </c>
      <c r="R667" s="88" t="str" cm="1">
        <f t="array" ref="R667">IFERROR(INDEX([1]!v_s10a_incident_by_feeder_FY26[Cause], ROWS($R$9:R667)),"")</f>
        <v>Defective Equipment</v>
      </c>
      <c r="S667" s="88" t="str" cm="1">
        <f t="array" ref="S667">IFERROR(INDEX([1]!v_s10a_incident_by_feeder_FY26[Details], ROWS($S$9:S667)),"")</f>
        <v># Southern Area Network Outage, Kaikohe Substation, 33kV Bus</v>
      </c>
      <c r="T667" s="18"/>
    </row>
    <row r="668" spans="1:20" ht="15.75" x14ac:dyDescent="0.25">
      <c r="A668" s="10">
        <v>668</v>
      </c>
      <c r="B668" s="11"/>
      <c r="C668" s="116"/>
      <c r="D668" s="116"/>
      <c r="E668" s="85" t="str" cm="1">
        <f t="array" ref="E668">IFERROR(INDEX([1]!v_s10a_incident_by_feeder_FY26[Interruptions Identifier], ROWS($E$9:E668)),"")</f>
        <v>INCD-35417-F-RUSSELL EXPRESS</v>
      </c>
      <c r="F668" s="85" t="str" cm="1">
        <f t="array" ref="F668">IFERROR(INDEX([1]!v_s10a_incident_by_feeder_FY26[Circuit Location], ROWS($F$9:F668)),"")</f>
        <v>Kawakawa CB0209 - Russel Express</v>
      </c>
      <c r="G668" s="88" t="str" cm="1">
        <f t="array" ref="G668">IFERROR(INDEX(#REF!, ROWS($G$9:G668)),"")</f>
        <v/>
      </c>
      <c r="H668" s="88" t="str" cm="1">
        <f t="array" ref="H668">IFERROR(INDEX([1]!v_s10a_incident_by_feeder_FY26[feeder], ROWS($H$9:H668)),"")</f>
        <v>RUSSELL EXPRESS</v>
      </c>
      <c r="I668" s="89" cm="1">
        <f t="array" ref="I668">IFERROR(INDEX([1]!v_s10a_incident_by_feeder_FY26[Start_Date], ROWS($I$9:I668)),"")</f>
        <v>45967.723229166666</v>
      </c>
      <c r="J668" s="90" cm="1">
        <f t="array" ref="J668">IFERROR(INDEX([1]!v_s10a_incident_by_feeder_FY26[Start_Time], ROWS($J$9:J668)),"")</f>
        <v>45967.723229166666</v>
      </c>
      <c r="K668" s="89" cm="1">
        <f t="array" ref="K668">IFERROR(INDEX([1]!v_s10a_incident_by_feeder_FY26[End_Date], ROWS($K$9:K668)),"")</f>
        <v>45967.988888888889</v>
      </c>
      <c r="L668" s="90" cm="1">
        <f t="array" ref="L668">IFERROR(INDEX([1]!v_s10a_incident_by_feeder_FY26[End_Time], ROWS($L$9:L668)),"")</f>
        <v>45967.988888888889</v>
      </c>
      <c r="M668" s="97" cm="1">
        <f t="array" ref="M668">IFERROR(INDEX([1]!v_s10a_incident_by_feeder_FY26[SAIDI_Value], ROWS($M$9:M668)),"")</f>
        <v>5.5822157752965182</v>
      </c>
      <c r="N668" s="94" cm="1">
        <f t="array" ref="N668">IFERROR(INDEX([1]!v_s10a_incident_by_feeder_FY26[SAIFI_Value], ROWS($N$9:N668)),"")</f>
        <v>1.8615243720974645E-2</v>
      </c>
      <c r="O668" s="91" cm="1">
        <f t="array" ref="O668">IFERROR(INDEX([1]!v_s10a_incident_by_feeder_FY26[ICPs], ROWS($N$9:N668)),"")</f>
        <v>653.32470044144247</v>
      </c>
      <c r="P668" s="118" cm="1">
        <f t="array" ref="P668">IFERROR(INDEX([1]!v_s10a_incident_by_feeder_FY26[CML], ROWS($P$9:P668)),"")</f>
        <v>201540.3183513055</v>
      </c>
      <c r="Q668" s="88" t="str" cm="1">
        <f t="array" ref="Q668">IFERROR(INDEX([1]!v_s10a_incident_by_feeder_FY26[Planned or Unplanned], ROWS($Q$9:Q668)),"")</f>
        <v>Unplanned</v>
      </c>
      <c r="R668" s="88" t="str" cm="1">
        <f t="array" ref="R668">IFERROR(INDEX([1]!v_s10a_incident_by_feeder_FY26[Cause], ROWS($R$9:R668)),"")</f>
        <v>Defective Equipment</v>
      </c>
      <c r="S668" s="88" t="str" cm="1">
        <f t="array" ref="S668">IFERROR(INDEX([1]!v_s10a_incident_by_feeder_FY26[Details], ROWS($S$9:S668)),"")</f>
        <v># Southern Area Network Outage, Kaikohe Substation, 33kV Bus</v>
      </c>
      <c r="T668" s="18"/>
    </row>
    <row r="669" spans="1:20" ht="15.75" x14ac:dyDescent="0.25">
      <c r="A669" s="10">
        <v>669</v>
      </c>
      <c r="B669" s="11"/>
      <c r="C669" s="116"/>
      <c r="D669" s="116"/>
      <c r="E669" s="85" t="str" cm="1">
        <f t="array" ref="E669">IFERROR(INDEX([1]!v_s10a_incident_by_feeder_FY26[Interruptions Identifier], ROWS($E$9:E669)),"")</f>
        <v>INCD-35417-F-BULLS GORGE</v>
      </c>
      <c r="F669" s="85" t="str" cm="1">
        <f t="array" ref="F669">IFERROR(INDEX([1]!v_s10a_incident_by_feeder_FY26[Circuit Location], ROWS($F$9:F669)),"")</f>
        <v>Mt Pokaka 171112 - Bulls Gorge</v>
      </c>
      <c r="G669" s="88" t="str" cm="1">
        <f t="array" ref="G669">IFERROR(INDEX(#REF!, ROWS($G$9:G669)),"")</f>
        <v/>
      </c>
      <c r="H669" s="88" t="str" cm="1">
        <f t="array" ref="H669">IFERROR(INDEX([1]!v_s10a_incident_by_feeder_FY26[feeder], ROWS($H$9:H669)),"")</f>
        <v>BULLS GORGE</v>
      </c>
      <c r="I669" s="89" cm="1">
        <f t="array" ref="I669">IFERROR(INDEX([1]!v_s10a_incident_by_feeder_FY26[Start_Date], ROWS($I$9:I669)),"")</f>
        <v>45967.723229166666</v>
      </c>
      <c r="J669" s="90" cm="1">
        <f t="array" ref="J669">IFERROR(INDEX([1]!v_s10a_incident_by_feeder_FY26[Start_Time], ROWS($J$9:J669)),"")</f>
        <v>45967.723229166666</v>
      </c>
      <c r="K669" s="89" cm="1">
        <f t="array" ref="K669">IFERROR(INDEX([1]!v_s10a_incident_by_feeder_FY26[End_Date], ROWS($K$9:K669)),"")</f>
        <v>45967.988888888889</v>
      </c>
      <c r="L669" s="90" cm="1">
        <f t="array" ref="L669">IFERROR(INDEX([1]!v_s10a_incident_by_feeder_FY26[End_Time], ROWS($L$9:L669)),"")</f>
        <v>45967.988888888889</v>
      </c>
      <c r="M669" s="97" cm="1">
        <f t="array" ref="M669">IFERROR(INDEX([1]!v_s10a_incident_by_feeder_FY26[SAIDI_Value], ROWS($M$9:M669)),"")</f>
        <v>1.9058880075249922</v>
      </c>
      <c r="N669" s="94" cm="1">
        <f t="array" ref="N669">IFERROR(INDEX([1]!v_s10a_incident_by_feeder_FY26[SAIFI_Value], ROWS($N$9:N669)),"")</f>
        <v>5.5402511074327896E-3</v>
      </c>
      <c r="O669" s="91" cm="1">
        <f t="array" ref="O669">IFERROR(INDEX([1]!v_s10a_incident_by_feeder_FY26[ICPs], ROWS($N$9:N669)),"")</f>
        <v>194.44187513137678</v>
      </c>
      <c r="P669" s="118" cm="1">
        <f t="array" ref="P669">IFERROR(INDEX([1]!v_s10a_incident_by_feeder_FY26[CML], ROWS($P$9:P669)),"")</f>
        <v>68810.180623682318</v>
      </c>
      <c r="Q669" s="88" t="str" cm="1">
        <f t="array" ref="Q669">IFERROR(INDEX([1]!v_s10a_incident_by_feeder_FY26[Planned or Unplanned], ROWS($Q$9:Q669)),"")</f>
        <v>Unplanned</v>
      </c>
      <c r="R669" s="88" t="str" cm="1">
        <f t="array" ref="R669">IFERROR(INDEX([1]!v_s10a_incident_by_feeder_FY26[Cause], ROWS($R$9:R669)),"")</f>
        <v>Defective Equipment</v>
      </c>
      <c r="S669" s="88" t="str" cm="1">
        <f t="array" ref="S669">IFERROR(INDEX([1]!v_s10a_incident_by_feeder_FY26[Details], ROWS($S$9:S669)),"")</f>
        <v># Southern Area Network Outage, Kaikohe Substation, 33kV Bus</v>
      </c>
      <c r="T669" s="18"/>
    </row>
    <row r="670" spans="1:20" ht="15.75" x14ac:dyDescent="0.25">
      <c r="A670" s="10">
        <v>670</v>
      </c>
      <c r="B670" s="11"/>
      <c r="C670" s="116"/>
      <c r="D670" s="116"/>
      <c r="E670" s="85" t="str" cm="1">
        <f t="array" ref="E670">IFERROR(INDEX([1]!v_s10a_incident_by_feeder_FY26[Interruptions Identifier], ROWS($E$9:E670)),"")</f>
        <v>INCD-35417-F-TE KEMARA AVE</v>
      </c>
      <c r="F670" s="85" t="str" cm="1">
        <f t="array" ref="F670">IFERROR(INDEX([1]!v_s10a_incident_by_feeder_FY26[Circuit Location], ROWS($F$9:F670)),"")</f>
        <v>Haruru CB0605 - Te Kemara Ave</v>
      </c>
      <c r="G670" s="88" t="str" cm="1">
        <f t="array" ref="G670">IFERROR(INDEX(#REF!, ROWS($G$9:G670)),"")</f>
        <v/>
      </c>
      <c r="H670" s="88" t="str" cm="1">
        <f t="array" ref="H670">IFERROR(INDEX([1]!v_s10a_incident_by_feeder_FY26[feeder], ROWS($H$9:H670)),"")</f>
        <v>TE KEMARA AVE</v>
      </c>
      <c r="I670" s="89" cm="1">
        <f t="array" ref="I670">IFERROR(INDEX([1]!v_s10a_incident_by_feeder_FY26[Start_Date], ROWS($I$9:I670)),"")</f>
        <v>45967.723229166666</v>
      </c>
      <c r="J670" s="90" cm="1">
        <f t="array" ref="J670">IFERROR(INDEX([1]!v_s10a_incident_by_feeder_FY26[Start_Time], ROWS($J$9:J670)),"")</f>
        <v>45967.723229166666</v>
      </c>
      <c r="K670" s="89" cm="1">
        <f t="array" ref="K670">IFERROR(INDEX([1]!v_s10a_incident_by_feeder_FY26[End_Date], ROWS($K$9:K670)),"")</f>
        <v>45967.988888888889</v>
      </c>
      <c r="L670" s="90" cm="1">
        <f t="array" ref="L670">IFERROR(INDEX([1]!v_s10a_incident_by_feeder_FY26[End_Time], ROWS($L$9:L670)),"")</f>
        <v>45967.988888888889</v>
      </c>
      <c r="M670" s="97" cm="1">
        <f t="array" ref="M670">IFERROR(INDEX([1]!v_s10a_incident_by_feeder_FY26[SAIDI_Value], ROWS($M$9:M670)),"")</f>
        <v>3.8228567592800262</v>
      </c>
      <c r="N670" s="94" cm="1">
        <f t="array" ref="N670">IFERROR(INDEX([1]!v_s10a_incident_by_feeder_FY26[SAIFI_Value], ROWS($N$9:N670)),"")</f>
        <v>1.1080502214865579E-2</v>
      </c>
      <c r="O670" s="91" cm="1">
        <f t="array" ref="O670">IFERROR(INDEX([1]!v_s10a_incident_by_feeder_FY26[ICPs], ROWS($N$9:N670)),"")</f>
        <v>388.88375026275355</v>
      </c>
      <c r="P670" s="118" cm="1">
        <f t="array" ref="P670">IFERROR(INDEX([1]!v_s10a_incident_by_feeder_FY26[CML], ROWS($P$9:P670)),"")</f>
        <v>138020.42043704606</v>
      </c>
      <c r="Q670" s="88" t="str" cm="1">
        <f t="array" ref="Q670">IFERROR(INDEX([1]!v_s10a_incident_by_feeder_FY26[Planned or Unplanned], ROWS($Q$9:Q670)),"")</f>
        <v>Unplanned</v>
      </c>
      <c r="R670" s="88" t="str" cm="1">
        <f t="array" ref="R670">IFERROR(INDEX([1]!v_s10a_incident_by_feeder_FY26[Cause], ROWS($R$9:R670)),"")</f>
        <v>Defective Equipment</v>
      </c>
      <c r="S670" s="88" t="str" cm="1">
        <f t="array" ref="S670">IFERROR(INDEX([1]!v_s10a_incident_by_feeder_FY26[Details], ROWS($S$9:S670)),"")</f>
        <v># Southern Area Network Outage, Kaikohe Substation, 33kV Bus</v>
      </c>
      <c r="T670" s="18"/>
    </row>
    <row r="671" spans="1:20" ht="15.75" x14ac:dyDescent="0.25">
      <c r="A671" s="10">
        <v>671</v>
      </c>
      <c r="B671" s="11"/>
      <c r="C671" s="116"/>
      <c r="D671" s="116"/>
      <c r="E671" s="85" t="str" cm="1">
        <f t="array" ref="E671">IFERROR(INDEX([1]!v_s10a_incident_by_feeder_FY26[Interruptions Identifier], ROWS($E$9:E671)),"")</f>
        <v>INCD-35417-F-KARETU</v>
      </c>
      <c r="F671" s="85" t="str" cm="1">
        <f t="array" ref="F671">IFERROR(INDEX([1]!v_s10a_incident_by_feeder_FY26[Circuit Location], ROWS($F$9:F671)),"")</f>
        <v>Kawakawa CB0210 - Karetu</v>
      </c>
      <c r="G671" s="88" t="str" cm="1">
        <f t="array" ref="G671">IFERROR(INDEX(#REF!, ROWS($G$9:G671)),"")</f>
        <v/>
      </c>
      <c r="H671" s="88" t="str" cm="1">
        <f t="array" ref="H671">IFERROR(INDEX([1]!v_s10a_incident_by_feeder_FY26[feeder], ROWS($H$9:H671)),"")</f>
        <v>KARETU</v>
      </c>
      <c r="I671" s="89" cm="1">
        <f t="array" ref="I671">IFERROR(INDEX([1]!v_s10a_incident_by_feeder_FY26[Start_Date], ROWS($I$9:I671)),"")</f>
        <v>45967.723229166666</v>
      </c>
      <c r="J671" s="90" cm="1">
        <f t="array" ref="J671">IFERROR(INDEX([1]!v_s10a_incident_by_feeder_FY26[Start_Time], ROWS($J$9:J671)),"")</f>
        <v>45967.723229166666</v>
      </c>
      <c r="K671" s="89" cm="1">
        <f t="array" ref="K671">IFERROR(INDEX([1]!v_s10a_incident_by_feeder_FY26[End_Date], ROWS($K$9:K671)),"")</f>
        <v>45967.988888888889</v>
      </c>
      <c r="L671" s="90" cm="1">
        <f t="array" ref="L671">IFERROR(INDEX([1]!v_s10a_incident_by_feeder_FY26[End_Time], ROWS($L$9:L671)),"")</f>
        <v>45967.988888888889</v>
      </c>
      <c r="M671" s="97" cm="1">
        <f t="array" ref="M671">IFERROR(INDEX([1]!v_s10a_incident_by_feeder_FY26[SAIDI_Value], ROWS($M$9:M671)),"")</f>
        <v>1.6363729124144333</v>
      </c>
      <c r="N671" s="94" cm="1">
        <f t="array" ref="N671">IFERROR(INDEX([1]!v_s10a_incident_by_feeder_FY26[SAIFI_Value], ROWS($N$9:N671)),"")</f>
        <v>5.3463423186727605E-3</v>
      </c>
      <c r="O671" s="91" cm="1">
        <f t="array" ref="O671">IFERROR(INDEX([1]!v_s10a_incident_by_feeder_FY26[ICPs], ROWS($N$9:N671)),"")</f>
        <v>187.63640950178274</v>
      </c>
      <c r="P671" s="118" cm="1">
        <f t="array" ref="P671">IFERROR(INDEX([1]!v_s10a_incident_by_feeder_FY26[CML], ROWS($P$9:P671)),"")</f>
        <v>59079.6076298107</v>
      </c>
      <c r="Q671" s="88" t="str" cm="1">
        <f t="array" ref="Q671">IFERROR(INDEX([1]!v_s10a_incident_by_feeder_FY26[Planned or Unplanned], ROWS($Q$9:Q671)),"")</f>
        <v>Unplanned</v>
      </c>
      <c r="R671" s="88" t="str" cm="1">
        <f t="array" ref="R671">IFERROR(INDEX([1]!v_s10a_incident_by_feeder_FY26[Cause], ROWS($R$9:R671)),"")</f>
        <v>Defective Equipment</v>
      </c>
      <c r="S671" s="88" t="str" cm="1">
        <f t="array" ref="S671">IFERROR(INDEX([1]!v_s10a_incident_by_feeder_FY26[Details], ROWS($S$9:S671)),"")</f>
        <v># Southern Area Network Outage, Kaikohe Substation, 33kV Bus</v>
      </c>
      <c r="T671" s="18"/>
    </row>
    <row r="672" spans="1:20" ht="15.75" x14ac:dyDescent="0.25">
      <c r="A672" s="10">
        <v>672</v>
      </c>
      <c r="B672" s="11"/>
      <c r="C672" s="116"/>
      <c r="D672" s="116"/>
      <c r="E672" s="85" t="str" cm="1">
        <f t="array" ref="E672">IFERROR(INDEX([1]!v_s10a_incident_by_feeder_FY26[Interruptions Identifier], ROWS($E$9:E672)),"")</f>
        <v>INCD-35417-F-TIMBER MILL</v>
      </c>
      <c r="F672" s="85" t="str" cm="1">
        <f t="array" ref="F672">IFERROR(INDEX([1]!v_s10a_incident_by_feeder_FY26[Circuit Location], ROWS($F$9:F672)),"")</f>
        <v>Mt Pokaka 171132 - Timber Mill</v>
      </c>
      <c r="G672" s="88" t="str" cm="1">
        <f t="array" ref="G672">IFERROR(INDEX(#REF!, ROWS($G$9:G672)),"")</f>
        <v/>
      </c>
      <c r="H672" s="88" t="str" cm="1">
        <f t="array" ref="H672">IFERROR(INDEX([1]!v_s10a_incident_by_feeder_FY26[feeder], ROWS($H$9:H672)),"")</f>
        <v>TIMBER MILL</v>
      </c>
      <c r="I672" s="89" cm="1">
        <f t="array" ref="I672">IFERROR(INDEX([1]!v_s10a_incident_by_feeder_FY26[Start_Date], ROWS($I$9:I672)),"")</f>
        <v>45967.723229166666</v>
      </c>
      <c r="J672" s="90" cm="1">
        <f t="array" ref="J672">IFERROR(INDEX([1]!v_s10a_incident_by_feeder_FY26[Start_Time], ROWS($J$9:J672)),"")</f>
        <v>45967.723229166666</v>
      </c>
      <c r="K672" s="89" cm="1">
        <f t="array" ref="K672">IFERROR(INDEX([1]!v_s10a_incident_by_feeder_FY26[End_Date], ROWS($K$9:K672)),"")</f>
        <v>45967.988888888889</v>
      </c>
      <c r="L672" s="90" cm="1">
        <f t="array" ref="L672">IFERROR(INDEX([1]!v_s10a_incident_by_feeder_FY26[End_Time], ROWS($L$9:L672)),"")</f>
        <v>45967.988888888889</v>
      </c>
      <c r="M672" s="97" cm="1">
        <f t="array" ref="M672">IFERROR(INDEX([1]!v_s10a_incident_by_feeder_FY26[SAIDI_Value], ROWS($M$9:M672)),"")</f>
        <v>3.7009685727430942E-2</v>
      </c>
      <c r="N672" s="94" cm="1">
        <f t="array" ref="N672">IFERROR(INDEX([1]!v_s10a_incident_by_feeder_FY26[SAIFI_Value], ROWS($N$9:N672)),"")</f>
        <v>1.1080502214802326E-4</v>
      </c>
      <c r="O672" s="91" cm="1">
        <f t="array" ref="O672">IFERROR(INDEX([1]!v_s10a_incident_by_feeder_FY26[ICPs], ROWS($N$9:N672)),"")</f>
        <v>3.8888375026053361</v>
      </c>
      <c r="P672" s="118" cm="1">
        <f t="array" ref="P672">IFERROR(INDEX([1]!v_s10a_incident_by_feeder_FY26[CML], ROWS($P$9:P672)),"")</f>
        <v>1336.1976935031669</v>
      </c>
      <c r="Q672" s="88" t="str" cm="1">
        <f t="array" ref="Q672">IFERROR(INDEX([1]!v_s10a_incident_by_feeder_FY26[Planned or Unplanned], ROWS($Q$9:Q672)),"")</f>
        <v>Unplanned</v>
      </c>
      <c r="R672" s="88" t="str" cm="1">
        <f t="array" ref="R672">IFERROR(INDEX([1]!v_s10a_incident_by_feeder_FY26[Cause], ROWS($R$9:R672)),"")</f>
        <v>Defective Equipment</v>
      </c>
      <c r="S672" s="88" t="str" cm="1">
        <f t="array" ref="S672">IFERROR(INDEX([1]!v_s10a_incident_by_feeder_FY26[Details], ROWS($S$9:S672)),"")</f>
        <v># Southern Area Network Outage, Kaikohe Substation, 33kV Bus</v>
      </c>
      <c r="T672" s="18"/>
    </row>
    <row r="673" spans="1:20" ht="15.75" x14ac:dyDescent="0.25">
      <c r="A673" s="10">
        <v>673</v>
      </c>
      <c r="B673" s="11"/>
      <c r="C673" s="116"/>
      <c r="D673" s="116"/>
      <c r="E673" s="85" t="str" cm="1">
        <f t="array" ref="E673">IFERROR(INDEX([1]!v_s10a_incident_by_feeder_FY26[Interruptions Identifier], ROWS($E$9:E673)),"")</f>
        <v>INCD-35417-F-PUKETONA</v>
      </c>
      <c r="F673" s="85" t="str" cm="1">
        <f t="array" ref="F673">IFERROR(INDEX([1]!v_s10a_incident_by_feeder_FY26[Circuit Location], ROWS($F$9:F673)),"")</f>
        <v>Haruru CB0607 - Puketona</v>
      </c>
      <c r="G673" s="88" t="str" cm="1">
        <f t="array" ref="G673">IFERROR(INDEX(#REF!, ROWS($G$9:G673)),"")</f>
        <v/>
      </c>
      <c r="H673" s="88" t="str" cm="1">
        <f t="array" ref="H673">IFERROR(INDEX([1]!v_s10a_incident_by_feeder_FY26[feeder], ROWS($H$9:H673)),"")</f>
        <v>PUKETONA</v>
      </c>
      <c r="I673" s="89" cm="1">
        <f t="array" ref="I673">IFERROR(INDEX([1]!v_s10a_incident_by_feeder_FY26[Start_Date], ROWS($I$9:I673)),"")</f>
        <v>45967.723229166666</v>
      </c>
      <c r="J673" s="90" cm="1">
        <f t="array" ref="J673">IFERROR(INDEX([1]!v_s10a_incident_by_feeder_FY26[Start_Time], ROWS($J$9:J673)),"")</f>
        <v>45967.723229166666</v>
      </c>
      <c r="K673" s="89" cm="1">
        <f t="array" ref="K673">IFERROR(INDEX([1]!v_s10a_incident_by_feeder_FY26[End_Date], ROWS($K$9:K673)),"")</f>
        <v>45967.988888888889</v>
      </c>
      <c r="L673" s="90" cm="1">
        <f t="array" ref="L673">IFERROR(INDEX([1]!v_s10a_incident_by_feeder_FY26[End_Time], ROWS($L$9:L673)),"")</f>
        <v>45967.988888888889</v>
      </c>
      <c r="M673" s="97" cm="1">
        <f t="array" ref="M673">IFERROR(INDEX([1]!v_s10a_incident_by_feeder_FY26[SAIDI_Value], ROWS($M$9:M673)),"")</f>
        <v>2.4723910562735889</v>
      </c>
      <c r="N673" s="94" cm="1">
        <f t="array" ref="N673">IFERROR(INDEX([1]!v_s10a_incident_by_feeder_FY26[SAIFI_Value], ROWS($N$9:N673)),"")</f>
        <v>7.063820161977004E-3</v>
      </c>
      <c r="O673" s="91" cm="1">
        <f t="array" ref="O673">IFERROR(INDEX([1]!v_s10a_incident_by_feeder_FY26[ICPs], ROWS($N$9:N673)),"")</f>
        <v>247.9133907925123</v>
      </c>
      <c r="P673" s="118" cm="1">
        <f t="array" ref="P673">IFERROR(INDEX([1]!v_s10a_incident_by_feeder_FY26[CML], ROWS($P$9:P673)),"")</f>
        <v>89263.20669570165</v>
      </c>
      <c r="Q673" s="88" t="str" cm="1">
        <f t="array" ref="Q673">IFERROR(INDEX([1]!v_s10a_incident_by_feeder_FY26[Planned or Unplanned], ROWS($Q$9:Q673)),"")</f>
        <v>Unplanned</v>
      </c>
      <c r="R673" s="88" t="str" cm="1">
        <f t="array" ref="R673">IFERROR(INDEX([1]!v_s10a_incident_by_feeder_FY26[Cause], ROWS($R$9:R673)),"")</f>
        <v>Defective Equipment</v>
      </c>
      <c r="S673" s="88" t="str" cm="1">
        <f t="array" ref="S673">IFERROR(INDEX([1]!v_s10a_incident_by_feeder_FY26[Details], ROWS($S$9:S673)),"")</f>
        <v># Southern Area Network Outage, Kaikohe Substation, 33kV Bus</v>
      </c>
      <c r="T673" s="18"/>
    </row>
    <row r="674" spans="1:20" ht="15.75" x14ac:dyDescent="0.25">
      <c r="A674" s="10">
        <v>674</v>
      </c>
      <c r="B674" s="11"/>
      <c r="C674" s="116"/>
      <c r="D674" s="116"/>
      <c r="E674" s="85" t="str" cm="1">
        <f t="array" ref="E674">IFERROR(INDEX([1]!v_s10a_incident_by_feeder_FY26[Interruptions Identifier], ROWS($E$9:E674)),"")</f>
        <v>INCD-35417-F-WAIPAPA BUSINESS PARK</v>
      </c>
      <c r="F674" s="85" t="str" cm="1">
        <f t="array" ref="F674">IFERROR(INDEX([1]!v_s10a_incident_by_feeder_FY26[Circuit Location], ROWS($F$9:F674)),"")</f>
        <v>Waipapa 041612 - Waipapa Business Park</v>
      </c>
      <c r="G674" s="88" t="str" cm="1">
        <f t="array" ref="G674">IFERROR(INDEX(#REF!, ROWS($G$9:G674)),"")</f>
        <v/>
      </c>
      <c r="H674" s="88" t="str" cm="1">
        <f t="array" ref="H674">IFERROR(INDEX([1]!v_s10a_incident_by_feeder_FY26[feeder], ROWS($H$9:H674)),"")</f>
        <v>WAIPAPA BUSINESS PARK</v>
      </c>
      <c r="I674" s="89" cm="1">
        <f t="array" ref="I674">IFERROR(INDEX([1]!v_s10a_incident_by_feeder_FY26[Start_Date], ROWS($I$9:I674)),"")</f>
        <v>45967.723229166666</v>
      </c>
      <c r="J674" s="90" cm="1">
        <f t="array" ref="J674">IFERROR(INDEX([1]!v_s10a_incident_by_feeder_FY26[Start_Time], ROWS($J$9:J674)),"")</f>
        <v>45967.723229166666</v>
      </c>
      <c r="K674" s="89" cm="1">
        <f t="array" ref="K674">IFERROR(INDEX([1]!v_s10a_incident_by_feeder_FY26[End_Date], ROWS($K$9:K674)),"")</f>
        <v>45967.988888888889</v>
      </c>
      <c r="L674" s="90" cm="1">
        <f t="array" ref="L674">IFERROR(INDEX([1]!v_s10a_incident_by_feeder_FY26[End_Time], ROWS($L$9:L674)),"")</f>
        <v>45967.988888888889</v>
      </c>
      <c r="M674" s="97" cm="1">
        <f t="array" ref="M674">IFERROR(INDEX([1]!v_s10a_incident_by_feeder_FY26[SAIDI_Value], ROWS($M$9:M674)),"")</f>
        <v>0.40975022389675936</v>
      </c>
      <c r="N674" s="94" cm="1">
        <f t="array" ref="N674">IFERROR(INDEX([1]!v_s10a_incident_by_feeder_FY26[SAIFI_Value], ROWS($N$9:N674)),"")</f>
        <v>1.1357514770234977E-3</v>
      </c>
      <c r="O674" s="91" cm="1">
        <f t="array" ref="O674">IFERROR(INDEX([1]!v_s10a_incident_by_feeder_FY26[ICPs], ROWS($N$9:N674)),"")</f>
        <v>39.86058440192437</v>
      </c>
      <c r="P674" s="118" cm="1">
        <f t="array" ref="P674">IFERROR(INDEX([1]!v_s10a_incident_by_feeder_FY26[CML], ROWS($P$9:P674)),"")</f>
        <v>14793.6220835686</v>
      </c>
      <c r="Q674" s="88" t="str" cm="1">
        <f t="array" ref="Q674">IFERROR(INDEX([1]!v_s10a_incident_by_feeder_FY26[Planned or Unplanned], ROWS($Q$9:Q674)),"")</f>
        <v>Unplanned</v>
      </c>
      <c r="R674" s="88" t="str" cm="1">
        <f t="array" ref="R674">IFERROR(INDEX([1]!v_s10a_incident_by_feeder_FY26[Cause], ROWS($R$9:R674)),"")</f>
        <v>Defective Equipment</v>
      </c>
      <c r="S674" s="88" t="str" cm="1">
        <f t="array" ref="S674">IFERROR(INDEX([1]!v_s10a_incident_by_feeder_FY26[Details], ROWS($S$9:S674)),"")</f>
        <v># Southern Area Network Outage, Kaikohe Substation, 33kV Bus</v>
      </c>
      <c r="T674" s="18"/>
    </row>
    <row r="675" spans="1:20" ht="15.75" x14ac:dyDescent="0.25">
      <c r="A675" s="10">
        <v>675</v>
      </c>
      <c r="B675" s="11"/>
      <c r="C675" s="116"/>
      <c r="D675" s="116"/>
      <c r="E675" s="85" t="str" cm="1">
        <f t="array" ref="E675">IFERROR(INDEX([1]!v_s10a_incident_by_feeder_FY26[Interruptions Identifier], ROWS($E$9:E675)),"")</f>
        <v>INCD-35417-F-JOYCES ROAD</v>
      </c>
      <c r="F675" s="85" t="str" cm="1">
        <f t="array" ref="F675">IFERROR(INDEX([1]!v_s10a_incident_by_feeder_FY26[Circuit Location], ROWS($F$9:F675)),"")</f>
        <v>Haruru CB0609 - Joyces Rd</v>
      </c>
      <c r="G675" s="88" t="str" cm="1">
        <f t="array" ref="G675">IFERROR(INDEX(#REF!, ROWS($G$9:G675)),"")</f>
        <v/>
      </c>
      <c r="H675" s="88" t="str" cm="1">
        <f t="array" ref="H675">IFERROR(INDEX([1]!v_s10a_incident_by_feeder_FY26[feeder], ROWS($H$9:H675)),"")</f>
        <v>JOYCES ROAD</v>
      </c>
      <c r="I675" s="89" cm="1">
        <f t="array" ref="I675">IFERROR(INDEX([1]!v_s10a_incident_by_feeder_FY26[Start_Date], ROWS($I$9:I675)),"")</f>
        <v>45967.723229166666</v>
      </c>
      <c r="J675" s="90" cm="1">
        <f t="array" ref="J675">IFERROR(INDEX([1]!v_s10a_incident_by_feeder_FY26[Start_Time], ROWS($J$9:J675)),"")</f>
        <v>45967.723229166666</v>
      </c>
      <c r="K675" s="89" cm="1">
        <f t="array" ref="K675">IFERROR(INDEX([1]!v_s10a_incident_by_feeder_FY26[End_Date], ROWS($K$9:K675)),"")</f>
        <v>45967.988888888889</v>
      </c>
      <c r="L675" s="90" cm="1">
        <f t="array" ref="L675">IFERROR(INDEX([1]!v_s10a_incident_by_feeder_FY26[End_Time], ROWS($L$9:L675)),"")</f>
        <v>45967.988888888889</v>
      </c>
      <c r="M675" s="97" cm="1">
        <f t="array" ref="M675">IFERROR(INDEX([1]!v_s10a_incident_by_feeder_FY26[SAIDI_Value], ROWS($M$9:M675)),"")</f>
        <v>13.494684360258855</v>
      </c>
      <c r="N675" s="94" cm="1">
        <f t="array" ref="N675">IFERROR(INDEX([1]!v_s10a_incident_by_feeder_FY26[SAIFI_Value], ROWS($N$9:N675)),"")</f>
        <v>3.9114172818476886E-2</v>
      </c>
      <c r="O675" s="91" cm="1">
        <f t="array" ref="O675">IFERROR(INDEX([1]!v_s10a_incident_by_feeder_FY26[ICPs], ROWS($N$9:N675)),"")</f>
        <v>1372.7596384275689</v>
      </c>
      <c r="P675" s="118" cm="1">
        <f t="array" ref="P675">IFERROR(INDEX([1]!v_s10a_incident_by_feeder_FY26[CML], ROWS($P$9:P675)),"")</f>
        <v>487212.08414278575</v>
      </c>
      <c r="Q675" s="88" t="str" cm="1">
        <f t="array" ref="Q675">IFERROR(INDEX([1]!v_s10a_incident_by_feeder_FY26[Planned or Unplanned], ROWS($Q$9:Q675)),"")</f>
        <v>Unplanned</v>
      </c>
      <c r="R675" s="88" t="str" cm="1">
        <f t="array" ref="R675">IFERROR(INDEX([1]!v_s10a_incident_by_feeder_FY26[Cause], ROWS($R$9:R675)),"")</f>
        <v>Defective Equipment</v>
      </c>
      <c r="S675" s="88" t="str" cm="1">
        <f t="array" ref="S675">IFERROR(INDEX([1]!v_s10a_incident_by_feeder_FY26[Details], ROWS($S$9:S675)),"")</f>
        <v># Southern Area Network Outage, Kaikohe Substation, 33kV Bus</v>
      </c>
      <c r="T675" s="18"/>
    </row>
    <row r="676" spans="1:20" ht="15.75" x14ac:dyDescent="0.25">
      <c r="A676" s="10">
        <v>676</v>
      </c>
      <c r="B676" s="11"/>
      <c r="C676" s="116"/>
      <c r="D676" s="116"/>
      <c r="E676" s="85" t="str" cm="1">
        <f t="array" ref="E676">IFERROR(INDEX([1]!v_s10a_incident_by_feeder_FY26[Interruptions Identifier], ROWS($E$9:E676)),"")</f>
        <v>INCD-35417-F-WHANGAROA</v>
      </c>
      <c r="F676" s="85" t="str" cm="1">
        <f t="array" ref="F676">IFERROR(INDEX([1]!v_s10a_incident_by_feeder_FY26[Circuit Location], ROWS($F$9:F676)),"")</f>
        <v>Kaeo 191722 - Whangaroa</v>
      </c>
      <c r="G676" s="88" t="str" cm="1">
        <f t="array" ref="G676">IFERROR(INDEX(#REF!, ROWS($G$9:G676)),"")</f>
        <v/>
      </c>
      <c r="H676" s="88" t="str" cm="1">
        <f t="array" ref="H676">IFERROR(INDEX([1]!v_s10a_incident_by_feeder_FY26[feeder], ROWS($H$9:H676)),"")</f>
        <v>WHANGAROA</v>
      </c>
      <c r="I676" s="89" cm="1">
        <f t="array" ref="I676">IFERROR(INDEX([1]!v_s10a_incident_by_feeder_FY26[Start_Date], ROWS($I$9:I676)),"")</f>
        <v>45967.723229166666</v>
      </c>
      <c r="J676" s="90" cm="1">
        <f t="array" ref="J676">IFERROR(INDEX([1]!v_s10a_incident_by_feeder_FY26[Start_Time], ROWS($J$9:J676)),"")</f>
        <v>45967.723229166666</v>
      </c>
      <c r="K676" s="89" cm="1">
        <f t="array" ref="K676">IFERROR(INDEX([1]!v_s10a_incident_by_feeder_FY26[End_Date], ROWS($K$9:K676)),"")</f>
        <v>45967.988888888889</v>
      </c>
      <c r="L676" s="90" cm="1">
        <f t="array" ref="L676">IFERROR(INDEX([1]!v_s10a_incident_by_feeder_FY26[End_Time], ROWS($L$9:L676)),"")</f>
        <v>45967.988888888889</v>
      </c>
      <c r="M676" s="97" cm="1">
        <f t="array" ref="M676">IFERROR(INDEX([1]!v_s10a_incident_by_feeder_FY26[SAIDI_Value], ROWS($M$9:M676)),"")</f>
        <v>5.068858746060231</v>
      </c>
      <c r="N676" s="94" cm="1">
        <f t="array" ref="N676">IFERROR(INDEX([1]!v_s10a_incident_by_feeder_FY26[SAIFI_Value], ROWS($N$9:N676)),"")</f>
        <v>1.3462810191061915E-2</v>
      </c>
      <c r="O676" s="91" cm="1">
        <f t="array" ref="O676">IFERROR(INDEX([1]!v_s10a_incident_by_feeder_FY26[ICPs], ROWS($N$9:N676)),"")</f>
        <v>472.49375656925383</v>
      </c>
      <c r="P676" s="118" cm="1">
        <f t="array" ref="P676">IFERROR(INDEX([1]!v_s10a_incident_by_feeder_FY26[CML], ROWS($P$9:P676)),"")</f>
        <v>183006.07616775858</v>
      </c>
      <c r="Q676" s="88" t="str" cm="1">
        <f t="array" ref="Q676">IFERROR(INDEX([1]!v_s10a_incident_by_feeder_FY26[Planned or Unplanned], ROWS($Q$9:Q676)),"")</f>
        <v>Unplanned</v>
      </c>
      <c r="R676" s="88" t="str" cm="1">
        <f t="array" ref="R676">IFERROR(INDEX([1]!v_s10a_incident_by_feeder_FY26[Cause], ROWS($R$9:R676)),"")</f>
        <v>Defective Equipment</v>
      </c>
      <c r="S676" s="88" t="str" cm="1">
        <f t="array" ref="S676">IFERROR(INDEX([1]!v_s10a_incident_by_feeder_FY26[Details], ROWS($S$9:S676)),"")</f>
        <v># Southern Area Network Outage, Kaikohe Substation, 33kV Bus</v>
      </c>
      <c r="T676" s="18"/>
    </row>
    <row r="677" spans="1:20" ht="15.75" x14ac:dyDescent="0.25">
      <c r="A677" s="10">
        <v>677</v>
      </c>
      <c r="B677" s="11"/>
      <c r="C677" s="116"/>
      <c r="D677" s="116"/>
      <c r="E677" s="85" t="str" cm="1">
        <f t="array" ref="E677">IFERROR(INDEX([1]!v_s10a_incident_by_feeder_FY26[Interruptions Identifier], ROWS($E$9:E677)),"")</f>
        <v>INCD-35417-F-OHAEAWAI</v>
      </c>
      <c r="F677" s="85" t="str" cm="1">
        <f t="array" ref="F677">IFERROR(INDEX([1]!v_s10a_incident_by_feeder_FY26[Circuit Location], ROWS($F$9:F677)),"")</f>
        <v>Kaikohe  CB0110 - Ohaeawai</v>
      </c>
      <c r="G677" s="88" t="str" cm="1">
        <f t="array" ref="G677">IFERROR(INDEX(#REF!, ROWS($G$9:G677)),"")</f>
        <v/>
      </c>
      <c r="H677" s="88" t="str" cm="1">
        <f t="array" ref="H677">IFERROR(INDEX([1]!v_s10a_incident_by_feeder_FY26[feeder], ROWS($H$9:H677)),"")</f>
        <v>OHAEAWAI</v>
      </c>
      <c r="I677" s="89" cm="1">
        <f t="array" ref="I677">IFERROR(INDEX([1]!v_s10a_incident_by_feeder_FY26[Start_Date], ROWS($I$9:I677)),"")</f>
        <v>45967.723229166666</v>
      </c>
      <c r="J677" s="90" cm="1">
        <f t="array" ref="J677">IFERROR(INDEX([1]!v_s10a_incident_by_feeder_FY26[Start_Time], ROWS($J$9:J677)),"")</f>
        <v>45967.723229166666</v>
      </c>
      <c r="K677" s="89" cm="1">
        <f t="array" ref="K677">IFERROR(INDEX([1]!v_s10a_incident_by_feeder_FY26[End_Date], ROWS($K$9:K677)),"")</f>
        <v>45967.988888888889</v>
      </c>
      <c r="L677" s="90" cm="1">
        <f t="array" ref="L677">IFERROR(INDEX([1]!v_s10a_incident_by_feeder_FY26[End_Time], ROWS($L$9:L677)),"")</f>
        <v>45967.988888888889</v>
      </c>
      <c r="M677" s="97" cm="1">
        <f t="array" ref="M677">IFERROR(INDEX([1]!v_s10a_incident_by_feeder_FY26[SAIDI_Value], ROWS($M$9:M677)),"")</f>
        <v>6.0005637333203161</v>
      </c>
      <c r="N677" s="94" cm="1">
        <f t="array" ref="N677">IFERROR(INDEX([1]!v_s10a_incident_by_feeder_FY26[SAIFI_Value], ROWS($N$9:N677)),"")</f>
        <v>2.3158249629069955E-2</v>
      </c>
      <c r="O677" s="91" cm="1">
        <f t="array" ref="O677">IFERROR(INDEX([1]!v_s10a_incident_by_feeder_FY26[ICPs], ROWS($N$9:N677)),"")</f>
        <v>812.76703804918623</v>
      </c>
      <c r="P677" s="118" cm="1">
        <f t="array" ref="P677">IFERROR(INDEX([1]!v_s10a_incident_by_feeder_FY26[CML], ROWS($P$9:P677)),"")</f>
        <v>216644.35302779669</v>
      </c>
      <c r="Q677" s="88" t="str" cm="1">
        <f t="array" ref="Q677">IFERROR(INDEX([1]!v_s10a_incident_by_feeder_FY26[Planned or Unplanned], ROWS($Q$9:Q677)),"")</f>
        <v>Unplanned</v>
      </c>
      <c r="R677" s="88" t="str" cm="1">
        <f t="array" ref="R677">IFERROR(INDEX([1]!v_s10a_incident_by_feeder_FY26[Cause], ROWS($R$9:R677)),"")</f>
        <v>Defective Equipment</v>
      </c>
      <c r="S677" s="88" t="str" cm="1">
        <f t="array" ref="S677">IFERROR(INDEX([1]!v_s10a_incident_by_feeder_FY26[Details], ROWS($S$9:S677)),"")</f>
        <v># Southern Area Network Outage, Kaikohe Substation, 33kV Bus</v>
      </c>
      <c r="T677" s="18"/>
    </row>
    <row r="678" spans="1:20" ht="15.75" x14ac:dyDescent="0.25">
      <c r="A678" s="10">
        <v>678</v>
      </c>
      <c r="B678" s="11"/>
      <c r="C678" s="116"/>
      <c r="D678" s="116"/>
      <c r="E678" s="85" t="str" cm="1">
        <f t="array" ref="E678">IFERROR(INDEX([1]!v_s10a_incident_by_feeder_FY26[Interruptions Identifier], ROWS($E$9:E678)),"")</f>
        <v>INCD-35417-F-TAU BLOCK</v>
      </c>
      <c r="F678" s="85" t="str" cm="1">
        <f t="array" ref="F678">IFERROR(INDEX([1]!v_s10a_incident_by_feeder_FY26[Circuit Location], ROWS($F$9:F678)),"")</f>
        <v>Moerewa 031372 - Tau Block</v>
      </c>
      <c r="G678" s="88" t="str" cm="1">
        <f t="array" ref="G678">IFERROR(INDEX(#REF!, ROWS($G$9:G678)),"")</f>
        <v/>
      </c>
      <c r="H678" s="88" t="str" cm="1">
        <f t="array" ref="H678">IFERROR(INDEX([1]!v_s10a_incident_by_feeder_FY26[feeder], ROWS($H$9:H678)),"")</f>
        <v>TAU BLOCK</v>
      </c>
      <c r="I678" s="89" cm="1">
        <f t="array" ref="I678">IFERROR(INDEX([1]!v_s10a_incident_by_feeder_FY26[Start_Date], ROWS($I$9:I678)),"")</f>
        <v>45967.723229166666</v>
      </c>
      <c r="J678" s="90" cm="1">
        <f t="array" ref="J678">IFERROR(INDEX([1]!v_s10a_incident_by_feeder_FY26[Start_Time], ROWS($J$9:J678)),"")</f>
        <v>45967.723229166666</v>
      </c>
      <c r="K678" s="89" cm="1">
        <f t="array" ref="K678">IFERROR(INDEX([1]!v_s10a_incident_by_feeder_FY26[End_Date], ROWS($K$9:K678)),"")</f>
        <v>45967.988888888889</v>
      </c>
      <c r="L678" s="90" cm="1">
        <f t="array" ref="L678">IFERROR(INDEX([1]!v_s10a_incident_by_feeder_FY26[End_Time], ROWS($L$9:L678)),"")</f>
        <v>45967.988888888889</v>
      </c>
      <c r="M678" s="97" cm="1">
        <f t="array" ref="M678">IFERROR(INDEX([1]!v_s10a_incident_by_feeder_FY26[SAIDI_Value], ROWS($M$9:M678)),"")</f>
        <v>0.79810999445353092</v>
      </c>
      <c r="N678" s="94" cm="1">
        <f t="array" ref="N678">IFERROR(INDEX([1]!v_s10a_incident_by_feeder_FY26[SAIFI_Value], ROWS($N$9:N678)),"")</f>
        <v>2.7701255537163948E-3</v>
      </c>
      <c r="O678" s="91" cm="1">
        <f t="array" ref="O678">IFERROR(INDEX([1]!v_s10a_incident_by_feeder_FY26[ICPs], ROWS($N$9:N678)),"")</f>
        <v>97.220937565688388</v>
      </c>
      <c r="P678" s="118" cm="1">
        <f t="array" ref="P678">IFERROR(INDEX([1]!v_s10a_incident_by_feeder_FY26[CML], ROWS($P$9:P678)),"")</f>
        <v>28814.963239750279</v>
      </c>
      <c r="Q678" s="88" t="str" cm="1">
        <f t="array" ref="Q678">IFERROR(INDEX([1]!v_s10a_incident_by_feeder_FY26[Planned or Unplanned], ROWS($Q$9:Q678)),"")</f>
        <v>Unplanned</v>
      </c>
      <c r="R678" s="88" t="str" cm="1">
        <f t="array" ref="R678">IFERROR(INDEX([1]!v_s10a_incident_by_feeder_FY26[Cause], ROWS($R$9:R678)),"")</f>
        <v>Defective Equipment</v>
      </c>
      <c r="S678" s="88" t="str" cm="1">
        <f t="array" ref="S678">IFERROR(INDEX([1]!v_s10a_incident_by_feeder_FY26[Details], ROWS($S$9:S678)),"")</f>
        <v># Southern Area Network Outage, Kaikohe Substation, 33kV Bus</v>
      </c>
      <c r="T678" s="18"/>
    </row>
    <row r="679" spans="1:20" ht="15.75" x14ac:dyDescent="0.25">
      <c r="A679" s="10">
        <v>679</v>
      </c>
      <c r="B679" s="11"/>
      <c r="C679" s="116"/>
      <c r="D679" s="116"/>
      <c r="E679" s="85" t="str" cm="1">
        <f t="array" ref="E679">IFERROR(INDEX([1]!v_s10a_incident_by_feeder_FY26[Interruptions Identifier], ROWS($E$9:E679)),"")</f>
        <v>INCD-35417-F-AWARUA</v>
      </c>
      <c r="F679" s="85" t="str" cm="1">
        <f t="array" ref="F679">IFERROR(INDEX([1]!v_s10a_incident_by_feeder_FY26[Circuit Location], ROWS($F$9:F679)),"")</f>
        <v>Kaikohe CB0108 - Awanui</v>
      </c>
      <c r="G679" s="88" t="str" cm="1">
        <f t="array" ref="G679">IFERROR(INDEX(#REF!, ROWS($G$9:G679)),"")</f>
        <v/>
      </c>
      <c r="H679" s="88" t="str" cm="1">
        <f t="array" ref="H679">IFERROR(INDEX([1]!v_s10a_incident_by_feeder_FY26[feeder], ROWS($H$9:H679)),"")</f>
        <v>AWARUA</v>
      </c>
      <c r="I679" s="89" cm="1">
        <f t="array" ref="I679">IFERROR(INDEX([1]!v_s10a_incident_by_feeder_FY26[Start_Date], ROWS($I$9:I679)),"")</f>
        <v>45967.723229166666</v>
      </c>
      <c r="J679" s="90" cm="1">
        <f t="array" ref="J679">IFERROR(INDEX([1]!v_s10a_incident_by_feeder_FY26[Start_Time], ROWS($J$9:J679)),"")</f>
        <v>45967.723229166666</v>
      </c>
      <c r="K679" s="89" cm="1">
        <f t="array" ref="K679">IFERROR(INDEX([1]!v_s10a_incident_by_feeder_FY26[End_Date], ROWS($K$9:K679)),"")</f>
        <v>45967.988888888889</v>
      </c>
      <c r="L679" s="90" cm="1">
        <f t="array" ref="L679">IFERROR(INDEX([1]!v_s10a_incident_by_feeder_FY26[End_Time], ROWS($L$9:L679)),"")</f>
        <v>45967.988888888889</v>
      </c>
      <c r="M679" s="97" cm="1">
        <f t="array" ref="M679">IFERROR(INDEX([1]!v_s10a_incident_by_feeder_FY26[SAIDI_Value], ROWS($M$9:M679)),"")</f>
        <v>8.108461557015282</v>
      </c>
      <c r="N679" s="94" cm="1">
        <f t="array" ref="N679">IFERROR(INDEX([1]!v_s10a_incident_by_feeder_FY26[SAIFI_Value], ROWS($N$9:N679)),"")</f>
        <v>2.9778849702452231E-2</v>
      </c>
      <c r="O679" s="91" cm="1">
        <f t="array" ref="O679">IFERROR(INDEX([1]!v_s10a_incident_by_feeder_FY26[ICPs], ROWS($N$9:N679)),"")</f>
        <v>1045.1250788311847</v>
      </c>
      <c r="P679" s="118" cm="1">
        <f t="array" ref="P679">IFERROR(INDEX([1]!v_s10a_incident_by_feeder_FY26[CML], ROWS($P$9:P679)),"")</f>
        <v>292747.8960544797</v>
      </c>
      <c r="Q679" s="88" t="str" cm="1">
        <f t="array" ref="Q679">IFERROR(INDEX([1]!v_s10a_incident_by_feeder_FY26[Planned or Unplanned], ROWS($Q$9:Q679)),"")</f>
        <v>Unplanned</v>
      </c>
      <c r="R679" s="88" t="str" cm="1">
        <f t="array" ref="R679">IFERROR(INDEX([1]!v_s10a_incident_by_feeder_FY26[Cause], ROWS($R$9:R679)),"")</f>
        <v>Defective Equipment</v>
      </c>
      <c r="S679" s="88" t="str" cm="1">
        <f t="array" ref="S679">IFERROR(INDEX([1]!v_s10a_incident_by_feeder_FY26[Details], ROWS($S$9:S679)),"")</f>
        <v># Southern Area Network Outage, Kaikohe Substation, 33kV Bus</v>
      </c>
      <c r="T679" s="18"/>
    </row>
    <row r="680" spans="1:20" ht="15.75" x14ac:dyDescent="0.25">
      <c r="A680" s="10">
        <v>680</v>
      </c>
      <c r="B680" s="11"/>
      <c r="C680" s="116"/>
      <c r="D680" s="116"/>
      <c r="E680" s="85" t="str" cm="1">
        <f t="array" ref="E680">IFERROR(INDEX([1]!v_s10a_incident_by_feeder_FY26[Interruptions Identifier], ROWS($E$9:E680)),"")</f>
        <v>INCD-35417-F-ONEWHERO</v>
      </c>
      <c r="F680" s="85" t="str" cm="1">
        <f t="array" ref="F680">IFERROR(INDEX([1]!v_s10a_incident_by_feeder_FY26[Circuit Location], ROWS($F$9:F680)),"")</f>
        <v>Haruru CB0608 - Onewhero</v>
      </c>
      <c r="G680" s="88" t="str" cm="1">
        <f t="array" ref="G680">IFERROR(INDEX(#REF!, ROWS($G$9:G680)),"")</f>
        <v/>
      </c>
      <c r="H680" s="88" t="str" cm="1">
        <f t="array" ref="H680">IFERROR(INDEX([1]!v_s10a_incident_by_feeder_FY26[feeder], ROWS($H$9:H680)),"")</f>
        <v>ONEWHERO</v>
      </c>
      <c r="I680" s="89" cm="1">
        <f t="array" ref="I680">IFERROR(INDEX([1]!v_s10a_incident_by_feeder_FY26[Start_Date], ROWS($I$9:I680)),"")</f>
        <v>45967.723229166666</v>
      </c>
      <c r="J680" s="90" cm="1">
        <f t="array" ref="J680">IFERROR(INDEX([1]!v_s10a_incident_by_feeder_FY26[Start_Time], ROWS($J$9:J680)),"")</f>
        <v>45967.723229166666</v>
      </c>
      <c r="K680" s="89" cm="1">
        <f t="array" ref="K680">IFERROR(INDEX([1]!v_s10a_incident_by_feeder_FY26[End_Date], ROWS($K$9:K680)),"")</f>
        <v>45967.988888888889</v>
      </c>
      <c r="L680" s="90" cm="1">
        <f t="array" ref="L680">IFERROR(INDEX([1]!v_s10a_incident_by_feeder_FY26[End_Time], ROWS($L$9:L680)),"")</f>
        <v>45967.988888888889</v>
      </c>
      <c r="M680" s="97" cm="1">
        <f t="array" ref="M680">IFERROR(INDEX([1]!v_s10a_incident_by_feeder_FY26[SAIDI_Value], ROWS($M$9:M680)),"")</f>
        <v>1.10253405086483</v>
      </c>
      <c r="N680" s="94" cm="1">
        <f t="array" ref="N680">IFERROR(INDEX([1]!v_s10a_incident_by_feeder_FY26[SAIFI_Value], ROWS($N$9:N680)),"")</f>
        <v>3.185644386773788E-3</v>
      </c>
      <c r="O680" s="91" cm="1">
        <f t="array" ref="O680">IFERROR(INDEX([1]!v_s10a_incident_by_feeder_FY26[ICPs], ROWS($N$9:N680)),"")</f>
        <v>111.80407820053932</v>
      </c>
      <c r="P680" s="118" cm="1">
        <f t="array" ref="P680">IFERROR(INDEX([1]!v_s10a_incident_by_feeder_FY26[CML], ROWS($P$9:P680)),"")</f>
        <v>39805.889372423822</v>
      </c>
      <c r="Q680" s="88" t="str" cm="1">
        <f t="array" ref="Q680">IFERROR(INDEX([1]!v_s10a_incident_by_feeder_FY26[Planned or Unplanned], ROWS($Q$9:Q680)),"")</f>
        <v>Unplanned</v>
      </c>
      <c r="R680" s="88" t="str" cm="1">
        <f t="array" ref="R680">IFERROR(INDEX([1]!v_s10a_incident_by_feeder_FY26[Cause], ROWS($R$9:R680)),"")</f>
        <v>Defective Equipment</v>
      </c>
      <c r="S680" s="88" t="str" cm="1">
        <f t="array" ref="S680">IFERROR(INDEX([1]!v_s10a_incident_by_feeder_FY26[Details], ROWS($S$9:S680)),"")</f>
        <v># Southern Area Network Outage, Kaikohe Substation, 33kV Bus</v>
      </c>
      <c r="T680" s="18"/>
    </row>
    <row r="681" spans="1:20" ht="15.75" x14ac:dyDescent="0.25">
      <c r="A681" s="10">
        <v>681</v>
      </c>
      <c r="B681" s="11"/>
      <c r="C681" s="116"/>
      <c r="D681" s="116"/>
      <c r="E681" s="85" t="str" cm="1">
        <f t="array" ref="E681">IFERROR(INDEX([1]!v_s10a_incident_by_feeder_FY26[Interruptions Identifier], ROWS($E$9:E681)),"")</f>
        <v>INCD-35417-F-RANGIAHUA</v>
      </c>
      <c r="F681" s="85" t="str" cm="1">
        <f t="array" ref="F681">IFERROR(INDEX([1]!v_s10a_incident_by_feeder_FY26[Circuit Location], ROWS($F$9:F681)),"")</f>
        <v>Kaikohe  CB0105 - Rangiahua</v>
      </c>
      <c r="G681" s="88" t="str" cm="1">
        <f t="array" ref="G681">IFERROR(INDEX(#REF!, ROWS($G$9:G681)),"")</f>
        <v/>
      </c>
      <c r="H681" s="88" t="str" cm="1">
        <f t="array" ref="H681">IFERROR(INDEX([1]!v_s10a_incident_by_feeder_FY26[feeder], ROWS($H$9:H681)),"")</f>
        <v>RANGIAHUA</v>
      </c>
      <c r="I681" s="89" cm="1">
        <f t="array" ref="I681">IFERROR(INDEX([1]!v_s10a_incident_by_feeder_FY26[Start_Date], ROWS($I$9:I681)),"")</f>
        <v>45967.723229166666</v>
      </c>
      <c r="J681" s="90" cm="1">
        <f t="array" ref="J681">IFERROR(INDEX([1]!v_s10a_incident_by_feeder_FY26[Start_Time], ROWS($J$9:J681)),"")</f>
        <v>45967.723229166666</v>
      </c>
      <c r="K681" s="89" cm="1">
        <f t="array" ref="K681">IFERROR(INDEX([1]!v_s10a_incident_by_feeder_FY26[End_Date], ROWS($K$9:K681)),"")</f>
        <v>45967.988888888889</v>
      </c>
      <c r="L681" s="90" cm="1">
        <f t="array" ref="L681">IFERROR(INDEX([1]!v_s10a_incident_by_feeder_FY26[End_Time], ROWS($L$9:L681)),"")</f>
        <v>45967.988888888889</v>
      </c>
      <c r="M681" s="97" cm="1">
        <f t="array" ref="M681">IFERROR(INDEX([1]!v_s10a_incident_by_feeder_FY26[SAIDI_Value], ROWS($M$9:M681)),"")</f>
        <v>5.4610783091902064</v>
      </c>
      <c r="N681" s="94" cm="1">
        <f t="array" ref="N681">IFERROR(INDEX([1]!v_s10a_incident_by_feeder_FY26[SAIFI_Value], ROWS($N$9:N681)),"")</f>
        <v>2.0388124075353561E-2</v>
      </c>
      <c r="O681" s="91" cm="1">
        <f t="array" ref="O681">IFERROR(INDEX([1]!v_s10a_incident_by_feeder_FY26[ICPs], ROWS($N$9:N681)),"")</f>
        <v>715.54610048349787</v>
      </c>
      <c r="P681" s="118" cm="1">
        <f t="array" ref="P681">IFERROR(INDEX([1]!v_s10a_incident_by_feeder_FY26[CML], ROWS($P$9:P681)),"")</f>
        <v>197166.77127500321</v>
      </c>
      <c r="Q681" s="88" t="str" cm="1">
        <f t="array" ref="Q681">IFERROR(INDEX([1]!v_s10a_incident_by_feeder_FY26[Planned or Unplanned], ROWS($Q$9:Q681)),"")</f>
        <v>Unplanned</v>
      </c>
      <c r="R681" s="88" t="str" cm="1">
        <f t="array" ref="R681">IFERROR(INDEX([1]!v_s10a_incident_by_feeder_FY26[Cause], ROWS($R$9:R681)),"")</f>
        <v>Defective Equipment</v>
      </c>
      <c r="S681" s="88" t="str" cm="1">
        <f t="array" ref="S681">IFERROR(INDEX([1]!v_s10a_incident_by_feeder_FY26[Details], ROWS($S$9:S681)),"")</f>
        <v># Southern Area Network Outage, Kaikohe Substation, 33kV Bus</v>
      </c>
      <c r="T681" s="18"/>
    </row>
    <row r="682" spans="1:20" ht="15.75" x14ac:dyDescent="0.25">
      <c r="A682" s="10">
        <v>682</v>
      </c>
      <c r="B682" s="11"/>
      <c r="C682" s="116"/>
      <c r="D682" s="116"/>
      <c r="E682" s="85" t="str" cm="1">
        <f t="array" ref="E682">IFERROR(INDEX([1]!v_s10a_incident_by_feeder_FY26[Interruptions Identifier], ROWS($E$9:E682)),"")</f>
        <v>INCD-35417-F-MOEREWA</v>
      </c>
      <c r="F682" s="85" t="str" cm="1">
        <f t="array" ref="F682">IFERROR(INDEX([1]!v_s10a_incident_by_feeder_FY26[Circuit Location], ROWS($F$9:F682)),"")</f>
        <v>Moerewa 031322 - Moerewa</v>
      </c>
      <c r="G682" s="88" t="str" cm="1">
        <f t="array" ref="G682">IFERROR(INDEX(#REF!, ROWS($G$9:G682)),"")</f>
        <v/>
      </c>
      <c r="H682" s="88" t="str" cm="1">
        <f t="array" ref="H682">IFERROR(INDEX([1]!v_s10a_incident_by_feeder_FY26[feeder], ROWS($H$9:H682)),"")</f>
        <v>MOEREWA</v>
      </c>
      <c r="I682" s="89" cm="1">
        <f t="array" ref="I682">IFERROR(INDEX([1]!v_s10a_incident_by_feeder_FY26[Start_Date], ROWS($I$9:I682)),"")</f>
        <v>45967.723229166666</v>
      </c>
      <c r="J682" s="90" cm="1">
        <f t="array" ref="J682">IFERROR(INDEX([1]!v_s10a_incident_by_feeder_FY26[Start_Time], ROWS($J$9:J682)),"")</f>
        <v>45967.723229166666</v>
      </c>
      <c r="K682" s="89" cm="1">
        <f t="array" ref="K682">IFERROR(INDEX([1]!v_s10a_incident_by_feeder_FY26[End_Date], ROWS($K$9:K682)),"")</f>
        <v>45967.988888888889</v>
      </c>
      <c r="L682" s="90" cm="1">
        <f t="array" ref="L682">IFERROR(INDEX([1]!v_s10a_incident_by_feeder_FY26[End_Time], ROWS($L$9:L682)),"")</f>
        <v>45967.988888888889</v>
      </c>
      <c r="M682" s="97" cm="1">
        <f t="array" ref="M682">IFERROR(INDEX([1]!v_s10a_incident_by_feeder_FY26[SAIDI_Value], ROWS($M$9:M682)),"")</f>
        <v>4.4052468250680095</v>
      </c>
      <c r="N682" s="94" cm="1">
        <f t="array" ref="N682">IFERROR(INDEX([1]!v_s10a_incident_by_feeder_FY26[SAIFI_Value], ROWS($N$9:N682)),"")</f>
        <v>1.5429599334200858E-2</v>
      </c>
      <c r="O682" s="91" cm="1">
        <f t="array" ref="O682">IFERROR(INDEX([1]!v_s10a_incident_by_feeder_FY26[ICPs], ROWS($N$9:N682)),"")</f>
        <v>541.52062224090321</v>
      </c>
      <c r="P682" s="118" cm="1">
        <f t="array" ref="P682">IFERROR(INDEX([1]!v_s10a_incident_by_feeder_FY26[CML], ROWS($P$9:P682)),"")</f>
        <v>159047.03137225541</v>
      </c>
      <c r="Q682" s="88" t="str" cm="1">
        <f t="array" ref="Q682">IFERROR(INDEX([1]!v_s10a_incident_by_feeder_FY26[Planned or Unplanned], ROWS($Q$9:Q682)),"")</f>
        <v>Unplanned</v>
      </c>
      <c r="R682" s="88" t="str" cm="1">
        <f t="array" ref="R682">IFERROR(INDEX([1]!v_s10a_incident_by_feeder_FY26[Cause], ROWS($R$9:R682)),"")</f>
        <v>Defective Equipment</v>
      </c>
      <c r="S682" s="88" t="str" cm="1">
        <f t="array" ref="S682">IFERROR(INDEX([1]!v_s10a_incident_by_feeder_FY26[Details], ROWS($S$9:S682)),"")</f>
        <v># Southern Area Network Outage, Kaikohe Substation, 33kV Bus</v>
      </c>
      <c r="T682" s="18"/>
    </row>
    <row r="683" spans="1:20" ht="15.75" x14ac:dyDescent="0.25">
      <c r="A683" s="10">
        <v>683</v>
      </c>
      <c r="B683" s="11"/>
      <c r="C683" s="116"/>
      <c r="D683" s="116"/>
      <c r="E683" s="85" t="str" cm="1">
        <f t="array" ref="E683">IFERROR(INDEX([1]!v_s10a_incident_by_feeder_FY26[Interruptions Identifier], ROWS($E$9:E683)),"")</f>
        <v>INCD-35417-F-HONE HEKE ROAD</v>
      </c>
      <c r="F683" s="85" t="str" cm="1">
        <f t="array" ref="F683">IFERROR(INDEX([1]!v_s10a_incident_by_feeder_FY26[Circuit Location], ROWS($F$9:F683)),"")</f>
        <v>Kerikeri 181182 - Hone Heke Road</v>
      </c>
      <c r="G683" s="88" t="str" cm="1">
        <f t="array" ref="G683">IFERROR(INDEX(#REF!, ROWS($G$9:G683)),"")</f>
        <v/>
      </c>
      <c r="H683" s="88" t="str" cm="1">
        <f t="array" ref="H683">IFERROR(INDEX([1]!v_s10a_incident_by_feeder_FY26[feeder], ROWS($H$9:H683)),"")</f>
        <v>HONE HEKE ROAD</v>
      </c>
      <c r="I683" s="89" cm="1">
        <f t="array" ref="I683">IFERROR(INDEX([1]!v_s10a_incident_by_feeder_FY26[Start_Date], ROWS($I$9:I683)),"")</f>
        <v>45967.723229166666</v>
      </c>
      <c r="J683" s="90" cm="1">
        <f t="array" ref="J683">IFERROR(INDEX([1]!v_s10a_incident_by_feeder_FY26[Start_Time], ROWS($J$9:J683)),"")</f>
        <v>45967.723229166666</v>
      </c>
      <c r="K683" s="89" cm="1">
        <f t="array" ref="K683">IFERROR(INDEX([1]!v_s10a_incident_by_feeder_FY26[End_Date], ROWS($K$9:K683)),"")</f>
        <v>45967.988888888889</v>
      </c>
      <c r="L683" s="90" cm="1">
        <f t="array" ref="L683">IFERROR(INDEX([1]!v_s10a_incident_by_feeder_FY26[End_Time], ROWS($L$9:L683)),"")</f>
        <v>45967.988888888889</v>
      </c>
      <c r="M683" s="97" cm="1">
        <f t="array" ref="M683">IFERROR(INDEX([1]!v_s10a_incident_by_feeder_FY26[SAIDI_Value], ROWS($M$9:M683)),"")</f>
        <v>5.6489080046295621</v>
      </c>
      <c r="N683" s="94" cm="1">
        <f t="array" ref="N683">IFERROR(INDEX([1]!v_s10a_incident_by_feeder_FY26[SAIFI_Value], ROWS($N$9:N683)),"")</f>
        <v>1.6565350811224355E-2</v>
      </c>
      <c r="O683" s="91" cm="1">
        <f t="array" ref="O683">IFERROR(INDEX([1]!v_s10a_incident_by_feeder_FY26[ICPs], ROWS($N$9:N683)),"")</f>
        <v>581.38120664282758</v>
      </c>
      <c r="P683" s="118" cm="1">
        <f t="array" ref="P683">IFERROR(INDEX([1]!v_s10a_incident_by_feeder_FY26[CML], ROWS($P$9:P683)),"")</f>
        <v>203948.17459914571</v>
      </c>
      <c r="Q683" s="88" t="str" cm="1">
        <f t="array" ref="Q683">IFERROR(INDEX([1]!v_s10a_incident_by_feeder_FY26[Planned or Unplanned], ROWS($Q$9:Q683)),"")</f>
        <v>Unplanned</v>
      </c>
      <c r="R683" s="88" t="str" cm="1">
        <f t="array" ref="R683">IFERROR(INDEX([1]!v_s10a_incident_by_feeder_FY26[Cause], ROWS($R$9:R683)),"")</f>
        <v>Defective Equipment</v>
      </c>
      <c r="S683" s="88" t="str" cm="1">
        <f t="array" ref="S683">IFERROR(INDEX([1]!v_s10a_incident_by_feeder_FY26[Details], ROWS($S$9:S683)),"")</f>
        <v># Southern Area Network Outage, Kaikohe Substation, 33kV Bus</v>
      </c>
      <c r="T683" s="18"/>
    </row>
    <row r="684" spans="1:20" ht="15.75" x14ac:dyDescent="0.25">
      <c r="A684" s="10">
        <v>684</v>
      </c>
      <c r="B684" s="11"/>
      <c r="C684" s="116"/>
      <c r="D684" s="116"/>
      <c r="E684" s="85" t="str" cm="1">
        <f t="array" ref="E684">IFERROR(INDEX([1]!v_s10a_incident_by_feeder_FY26[Interruptions Identifier], ROWS($E$9:E684)),"")</f>
        <v>INCD-35417-F-KERIKERI ROAD</v>
      </c>
      <c r="F684" s="85" t="str" cm="1">
        <f t="array" ref="F684">IFERROR(INDEX([1]!v_s10a_incident_by_feeder_FY26[Circuit Location], ROWS($F$9:F684)),"")</f>
        <v>Kerikeri 181112 - Kerikeri Road</v>
      </c>
      <c r="G684" s="88" t="str" cm="1">
        <f t="array" ref="G684">IFERROR(INDEX(#REF!, ROWS($G$9:G684)),"")</f>
        <v/>
      </c>
      <c r="H684" s="88" t="str" cm="1">
        <f t="array" ref="H684">IFERROR(INDEX([1]!v_s10a_incident_by_feeder_FY26[feeder], ROWS($H$9:H684)),"")</f>
        <v>KERIKERI ROAD</v>
      </c>
      <c r="I684" s="89" cm="1">
        <f t="array" ref="I684">IFERROR(INDEX([1]!v_s10a_incident_by_feeder_FY26[Start_Date], ROWS($I$9:I684)),"")</f>
        <v>45967.723229166666</v>
      </c>
      <c r="J684" s="90" cm="1">
        <f t="array" ref="J684">IFERROR(INDEX([1]!v_s10a_incident_by_feeder_FY26[Start_Time], ROWS($J$9:J684)),"")</f>
        <v>45967.723229166666</v>
      </c>
      <c r="K684" s="89" cm="1">
        <f t="array" ref="K684">IFERROR(INDEX([1]!v_s10a_incident_by_feeder_FY26[End_Date], ROWS($K$9:K684)),"")</f>
        <v>45967.988888888889</v>
      </c>
      <c r="L684" s="90" cm="1">
        <f t="array" ref="L684">IFERROR(INDEX([1]!v_s10a_incident_by_feeder_FY26[End_Time], ROWS($L$9:L684)),"")</f>
        <v>45967.988888888889</v>
      </c>
      <c r="M684" s="97" cm="1">
        <f t="array" ref="M684">IFERROR(INDEX([1]!v_s10a_incident_by_feeder_FY26[SAIDI_Value], ROWS($M$9:M684)),"")</f>
        <v>3.7313021100814137</v>
      </c>
      <c r="N684" s="94" cm="1">
        <f t="array" ref="N684">IFERROR(INDEX([1]!v_s10a_incident_by_feeder_FY26[SAIFI_Value], ROWS($N$9:N684)),"")</f>
        <v>1.094199593718022E-2</v>
      </c>
      <c r="O684" s="91" cm="1">
        <f t="array" ref="O684">IFERROR(INDEX([1]!v_s10a_incident_by_feeder_FY26[ICPs], ROWS($N$9:N684)),"")</f>
        <v>384.02270338448528</v>
      </c>
      <c r="P684" s="118" cm="1">
        <f t="array" ref="P684">IFERROR(INDEX([1]!v_s10a_incident_by_feeder_FY26[CML], ROWS($P$9:P684)),"")</f>
        <v>134714.93138237935</v>
      </c>
      <c r="Q684" s="88" t="str" cm="1">
        <f t="array" ref="Q684">IFERROR(INDEX([1]!v_s10a_incident_by_feeder_FY26[Planned or Unplanned], ROWS($Q$9:Q684)),"")</f>
        <v>Unplanned</v>
      </c>
      <c r="R684" s="88" t="str" cm="1">
        <f t="array" ref="R684">IFERROR(INDEX([1]!v_s10a_incident_by_feeder_FY26[Cause], ROWS($R$9:R684)),"")</f>
        <v>Defective Equipment</v>
      </c>
      <c r="S684" s="88" t="str" cm="1">
        <f t="array" ref="S684">IFERROR(INDEX([1]!v_s10a_incident_by_feeder_FY26[Details], ROWS($S$9:S684)),"")</f>
        <v># Southern Area Network Outage, Kaikohe Substation, 33kV Bus</v>
      </c>
      <c r="T684" s="18"/>
    </row>
    <row r="685" spans="1:20" ht="15.75" x14ac:dyDescent="0.25">
      <c r="A685" s="10">
        <v>685</v>
      </c>
      <c r="B685" s="11"/>
      <c r="C685" s="116"/>
      <c r="D685" s="116"/>
      <c r="E685" s="85" t="str" cm="1">
        <f t="array" ref="E685">IFERROR(INDEX([1]!v_s10a_incident_by_feeder_FY26[Interruptions Identifier], ROWS($E$9:E685)),"")</f>
        <v>INCD-35417-F-TI BAY</v>
      </c>
      <c r="F685" s="85" t="str" cm="1">
        <f t="array" ref="F685">IFERROR(INDEX([1]!v_s10a_incident_by_feeder_FY26[Circuit Location], ROWS($F$9:F685)),"")</f>
        <v>Haruru CB0606 - Ti Bay</v>
      </c>
      <c r="G685" s="88" t="str" cm="1">
        <f t="array" ref="G685">IFERROR(INDEX(#REF!, ROWS($G$9:G685)),"")</f>
        <v/>
      </c>
      <c r="H685" s="88" t="str" cm="1">
        <f t="array" ref="H685">IFERROR(INDEX([1]!v_s10a_incident_by_feeder_FY26[feeder], ROWS($H$9:H685)),"")</f>
        <v>TI BAY</v>
      </c>
      <c r="I685" s="89" cm="1">
        <f t="array" ref="I685">IFERROR(INDEX([1]!v_s10a_incident_by_feeder_FY26[Start_Date], ROWS($I$9:I685)),"")</f>
        <v>45967.723229166666</v>
      </c>
      <c r="J685" s="90" cm="1">
        <f t="array" ref="J685">IFERROR(INDEX([1]!v_s10a_incident_by_feeder_FY26[Start_Time], ROWS($J$9:J685)),"")</f>
        <v>45967.723229166666</v>
      </c>
      <c r="K685" s="89" cm="1">
        <f t="array" ref="K685">IFERROR(INDEX([1]!v_s10a_incident_by_feeder_FY26[End_Date], ROWS($K$9:K685)),"")</f>
        <v>45967.988888888889</v>
      </c>
      <c r="L685" s="90" cm="1">
        <f t="array" ref="L685">IFERROR(INDEX([1]!v_s10a_incident_by_feeder_FY26[End_Time], ROWS($L$9:L685)),"")</f>
        <v>45967.988888888889</v>
      </c>
      <c r="M685" s="97" cm="1">
        <f t="array" ref="M685">IFERROR(INDEX([1]!v_s10a_incident_by_feeder_FY26[SAIDI_Value], ROWS($M$9:M685)),"")</f>
        <v>7.3343723075634317</v>
      </c>
      <c r="N685" s="94" cm="1">
        <f t="array" ref="N685">IFERROR(INDEX([1]!v_s10a_incident_by_feeder_FY26[SAIFI_Value], ROWS($N$9:N685)),"")</f>
        <v>2.1136057974857E-2</v>
      </c>
      <c r="O685" s="91" cm="1">
        <f t="array" ref="O685">IFERROR(INDEX([1]!v_s10a_incident_by_feeder_FY26[ICPs], ROWS($N$9:N685)),"")</f>
        <v>741.79575362623427</v>
      </c>
      <c r="P685" s="118" cm="1">
        <f t="array" ref="P685">IFERROR(INDEX([1]!v_s10a_incident_by_feeder_FY26[CML], ROWS($P$9:P685)),"")</f>
        <v>264800.17779227014</v>
      </c>
      <c r="Q685" s="88" t="str" cm="1">
        <f t="array" ref="Q685">IFERROR(INDEX([1]!v_s10a_incident_by_feeder_FY26[Planned or Unplanned], ROWS($Q$9:Q685)),"")</f>
        <v>Unplanned</v>
      </c>
      <c r="R685" s="88" t="str" cm="1">
        <f t="array" ref="R685">IFERROR(INDEX([1]!v_s10a_incident_by_feeder_FY26[Cause], ROWS($R$9:R685)),"")</f>
        <v>Defective Equipment</v>
      </c>
      <c r="S685" s="88" t="str" cm="1">
        <f t="array" ref="S685">IFERROR(INDEX([1]!v_s10a_incident_by_feeder_FY26[Details], ROWS($S$9:S685)),"")</f>
        <v># Southern Area Network Outage, Kaikohe Substation, 33kV Bus</v>
      </c>
      <c r="T685" s="18"/>
    </row>
    <row r="686" spans="1:20" ht="15.75" x14ac:dyDescent="0.25">
      <c r="A686" s="10">
        <v>686</v>
      </c>
      <c r="B686" s="11"/>
      <c r="C686" s="116"/>
      <c r="D686" s="116"/>
      <c r="E686" s="85" t="str" cm="1">
        <f t="array" ref="E686">IFERROR(INDEX([1]!v_s10a_incident_by_feeder_FY26[Interruptions Identifier], ROWS($E$9:E686)),"")</f>
        <v>INCD-35417-F-WAIMA</v>
      </c>
      <c r="F686" s="85" t="str" cm="1">
        <f t="array" ref="F686">IFERROR(INDEX([1]!v_s10a_incident_by_feeder_FY26[Circuit Location], ROWS($F$9:F686)),"")</f>
        <v>Omanaia 051772 - Waima</v>
      </c>
      <c r="G686" s="88" t="str" cm="1">
        <f t="array" ref="G686">IFERROR(INDEX(#REF!, ROWS($G$9:G686)),"")</f>
        <v/>
      </c>
      <c r="H686" s="88" t="str" cm="1">
        <f t="array" ref="H686">IFERROR(INDEX([1]!v_s10a_incident_by_feeder_FY26[feeder], ROWS($H$9:H686)),"")</f>
        <v>WAIMA</v>
      </c>
      <c r="I686" s="89" cm="1">
        <f t="array" ref="I686">IFERROR(INDEX([1]!v_s10a_incident_by_feeder_FY26[Start_Date], ROWS($I$9:I686)),"")</f>
        <v>45967.723229166666</v>
      </c>
      <c r="J686" s="90" cm="1">
        <f t="array" ref="J686">IFERROR(INDEX([1]!v_s10a_incident_by_feeder_FY26[Start_Time], ROWS($J$9:J686)),"")</f>
        <v>45967.723229166666</v>
      </c>
      <c r="K686" s="89" cm="1">
        <f t="array" ref="K686">IFERROR(INDEX([1]!v_s10a_incident_by_feeder_FY26[End_Date], ROWS($K$9:K686)),"")</f>
        <v>45967.988888888889</v>
      </c>
      <c r="L686" s="90" cm="1">
        <f t="array" ref="L686">IFERROR(INDEX([1]!v_s10a_incident_by_feeder_FY26[End_Time], ROWS($L$9:L686)),"")</f>
        <v>45967.988888888889</v>
      </c>
      <c r="M686" s="97" cm="1">
        <f t="array" ref="M686">IFERROR(INDEX([1]!v_s10a_incident_by_feeder_FY26[SAIDI_Value], ROWS($M$9:M686)),"")</f>
        <v>3.4885590164252611</v>
      </c>
      <c r="N686" s="94" cm="1">
        <f t="array" ref="N686">IFERROR(INDEX([1]!v_s10a_incident_by_feeder_FY26[SAIFI_Value], ROWS($N$9:N686)),"")</f>
        <v>1.2133149925277729E-2</v>
      </c>
      <c r="O686" s="91" cm="1">
        <f t="array" ref="O686">IFERROR(INDEX([1]!v_s10a_incident_by_feeder_FY26[ICPs], ROWS($N$9:N686)),"")</f>
        <v>425.82770653771229</v>
      </c>
      <c r="P686" s="118" cm="1">
        <f t="array" ref="P686">IFERROR(INDEX([1]!v_s10a_incident_by_feeder_FY26[CML], ROWS($P$9:P686)),"")</f>
        <v>125950.93472901764</v>
      </c>
      <c r="Q686" s="88" t="str" cm="1">
        <f t="array" ref="Q686">IFERROR(INDEX([1]!v_s10a_incident_by_feeder_FY26[Planned or Unplanned], ROWS($Q$9:Q686)),"")</f>
        <v>Unplanned</v>
      </c>
      <c r="R686" s="88" t="str" cm="1">
        <f t="array" ref="R686">IFERROR(INDEX([1]!v_s10a_incident_by_feeder_FY26[Cause], ROWS($R$9:R686)),"")</f>
        <v>Defective Equipment</v>
      </c>
      <c r="S686" s="88" t="str" cm="1">
        <f t="array" ref="S686">IFERROR(INDEX([1]!v_s10a_incident_by_feeder_FY26[Details], ROWS($S$9:S686)),"")</f>
        <v># Southern Area Network Outage, Kaikohe Substation, 33kV Bus</v>
      </c>
      <c r="T686" s="18"/>
    </row>
    <row r="687" spans="1:20" ht="15.75" x14ac:dyDescent="0.25">
      <c r="A687" s="10">
        <v>687</v>
      </c>
      <c r="B687" s="11"/>
      <c r="C687" s="116"/>
      <c r="D687" s="116"/>
      <c r="E687" s="85" t="str" cm="1">
        <f t="array" ref="E687">IFERROR(INDEX([1]!v_s10a_incident_by_feeder_FY26[Interruptions Identifier], ROWS($E$9:E687)),"")</f>
        <v>INCD-35417-F-OROTERE</v>
      </c>
      <c r="F687" s="85" t="str" cm="1">
        <f t="array" ref="F687">IFERROR(INDEX([1]!v_s10a_incident_by_feeder_FY26[Circuit Location], ROWS($F$9:F687)),"")</f>
        <v>Kaeo 191772 - Orotere</v>
      </c>
      <c r="G687" s="88" t="str" cm="1">
        <f t="array" ref="G687">IFERROR(INDEX(#REF!, ROWS($G$9:G687)),"")</f>
        <v/>
      </c>
      <c r="H687" s="88" t="str" cm="1">
        <f t="array" ref="H687">IFERROR(INDEX([1]!v_s10a_incident_by_feeder_FY26[feeder], ROWS($H$9:H687)),"")</f>
        <v>OROTERE</v>
      </c>
      <c r="I687" s="89" cm="1">
        <f t="array" ref="I687">IFERROR(INDEX([1]!v_s10a_incident_by_feeder_FY26[Start_Date], ROWS($I$9:I687)),"")</f>
        <v>45967.723229166666</v>
      </c>
      <c r="J687" s="90" cm="1">
        <f t="array" ref="J687">IFERROR(INDEX([1]!v_s10a_incident_by_feeder_FY26[Start_Time], ROWS($J$9:J687)),"")</f>
        <v>45967.723229166666</v>
      </c>
      <c r="K687" s="89" cm="1">
        <f t="array" ref="K687">IFERROR(INDEX([1]!v_s10a_incident_by_feeder_FY26[End_Date], ROWS($K$9:K687)),"")</f>
        <v>45967.988888888889</v>
      </c>
      <c r="L687" s="90" cm="1">
        <f t="array" ref="L687">IFERROR(INDEX([1]!v_s10a_incident_by_feeder_FY26[End_Time], ROWS($L$9:L687)),"")</f>
        <v>45967.988888888889</v>
      </c>
      <c r="M687" s="97" cm="1">
        <f t="array" ref="M687">IFERROR(INDEX([1]!v_s10a_incident_by_feeder_FY26[SAIDI_Value], ROWS($M$9:M687)),"")</f>
        <v>1.7226014172200048</v>
      </c>
      <c r="N687" s="94" cm="1">
        <f t="array" ref="N687">IFERROR(INDEX([1]!v_s10a_incident_by_feeder_FY26[SAIFI_Value], ROWS($N$9:N687)),"")</f>
        <v>4.5984084191693199E-3</v>
      </c>
      <c r="O687" s="91" cm="1">
        <f t="array" ref="O687">IFERROR(INDEX([1]!v_s10a_incident_by_feeder_FY26[ICPs], ROWS($N$9:N687)),"")</f>
        <v>161.38675635904639</v>
      </c>
      <c r="P687" s="118" cm="1">
        <f t="array" ref="P687">IFERROR(INDEX([1]!v_s10a_incident_by_feeder_FY26[CML], ROWS($P$9:P687)),"")</f>
        <v>62192.801567311057</v>
      </c>
      <c r="Q687" s="88" t="str" cm="1">
        <f t="array" ref="Q687">IFERROR(INDEX([1]!v_s10a_incident_by_feeder_FY26[Planned or Unplanned], ROWS($Q$9:Q687)),"")</f>
        <v>Unplanned</v>
      </c>
      <c r="R687" s="88" t="str" cm="1">
        <f t="array" ref="R687">IFERROR(INDEX([1]!v_s10a_incident_by_feeder_FY26[Cause], ROWS($R$9:R687)),"")</f>
        <v>Defective Equipment</v>
      </c>
      <c r="S687" s="88" t="str" cm="1">
        <f t="array" ref="S687">IFERROR(INDEX([1]!v_s10a_incident_by_feeder_FY26[Details], ROWS($S$9:S687)),"")</f>
        <v># Southern Area Network Outage, Kaikohe Substation, 33kV Bus</v>
      </c>
      <c r="T687" s="18"/>
    </row>
    <row r="688" spans="1:20" ht="15.75" x14ac:dyDescent="0.25">
      <c r="A688" s="10">
        <v>688</v>
      </c>
      <c r="B688" s="11"/>
      <c r="C688" s="116"/>
      <c r="D688" s="116"/>
      <c r="E688" s="85" t="str" cm="1">
        <f t="array" ref="E688">IFERROR(INDEX([1]!v_s10a_incident_by_feeder_FY26[Interruptions Identifier], ROWS($E$9:E688)),"")</f>
        <v>INCD-35417-F-MATAURI BAY</v>
      </c>
      <c r="F688" s="85" t="str" cm="1">
        <f t="array" ref="F688">IFERROR(INDEX([1]!v_s10a_incident_by_feeder_FY26[Circuit Location], ROWS($F$9:F688)),"")</f>
        <v>Kaeo 191732 - Matauri Bay</v>
      </c>
      <c r="G688" s="88" t="str" cm="1">
        <f t="array" ref="G688">IFERROR(INDEX(#REF!, ROWS($G$9:G688)),"")</f>
        <v/>
      </c>
      <c r="H688" s="88" t="str" cm="1">
        <f t="array" ref="H688">IFERROR(INDEX([1]!v_s10a_incident_by_feeder_FY26[feeder], ROWS($H$9:H688)),"")</f>
        <v>MATAURI BAY</v>
      </c>
      <c r="I688" s="89" cm="1">
        <f t="array" ref="I688">IFERROR(INDEX([1]!v_s10a_incident_by_feeder_FY26[Start_Date], ROWS($I$9:I688)),"")</f>
        <v>45967.723229166666</v>
      </c>
      <c r="J688" s="90" cm="1">
        <f t="array" ref="J688">IFERROR(INDEX([1]!v_s10a_incident_by_feeder_FY26[Start_Time], ROWS($J$9:J688)),"")</f>
        <v>45967.723229166666</v>
      </c>
      <c r="K688" s="89" cm="1">
        <f t="array" ref="K688">IFERROR(INDEX([1]!v_s10a_incident_by_feeder_FY26[End_Date], ROWS($K$9:K688)),"")</f>
        <v>45967.988888888889</v>
      </c>
      <c r="L688" s="90" cm="1">
        <f t="array" ref="L688">IFERROR(INDEX([1]!v_s10a_incident_by_feeder_FY26[End_Time], ROWS($L$9:L688)),"")</f>
        <v>45967.988888888889</v>
      </c>
      <c r="M688" s="97" cm="1">
        <f t="array" ref="M688">IFERROR(INDEX([1]!v_s10a_incident_by_feeder_FY26[SAIDI_Value], ROWS($M$9:M688)),"")</f>
        <v>4.0359117689584485</v>
      </c>
      <c r="N688" s="94" cm="1">
        <f t="array" ref="N688">IFERROR(INDEX([1]!v_s10a_incident_by_feeder_FY26[SAIFI_Value], ROWS($N$9:N688)),"")</f>
        <v>1.0803489659494202E-2</v>
      </c>
      <c r="O688" s="91" cm="1">
        <f t="array" ref="O688">IFERROR(INDEX([1]!v_s10a_incident_by_feeder_FY26[ICPs], ROWS($N$9:N688)),"")</f>
        <v>379.16165650619388</v>
      </c>
      <c r="P688" s="118" cm="1">
        <f t="array" ref="P688">IFERROR(INDEX([1]!v_s10a_incident_by_feeder_FY26[CML], ROWS($P$9:P688)),"")</f>
        <v>145712.55850647582</v>
      </c>
      <c r="Q688" s="88" t="str" cm="1">
        <f t="array" ref="Q688">IFERROR(INDEX([1]!v_s10a_incident_by_feeder_FY26[Planned or Unplanned], ROWS($Q$9:Q688)),"")</f>
        <v>Unplanned</v>
      </c>
      <c r="R688" s="88" t="str" cm="1">
        <f t="array" ref="R688">IFERROR(INDEX([1]!v_s10a_incident_by_feeder_FY26[Cause], ROWS($R$9:R688)),"")</f>
        <v>Defective Equipment</v>
      </c>
      <c r="S688" s="88" t="str" cm="1">
        <f t="array" ref="S688">IFERROR(INDEX([1]!v_s10a_incident_by_feeder_FY26[Details], ROWS($S$9:S688)),"")</f>
        <v># Southern Area Network Outage, Kaikohe Substation, 33kV Bus</v>
      </c>
      <c r="T688" s="18"/>
    </row>
    <row r="689" spans="1:20" ht="15.75" x14ac:dyDescent="0.25">
      <c r="A689" s="10">
        <v>689</v>
      </c>
      <c r="B689" s="11"/>
      <c r="C689" s="116"/>
      <c r="D689" s="116"/>
      <c r="E689" s="85" t="str" cm="1">
        <f t="array" ref="E689">IFERROR(INDEX([1]!v_s10a_incident_by_feeder_FY26[Interruptions Identifier], ROWS($E$9:E689)),"")</f>
        <v>INCD-35417-F-NRCF</v>
      </c>
      <c r="F689" s="85" t="str" cm="1">
        <f t="array" ref="F689">IFERROR(INDEX([1]!v_s10a_incident_by_feeder_FY26[Circuit Location], ROWS($F$9:F689)),"")</f>
        <v>Kaikohe Transmission CB0106 - NCRF</v>
      </c>
      <c r="G689" s="88" t="str" cm="1">
        <f t="array" ref="G689">IFERROR(INDEX(#REF!, ROWS($G$9:G689)),"")</f>
        <v/>
      </c>
      <c r="H689" s="88" t="str" cm="1">
        <f t="array" ref="H689">IFERROR(INDEX([1]!v_s10a_incident_by_feeder_FY26[feeder], ROWS($H$9:H689)),"")</f>
        <v>NRCF</v>
      </c>
      <c r="I689" s="89" cm="1">
        <f t="array" ref="I689">IFERROR(INDEX([1]!v_s10a_incident_by_feeder_FY26[Start_Date], ROWS($I$9:I689)),"")</f>
        <v>45967.723229166666</v>
      </c>
      <c r="J689" s="90" cm="1">
        <f t="array" ref="J689">IFERROR(INDEX([1]!v_s10a_incident_by_feeder_FY26[Start_Time], ROWS($J$9:J689)),"")</f>
        <v>45967.723229166666</v>
      </c>
      <c r="K689" s="89" cm="1">
        <f t="array" ref="K689">IFERROR(INDEX([1]!v_s10a_incident_by_feeder_FY26[End_Date], ROWS($K$9:K689)),"")</f>
        <v>45967.988888888889</v>
      </c>
      <c r="L689" s="90" cm="1">
        <f t="array" ref="L689">IFERROR(INDEX([1]!v_s10a_incident_by_feeder_FY26[End_Time], ROWS($L$9:L689)),"")</f>
        <v>45967.988888888889</v>
      </c>
      <c r="M689" s="97" cm="1">
        <f t="array" ref="M689">IFERROR(INDEX([1]!v_s10a_incident_by_feeder_FY26[SAIDI_Value], ROWS($M$9:M689)),"")</f>
        <v>6.9550137947919444E-3</v>
      </c>
      <c r="N689" s="94" cm="1">
        <f t="array" ref="N689">IFERROR(INDEX([1]!v_s10a_incident_by_feeder_FY26[SAIFI_Value], ROWS($N$9:N689)),"")</f>
        <v>2.7701255536676378E-5</v>
      </c>
      <c r="O689" s="91" cm="1">
        <f t="array" ref="O689">IFERROR(INDEX([1]!v_s10a_incident_by_feeder_FY26[ICPs], ROWS($N$9:N689)),"")</f>
        <v>0.97220937563977194</v>
      </c>
      <c r="P689" s="118" cm="1">
        <f t="array" ref="P689">IFERROR(INDEX([1]!v_s10a_incident_by_feeder_FY26[CML], ROWS($P$9:P689)),"")</f>
        <v>251.10381804716837</v>
      </c>
      <c r="Q689" s="88" t="str" cm="1">
        <f t="array" ref="Q689">IFERROR(INDEX([1]!v_s10a_incident_by_feeder_FY26[Planned or Unplanned], ROWS($Q$9:Q689)),"")</f>
        <v>Unplanned</v>
      </c>
      <c r="R689" s="88" t="str" cm="1">
        <f t="array" ref="R689">IFERROR(INDEX([1]!v_s10a_incident_by_feeder_FY26[Cause], ROWS($R$9:R689)),"")</f>
        <v>Defective Equipment</v>
      </c>
      <c r="S689" s="88" t="str" cm="1">
        <f t="array" ref="S689">IFERROR(INDEX([1]!v_s10a_incident_by_feeder_FY26[Details], ROWS($S$9:S689)),"")</f>
        <v># Southern Area Network Outage, Kaikohe Substation, 33kV Bus</v>
      </c>
      <c r="T689" s="18"/>
    </row>
    <row r="690" spans="1:20" ht="15.75" x14ac:dyDescent="0.25">
      <c r="A690" s="10">
        <v>690</v>
      </c>
      <c r="B690" s="11"/>
      <c r="C690" s="116"/>
      <c r="D690" s="116"/>
      <c r="E690" s="85" t="str" cm="1">
        <f t="array" ref="E690">IFERROR(INDEX([1]!v_s10a_incident_by_feeder_FY26[Interruptions Identifier], ROWS($E$9:E690)),"")</f>
        <v>INCD-35417-F-RIVERVIEW</v>
      </c>
      <c r="F690" s="85" t="str" cm="1">
        <f t="array" ref="F690">IFERROR(INDEX([1]!v_s10a_incident_by_feeder_FY26[Circuit Location], ROWS($F$9:F690)),"")</f>
        <v>Waipapa 041682 - Riverview</v>
      </c>
      <c r="G690" s="88" t="str" cm="1">
        <f t="array" ref="G690">IFERROR(INDEX(#REF!, ROWS($G$9:G690)),"")</f>
        <v/>
      </c>
      <c r="H690" s="88" t="str" cm="1">
        <f t="array" ref="H690">IFERROR(INDEX([1]!v_s10a_incident_by_feeder_FY26[feeder], ROWS($H$9:H690)),"")</f>
        <v>RIVERVIEW</v>
      </c>
      <c r="I690" s="89" cm="1">
        <f t="array" ref="I690">IFERROR(INDEX([1]!v_s10a_incident_by_feeder_FY26[Start_Date], ROWS($I$9:I690)),"")</f>
        <v>45967.723229166666</v>
      </c>
      <c r="J690" s="90" cm="1">
        <f t="array" ref="J690">IFERROR(INDEX([1]!v_s10a_incident_by_feeder_FY26[Start_Time], ROWS($J$9:J690)),"")</f>
        <v>45967.723229166666</v>
      </c>
      <c r="K690" s="89" cm="1">
        <f t="array" ref="K690">IFERROR(INDEX([1]!v_s10a_incident_by_feeder_FY26[End_Date], ROWS($K$9:K690)),"")</f>
        <v>45967.988888888889</v>
      </c>
      <c r="L690" s="90" cm="1">
        <f t="array" ref="L690">IFERROR(INDEX([1]!v_s10a_incident_by_feeder_FY26[End_Time], ROWS($L$9:L690)),"")</f>
        <v>45967.988888888889</v>
      </c>
      <c r="M690" s="97" cm="1">
        <f t="array" ref="M690">IFERROR(INDEX([1]!v_s10a_incident_by_feeder_FY26[SAIDI_Value], ROWS($M$9:M690)),"")</f>
        <v>12.643562238619189</v>
      </c>
      <c r="N690" s="94" cm="1">
        <f t="array" ref="N690">IFERROR(INDEX([1]!v_s10a_incident_by_feeder_FY26[SAIFI_Value], ROWS($N$9:N690)),"")</f>
        <v>3.5097490765587658E-2</v>
      </c>
      <c r="O690" s="91" cm="1">
        <f t="array" ref="O690">IFERROR(INDEX([1]!v_s10a_incident_by_feeder_FY26[ICPs], ROWS($N$9:N690)),"")</f>
        <v>1231.7892789573045</v>
      </c>
      <c r="P690" s="118" cm="1">
        <f t="array" ref="P690">IFERROR(INDEX([1]!v_s10a_incident_by_feeder_FY26[CML], ROWS($P$9:P690)),"")</f>
        <v>456483.17106310721</v>
      </c>
      <c r="Q690" s="88" t="str" cm="1">
        <f t="array" ref="Q690">IFERROR(INDEX([1]!v_s10a_incident_by_feeder_FY26[Planned or Unplanned], ROWS($Q$9:Q690)),"")</f>
        <v>Unplanned</v>
      </c>
      <c r="R690" s="88" t="str" cm="1">
        <f t="array" ref="R690">IFERROR(INDEX([1]!v_s10a_incident_by_feeder_FY26[Cause], ROWS($R$9:R690)),"")</f>
        <v>Defective Equipment</v>
      </c>
      <c r="S690" s="88" t="str" cm="1">
        <f t="array" ref="S690">IFERROR(INDEX([1]!v_s10a_incident_by_feeder_FY26[Details], ROWS($S$9:S690)),"")</f>
        <v># Southern Area Network Outage, Kaikohe Substation, 33kV Bus</v>
      </c>
      <c r="T690" s="18"/>
    </row>
    <row r="691" spans="1:20" ht="15.75" x14ac:dyDescent="0.25">
      <c r="A691" s="10">
        <v>691</v>
      </c>
      <c r="B691" s="11"/>
      <c r="C691" s="116"/>
      <c r="D691" s="116"/>
      <c r="E691" s="85" t="str" cm="1">
        <f t="array" ref="E691">IFERROR(INDEX([1]!v_s10a_incident_by_feeder_FY26[Interruptions Identifier], ROWS($E$9:E691)),"")</f>
        <v>INCD-35417-F-OPONONI</v>
      </c>
      <c r="F691" s="85" t="str" cm="1">
        <f t="array" ref="F691">IFERROR(INDEX([1]!v_s10a_incident_by_feeder_FY26[Circuit Location], ROWS($F$9:F691)),"")</f>
        <v>Omanaia 051762 - Opononi</v>
      </c>
      <c r="G691" s="88" t="str" cm="1">
        <f t="array" ref="G691">IFERROR(INDEX(#REF!, ROWS($G$9:G691)),"")</f>
        <v/>
      </c>
      <c r="H691" s="88" t="str" cm="1">
        <f t="array" ref="H691">IFERROR(INDEX([1]!v_s10a_incident_by_feeder_FY26[feeder], ROWS($H$9:H691)),"")</f>
        <v>OPONONI</v>
      </c>
      <c r="I691" s="89" cm="1">
        <f t="array" ref="I691">IFERROR(INDEX([1]!v_s10a_incident_by_feeder_FY26[Start_Date], ROWS($I$9:I691)),"")</f>
        <v>45967.723229166666</v>
      </c>
      <c r="J691" s="90" cm="1">
        <f t="array" ref="J691">IFERROR(INDEX([1]!v_s10a_incident_by_feeder_FY26[Start_Time], ROWS($J$9:J691)),"")</f>
        <v>45967.723229166666</v>
      </c>
      <c r="K691" s="89" cm="1">
        <f t="array" ref="K691">IFERROR(INDEX([1]!v_s10a_incident_by_feeder_FY26[End_Date], ROWS($K$9:K691)),"")</f>
        <v>45967.988888888889</v>
      </c>
      <c r="L691" s="90" cm="1">
        <f t="array" ref="L691">IFERROR(INDEX([1]!v_s10a_incident_by_feeder_FY26[End_Time], ROWS($L$9:L691)),"")</f>
        <v>45967.988888888889</v>
      </c>
      <c r="M691" s="97" cm="1">
        <f t="array" ref="M691">IFERROR(INDEX([1]!v_s10a_incident_by_feeder_FY26[SAIDI_Value], ROWS($M$9:M691)),"")</f>
        <v>10.847975191041213</v>
      </c>
      <c r="N691" s="94" cm="1">
        <f t="array" ref="N691">IFERROR(INDEX([1]!v_s10a_incident_by_feeder_FY26[SAIFI_Value], ROWS($N$9:N691)),"")</f>
        <v>3.7729110041618691E-2</v>
      </c>
      <c r="O691" s="91" cm="1">
        <f t="array" ref="O691">IFERROR(INDEX([1]!v_s10a_incident_by_feeder_FY26[ICPs], ROWS($N$9:N691)),"")</f>
        <v>1324.1491696447247</v>
      </c>
      <c r="P691" s="118" cm="1">
        <f t="array" ref="P691">IFERROR(INDEX([1]!v_s10a_incident_by_feeder_FY26[CML], ROWS($P$9:P691)),"")</f>
        <v>391655.29629735195</v>
      </c>
      <c r="Q691" s="88" t="str" cm="1">
        <f t="array" ref="Q691">IFERROR(INDEX([1]!v_s10a_incident_by_feeder_FY26[Planned or Unplanned], ROWS($Q$9:Q691)),"")</f>
        <v>Unplanned</v>
      </c>
      <c r="R691" s="88" t="str" cm="1">
        <f t="array" ref="R691">IFERROR(INDEX([1]!v_s10a_incident_by_feeder_FY26[Cause], ROWS($R$9:R691)),"")</f>
        <v>Defective Equipment</v>
      </c>
      <c r="S691" s="88" t="str" cm="1">
        <f t="array" ref="S691">IFERROR(INDEX([1]!v_s10a_incident_by_feeder_FY26[Details], ROWS($S$9:S691)),"")</f>
        <v># Southern Area Network Outage, Kaikohe Substation, 33kV Bus</v>
      </c>
      <c r="T691" s="18"/>
    </row>
    <row r="692" spans="1:20" ht="15.75" x14ac:dyDescent="0.25">
      <c r="A692" s="10">
        <v>692</v>
      </c>
      <c r="B692" s="11"/>
      <c r="C692" s="116"/>
      <c r="D692" s="116"/>
      <c r="E692" s="85" t="str" cm="1">
        <f t="array" ref="E692">IFERROR(INDEX([1]!v_s10a_incident_by_feeder_FY26[Interruptions Identifier], ROWS($E$9:E692)),"")</f>
        <v>INCD-35417-F-CROSSROADS</v>
      </c>
      <c r="F692" s="85" t="str" cm="1">
        <f t="array" ref="F692">IFERROR(INDEX([1]!v_s10a_incident_by_feeder_FY26[Circuit Location], ROWS($F$9:F692)),"")</f>
        <v>Mt Pokaka 171122 - Crossroads</v>
      </c>
      <c r="G692" s="88" t="str" cm="1">
        <f t="array" ref="G692">IFERROR(INDEX(#REF!, ROWS($G$9:G692)),"")</f>
        <v/>
      </c>
      <c r="H692" s="88" t="str" cm="1">
        <f t="array" ref="H692">IFERROR(INDEX([1]!v_s10a_incident_by_feeder_FY26[feeder], ROWS($H$9:H692)),"")</f>
        <v>CROSSROADS</v>
      </c>
      <c r="I692" s="89" cm="1">
        <f t="array" ref="I692">IFERROR(INDEX([1]!v_s10a_incident_by_feeder_FY26[Start_Date], ROWS($I$9:I692)),"")</f>
        <v>45967.723229166666</v>
      </c>
      <c r="J692" s="90" cm="1">
        <f t="array" ref="J692">IFERROR(INDEX([1]!v_s10a_incident_by_feeder_FY26[Start_Time], ROWS($J$9:J692)),"")</f>
        <v>45967.723229166666</v>
      </c>
      <c r="K692" s="89" cm="1">
        <f t="array" ref="K692">IFERROR(INDEX([1]!v_s10a_incident_by_feeder_FY26[End_Date], ROWS($K$9:K692)),"")</f>
        <v>45967.988888888889</v>
      </c>
      <c r="L692" s="90" cm="1">
        <f t="array" ref="L692">IFERROR(INDEX([1]!v_s10a_incident_by_feeder_FY26[End_Time], ROWS($L$9:L692)),"")</f>
        <v>45967.988888888889</v>
      </c>
      <c r="M692" s="97" cm="1">
        <f t="array" ref="M692">IFERROR(INDEX([1]!v_s10a_incident_by_feeder_FY26[SAIDI_Value], ROWS($M$9:M692)),"")</f>
        <v>6.4235074300135988</v>
      </c>
      <c r="N692" s="94" cm="1">
        <f t="array" ref="N692">IFERROR(INDEX([1]!v_s10a_incident_by_feeder_FY26[SAIFI_Value], ROWS($N$9:N692)),"")</f>
        <v>1.883685376527201E-2</v>
      </c>
      <c r="O692" s="91" cm="1">
        <f t="array" ref="O692">IFERROR(INDEX([1]!v_s10a_incident_by_feeder_FY26[ICPs], ROWS($N$9:N692)),"")</f>
        <v>661.1023754466994</v>
      </c>
      <c r="P692" s="118" cm="1">
        <f t="array" ref="P692">IFERROR(INDEX([1]!v_s10a_incident_by_feeder_FY26[CML], ROWS($P$9:P692)),"")</f>
        <v>231914.31225321096</v>
      </c>
      <c r="Q692" s="88" t="str" cm="1">
        <f t="array" ref="Q692">IFERROR(INDEX([1]!v_s10a_incident_by_feeder_FY26[Planned or Unplanned], ROWS($Q$9:Q692)),"")</f>
        <v>Unplanned</v>
      </c>
      <c r="R692" s="88" t="str" cm="1">
        <f t="array" ref="R692">IFERROR(INDEX([1]!v_s10a_incident_by_feeder_FY26[Cause], ROWS($R$9:R692)),"")</f>
        <v>Defective Equipment</v>
      </c>
      <c r="S692" s="88" t="str" cm="1">
        <f t="array" ref="S692">IFERROR(INDEX([1]!v_s10a_incident_by_feeder_FY26[Details], ROWS($S$9:S692)),"")</f>
        <v># Southern Area Network Outage, Kaikohe Substation, 33kV Bus</v>
      </c>
      <c r="T692" s="18"/>
    </row>
    <row r="693" spans="1:20" ht="15.75" x14ac:dyDescent="0.25">
      <c r="A693" s="10">
        <v>693</v>
      </c>
      <c r="B693" s="11"/>
      <c r="C693" s="116"/>
      <c r="D693" s="116"/>
      <c r="E693" s="85" t="str" cm="1">
        <f t="array" ref="E693">IFERROR(INDEX([1]!v_s10a_incident_by_feeder_FY26[Interruptions Identifier], ROWS($E$9:E693)),"")</f>
        <v>INCD-35417-F-OMAUNU ROAD</v>
      </c>
      <c r="F693" s="85" t="str" cm="1">
        <f t="array" ref="F693">IFERROR(INDEX([1]!v_s10a_incident_by_feeder_FY26[Circuit Location], ROWS($F$9:F693)),"")</f>
        <v>Kaeo 191712 - Omaunu Rd</v>
      </c>
      <c r="G693" s="88" t="str" cm="1">
        <f t="array" ref="G693">IFERROR(INDEX(#REF!, ROWS($G$9:G693)),"")</f>
        <v/>
      </c>
      <c r="H693" s="88" t="str" cm="1">
        <f t="array" ref="H693">IFERROR(INDEX([1]!v_s10a_incident_by_feeder_FY26[feeder], ROWS($H$9:H693)),"")</f>
        <v>OMAUNU ROAD</v>
      </c>
      <c r="I693" s="89" cm="1">
        <f t="array" ref="I693">IFERROR(INDEX([1]!v_s10a_incident_by_feeder_FY26[Start_Date], ROWS($I$9:I693)),"")</f>
        <v>45967.723229166666</v>
      </c>
      <c r="J693" s="90" cm="1">
        <f t="array" ref="J693">IFERROR(INDEX([1]!v_s10a_incident_by_feeder_FY26[Start_Time], ROWS($J$9:J693)),"")</f>
        <v>45967.723229166666</v>
      </c>
      <c r="K693" s="89" cm="1">
        <f t="array" ref="K693">IFERROR(INDEX([1]!v_s10a_incident_by_feeder_FY26[End_Date], ROWS($K$9:K693)),"")</f>
        <v>45967.988888888889</v>
      </c>
      <c r="L693" s="90" cm="1">
        <f t="array" ref="L693">IFERROR(INDEX([1]!v_s10a_incident_by_feeder_FY26[End_Time], ROWS($L$9:L693)),"")</f>
        <v>45967.988888888889</v>
      </c>
      <c r="M693" s="97" cm="1">
        <f t="array" ref="M693">IFERROR(INDEX([1]!v_s10a_incident_by_feeder_FY26[SAIDI_Value], ROWS($M$9:M693)),"")</f>
        <v>1.1907284643757672</v>
      </c>
      <c r="N693" s="94" cm="1">
        <f t="array" ref="N693">IFERROR(INDEX([1]!v_s10a_incident_by_feeder_FY26[SAIFI_Value], ROWS($N$9:N693)),"")</f>
        <v>3.1579431312364526E-3</v>
      </c>
      <c r="O693" s="91" cm="1">
        <f t="array" ref="O693">IFERROR(INDEX([1]!v_s10a_incident_by_feeder_FY26[ICPs], ROWS($N$9:N693)),"")</f>
        <v>110.83186882487642</v>
      </c>
      <c r="P693" s="118" cm="1">
        <f t="array" ref="P693">IFERROR(INDEX([1]!v_s10a_incident_by_feeder_FY26[CML], ROWS($P$9:P693)),"")</f>
        <v>42990.060477822706</v>
      </c>
      <c r="Q693" s="88" t="str" cm="1">
        <f t="array" ref="Q693">IFERROR(INDEX([1]!v_s10a_incident_by_feeder_FY26[Planned or Unplanned], ROWS($Q$9:Q693)),"")</f>
        <v>Unplanned</v>
      </c>
      <c r="R693" s="88" t="str" cm="1">
        <f t="array" ref="R693">IFERROR(INDEX([1]!v_s10a_incident_by_feeder_FY26[Cause], ROWS($R$9:R693)),"")</f>
        <v>Defective Equipment</v>
      </c>
      <c r="S693" s="88" t="str" cm="1">
        <f t="array" ref="S693">IFERROR(INDEX([1]!v_s10a_incident_by_feeder_FY26[Details], ROWS($S$9:S693)),"")</f>
        <v># Southern Area Network Outage, Kaikohe Substation, 33kV Bus</v>
      </c>
      <c r="T693" s="18"/>
    </row>
    <row r="694" spans="1:20" ht="15.75" x14ac:dyDescent="0.25">
      <c r="A694" s="10">
        <v>694</v>
      </c>
      <c r="B694" s="11"/>
      <c r="C694" s="116"/>
      <c r="D694" s="116"/>
      <c r="E694" s="85" t="str" cm="1">
        <f t="array" ref="E694">IFERROR(INDEX([1]!v_s10a_incident_by_feeder_FY26[Interruptions Identifier], ROWS($E$9:E694)),"")</f>
        <v>INCD-35417-F-PURERUA</v>
      </c>
      <c r="F694" s="85" t="str" cm="1">
        <f t="array" ref="F694">IFERROR(INDEX([1]!v_s10a_incident_by_feeder_FY26[Circuit Location], ROWS($F$9:F694)),"")</f>
        <v>Waipapa 041632 - Purerua</v>
      </c>
      <c r="G694" s="88" t="str" cm="1">
        <f t="array" ref="G694">IFERROR(INDEX(#REF!, ROWS($G$9:G694)),"")</f>
        <v/>
      </c>
      <c r="H694" s="88" t="str" cm="1">
        <f t="array" ref="H694">IFERROR(INDEX([1]!v_s10a_incident_by_feeder_FY26[feeder], ROWS($H$9:H694)),"")</f>
        <v>PURERUA</v>
      </c>
      <c r="I694" s="89" cm="1">
        <f t="array" ref="I694">IFERROR(INDEX([1]!v_s10a_incident_by_feeder_FY26[Start_Date], ROWS($I$9:I694)),"")</f>
        <v>45967.723229166666</v>
      </c>
      <c r="J694" s="90" cm="1">
        <f t="array" ref="J694">IFERROR(INDEX([1]!v_s10a_incident_by_feeder_FY26[Start_Time], ROWS($J$9:J694)),"")</f>
        <v>45967.723229166666</v>
      </c>
      <c r="K694" s="89" cm="1">
        <f t="array" ref="K694">IFERROR(INDEX([1]!v_s10a_incident_by_feeder_FY26[End_Date], ROWS($K$9:K694)),"")</f>
        <v>45967.988888888889</v>
      </c>
      <c r="L694" s="90" cm="1">
        <f t="array" ref="L694">IFERROR(INDEX([1]!v_s10a_incident_by_feeder_FY26[End_Time], ROWS($L$9:L694)),"")</f>
        <v>45967.988888888889</v>
      </c>
      <c r="M694" s="97" cm="1">
        <f t="array" ref="M694">IFERROR(INDEX([1]!v_s10a_incident_by_feeder_FY26[SAIDI_Value], ROWS($M$9:M694)),"")</f>
        <v>11.062370970771475</v>
      </c>
      <c r="N694" s="94" cm="1">
        <f t="array" ref="N694">IFERROR(INDEX([1]!v_s10a_incident_by_feeder_FY26[SAIFI_Value], ROWS($N$9:N694)),"")</f>
        <v>2.9945057235674921E-2</v>
      </c>
      <c r="O694" s="91" cm="1">
        <f t="array" ref="O694">IFERROR(INDEX([1]!v_s10a_incident_by_feeder_FY26[ICPs], ROWS($N$9:N694)),"")</f>
        <v>1050.9583350851158</v>
      </c>
      <c r="P694" s="118" cm="1">
        <f t="array" ref="P694">IFERROR(INDEX([1]!v_s10a_incident_by_feeder_FY26[CML], ROWS($P$9:P694)),"")</f>
        <v>399395.84152873338</v>
      </c>
      <c r="Q694" s="88" t="str" cm="1">
        <f t="array" ref="Q694">IFERROR(INDEX([1]!v_s10a_incident_by_feeder_FY26[Planned or Unplanned], ROWS($Q$9:Q694)),"")</f>
        <v>Unplanned</v>
      </c>
      <c r="R694" s="88" t="str" cm="1">
        <f t="array" ref="R694">IFERROR(INDEX([1]!v_s10a_incident_by_feeder_FY26[Cause], ROWS($R$9:R694)),"")</f>
        <v>Defective Equipment</v>
      </c>
      <c r="S694" s="88" t="str" cm="1">
        <f t="array" ref="S694">IFERROR(INDEX([1]!v_s10a_incident_by_feeder_FY26[Details], ROWS($S$9:S694)),"")</f>
        <v># Southern Area Network Outage, Kaikohe Substation, 33kV Bus</v>
      </c>
      <c r="T694" s="18"/>
    </row>
    <row r="695" spans="1:20" ht="15.75" x14ac:dyDescent="0.25">
      <c r="A695" s="10">
        <v>695</v>
      </c>
      <c r="B695" s="11"/>
      <c r="C695" s="116"/>
      <c r="D695" s="116"/>
      <c r="E695" s="85" t="str" cm="1">
        <f t="array" ref="E695">IFERROR(INDEX([1]!v_s10a_incident_by_feeder_FY26[Interruptions Identifier], ROWS($E$9:E695)),"")</f>
        <v>INCD-35417-F-COBHAM ROAD</v>
      </c>
      <c r="F695" s="85" t="str" cm="1">
        <f t="array" ref="F695">IFERROR(INDEX([1]!v_s10a_incident_by_feeder_FY26[Circuit Location], ROWS($F$9:F695)),"")</f>
        <v>Kerikeri 181132 - Cobham Road</v>
      </c>
      <c r="G695" s="88" t="str" cm="1">
        <f t="array" ref="G695">IFERROR(INDEX(#REF!, ROWS($G$9:G695)),"")</f>
        <v/>
      </c>
      <c r="H695" s="88" t="str" cm="1">
        <f t="array" ref="H695">IFERROR(INDEX([1]!v_s10a_incident_by_feeder_FY26[feeder], ROWS($H$9:H695)),"")</f>
        <v>COBHAM ROAD</v>
      </c>
      <c r="I695" s="89" cm="1">
        <f t="array" ref="I695">IFERROR(INDEX([1]!v_s10a_incident_by_feeder_FY26[Start_Date], ROWS($I$9:I695)),"")</f>
        <v>45967.723229166666</v>
      </c>
      <c r="J695" s="90" cm="1">
        <f t="array" ref="J695">IFERROR(INDEX([1]!v_s10a_incident_by_feeder_FY26[Start_Time], ROWS($J$9:J695)),"")</f>
        <v>45967.723229166666</v>
      </c>
      <c r="K695" s="89" cm="1">
        <f t="array" ref="K695">IFERROR(INDEX([1]!v_s10a_incident_by_feeder_FY26[End_Date], ROWS($K$9:K695)),"")</f>
        <v>45967.988888888889</v>
      </c>
      <c r="L695" s="90" cm="1">
        <f t="array" ref="L695">IFERROR(INDEX([1]!v_s10a_incident_by_feeder_FY26[End_Time], ROWS($L$9:L695)),"")</f>
        <v>45967.988888888889</v>
      </c>
      <c r="M695" s="97" cm="1">
        <f t="array" ref="M695">IFERROR(INDEX([1]!v_s10a_incident_by_feeder_FY26[SAIDI_Value], ROWS($M$9:M695)),"")</f>
        <v>4.5397255072269083</v>
      </c>
      <c r="N695" s="94" cm="1">
        <f t="array" ref="N695">IFERROR(INDEX([1]!v_s10a_incident_by_feeder_FY26[SAIFI_Value], ROWS($N$9:N695)),"")</f>
        <v>1.5872819422795587E-2</v>
      </c>
      <c r="O695" s="91" cm="1">
        <f t="array" ref="O695">IFERROR(INDEX([1]!v_s10a_incident_by_feeder_FY26[ICPs], ROWS($N$9:N695)),"")</f>
        <v>557.07597225141706</v>
      </c>
      <c r="P695" s="118" cm="1">
        <f t="array" ref="P695">IFERROR(INDEX([1]!v_s10a_incident_by_feeder_FY26[CML], ROWS($P$9:P695)),"")</f>
        <v>163902.24971292031</v>
      </c>
      <c r="Q695" s="88" t="str" cm="1">
        <f t="array" ref="Q695">IFERROR(INDEX([1]!v_s10a_incident_by_feeder_FY26[Planned or Unplanned], ROWS($Q$9:Q695)),"")</f>
        <v>Unplanned</v>
      </c>
      <c r="R695" s="88" t="str" cm="1">
        <f t="array" ref="R695">IFERROR(INDEX([1]!v_s10a_incident_by_feeder_FY26[Cause], ROWS($R$9:R695)),"")</f>
        <v>Defective Equipment</v>
      </c>
      <c r="S695" s="88" t="str" cm="1">
        <f t="array" ref="S695">IFERROR(INDEX([1]!v_s10a_incident_by_feeder_FY26[Details], ROWS($S$9:S695)),"")</f>
        <v># Southern Area Network Outage, Kaikohe Substation, 33kV Bus</v>
      </c>
      <c r="T695" s="18"/>
    </row>
    <row r="696" spans="1:20" ht="15.75" x14ac:dyDescent="0.25">
      <c r="A696" s="10">
        <v>696</v>
      </c>
      <c r="B696" s="11"/>
      <c r="C696" s="116"/>
      <c r="D696" s="116"/>
      <c r="E696" s="85" t="str" cm="1">
        <f t="array" ref="E696">IFERROR(INDEX([1]!v_s10a_incident_by_feeder_FY26[Interruptions Identifier], ROWS($E$9:E696)),"")</f>
        <v>INCD-35417-F-PUKETI</v>
      </c>
      <c r="F696" s="85" t="str" cm="1">
        <f t="array" ref="F696">IFERROR(INDEX([1]!v_s10a_incident_by_feeder_FY26[Circuit Location], ROWS($F$9:F696)),"")</f>
        <v>Waipapa 041692 - Puketi</v>
      </c>
      <c r="G696" s="88" t="str" cm="1">
        <f t="array" ref="G696">IFERROR(INDEX(#REF!, ROWS($G$9:G696)),"")</f>
        <v/>
      </c>
      <c r="H696" s="88" t="str" cm="1">
        <f t="array" ref="H696">IFERROR(INDEX([1]!v_s10a_incident_by_feeder_FY26[feeder], ROWS($H$9:H696)),"")</f>
        <v>PUKETI</v>
      </c>
      <c r="I696" s="89" cm="1">
        <f t="array" ref="I696">IFERROR(INDEX([1]!v_s10a_incident_by_feeder_FY26[Start_Date], ROWS($I$9:I696)),"")</f>
        <v>45967.723229166666</v>
      </c>
      <c r="J696" s="90" cm="1">
        <f t="array" ref="J696">IFERROR(INDEX([1]!v_s10a_incident_by_feeder_FY26[Start_Time], ROWS($J$9:J696)),"")</f>
        <v>45967.723229166666</v>
      </c>
      <c r="K696" s="89" cm="1">
        <f t="array" ref="K696">IFERROR(INDEX([1]!v_s10a_incident_by_feeder_FY26[End_Date], ROWS($K$9:K696)),"")</f>
        <v>45967.988888888889</v>
      </c>
      <c r="L696" s="90" cm="1">
        <f t="array" ref="L696">IFERROR(INDEX([1]!v_s10a_incident_by_feeder_FY26[End_Time], ROWS($L$9:L696)),"")</f>
        <v>45967.988888888889</v>
      </c>
      <c r="M696" s="97" cm="1">
        <f t="array" ref="M696">IFERROR(INDEX([1]!v_s10a_incident_by_feeder_FY26[SAIDI_Value], ROWS($M$9:M696)),"")</f>
        <v>6.2135467181612096</v>
      </c>
      <c r="N696" s="94" cm="1">
        <f t="array" ref="N696">IFERROR(INDEX([1]!v_s10a_incident_by_feeder_FY26[SAIFI_Value], ROWS($N$9:N696)),"")</f>
        <v>1.7119375921967765E-2</v>
      </c>
      <c r="O696" s="91" cm="1">
        <f t="array" ref="O696">IFERROR(INDEX([1]!v_s10a_incident_by_feeder_FY26[ICPs], ROWS($N$9:N696)),"")</f>
        <v>600.82539415596989</v>
      </c>
      <c r="P696" s="118" cm="1">
        <f t="array" ref="P696">IFERROR(INDEX([1]!v_s10a_incident_by_feeder_FY26[CML], ROWS($P$9:P696)),"")</f>
        <v>224333.89071249231</v>
      </c>
      <c r="Q696" s="88" t="str" cm="1">
        <f t="array" ref="Q696">IFERROR(INDEX([1]!v_s10a_incident_by_feeder_FY26[Planned or Unplanned], ROWS($Q$9:Q696)),"")</f>
        <v>Unplanned</v>
      </c>
      <c r="R696" s="88" t="str" cm="1">
        <f t="array" ref="R696">IFERROR(INDEX([1]!v_s10a_incident_by_feeder_FY26[Cause], ROWS($R$9:R696)),"")</f>
        <v>Defective Equipment</v>
      </c>
      <c r="S696" s="88" t="str" cm="1">
        <f t="array" ref="S696">IFERROR(INDEX([1]!v_s10a_incident_by_feeder_FY26[Details], ROWS($S$9:S696)),"")</f>
        <v># Southern Area Network Outage, Kaikohe Substation, 33kV Bus</v>
      </c>
      <c r="T696" s="18"/>
    </row>
    <row r="697" spans="1:20" ht="15.75" x14ac:dyDescent="0.25">
      <c r="A697" s="10">
        <v>697</v>
      </c>
      <c r="B697" s="11"/>
      <c r="C697" s="116"/>
      <c r="D697" s="116"/>
      <c r="E697" s="85" t="str" cm="1">
        <f t="array" ref="E697">IFERROR(INDEX([1]!v_s10a_incident_by_feeder_FY26[Interruptions Identifier], ROWS($E$9:E697)),"")</f>
        <v>INCD-35417-F-SHEPHERD ROAD</v>
      </c>
      <c r="F697" s="85" t="str" cm="1">
        <f t="array" ref="F697">IFERROR(INDEX([1]!v_s10a_incident_by_feeder_FY26[Circuit Location], ROWS($F$9:F697)),"")</f>
        <v>Kerikeri 181192 - Shepherd Road</v>
      </c>
      <c r="G697" s="88" t="str" cm="1">
        <f t="array" ref="G697">IFERROR(INDEX(#REF!, ROWS($G$9:G697)),"")</f>
        <v/>
      </c>
      <c r="H697" s="88" t="str" cm="1">
        <f t="array" ref="H697">IFERROR(INDEX([1]!v_s10a_incident_by_feeder_FY26[feeder], ROWS($H$9:H697)),"")</f>
        <v>SHEPHERD ROAD</v>
      </c>
      <c r="I697" s="89" cm="1">
        <f t="array" ref="I697">IFERROR(INDEX([1]!v_s10a_incident_by_feeder_FY26[Start_Date], ROWS($I$9:I697)),"")</f>
        <v>45967.723229166666</v>
      </c>
      <c r="J697" s="90" cm="1">
        <f t="array" ref="J697">IFERROR(INDEX([1]!v_s10a_incident_by_feeder_FY26[Start_Time], ROWS($J$9:J697)),"")</f>
        <v>45967.723229166666</v>
      </c>
      <c r="K697" s="89" cm="1">
        <f t="array" ref="K697">IFERROR(INDEX([1]!v_s10a_incident_by_feeder_FY26[End_Date], ROWS($K$9:K697)),"")</f>
        <v>45967.988888888889</v>
      </c>
      <c r="L697" s="90" cm="1">
        <f t="array" ref="L697">IFERROR(INDEX([1]!v_s10a_incident_by_feeder_FY26[End_Time], ROWS($L$9:L697)),"")</f>
        <v>45967.988888888889</v>
      </c>
      <c r="M697" s="97" cm="1">
        <f t="array" ref="M697">IFERROR(INDEX([1]!v_s10a_incident_by_feeder_FY26[SAIDI_Value], ROWS($M$9:M697)),"")</f>
        <v>2.5394295588637767</v>
      </c>
      <c r="N697" s="94" cm="1">
        <f t="array" ref="N697">IFERROR(INDEX([1]!v_s10a_incident_by_feeder_FY26[SAIFI_Value], ROWS($N$9:N697)),"")</f>
        <v>7.3962352284230497E-3</v>
      </c>
      <c r="O697" s="91" cm="1">
        <f t="array" ref="O697">IFERROR(INDEX([1]!v_s10a_incident_by_feeder_FY26[ICPs], ROWS($N$9:N697)),"")</f>
        <v>259.57990330039769</v>
      </c>
      <c r="P697" s="118" cm="1">
        <f t="array" ref="P697">IFERROR(INDEX([1]!v_s10a_incident_by_feeder_FY26[CML], ROWS($P$9:P697)),"")</f>
        <v>91683.564793217811</v>
      </c>
      <c r="Q697" s="88" t="str" cm="1">
        <f t="array" ref="Q697">IFERROR(INDEX([1]!v_s10a_incident_by_feeder_FY26[Planned or Unplanned], ROWS($Q$9:Q697)),"")</f>
        <v>Unplanned</v>
      </c>
      <c r="R697" s="88" t="str" cm="1">
        <f t="array" ref="R697">IFERROR(INDEX([1]!v_s10a_incident_by_feeder_FY26[Cause], ROWS($R$9:R697)),"")</f>
        <v>Defective Equipment</v>
      </c>
      <c r="S697" s="88" t="str" cm="1">
        <f t="array" ref="S697">IFERROR(INDEX([1]!v_s10a_incident_by_feeder_FY26[Details], ROWS($S$9:S697)),"")</f>
        <v># Southern Area Network Outage, Kaikohe Substation, 33kV Bus</v>
      </c>
      <c r="T697" s="18"/>
    </row>
    <row r="698" spans="1:20" ht="15.75" x14ac:dyDescent="0.25">
      <c r="A698" s="10">
        <v>698</v>
      </c>
      <c r="B698" s="11"/>
      <c r="C698" s="116"/>
      <c r="D698" s="116"/>
      <c r="E698" s="85" t="str" cm="1">
        <f t="array" ref="E698">IFERROR(INDEX([1]!v_s10a_incident_by_feeder_FY26[Interruptions Identifier], ROWS($E$9:E698)),"")</f>
        <v>INCD-35417-F-BROADWOOD</v>
      </c>
      <c r="F698" s="85" t="str" cm="1">
        <f t="array" ref="F698">IFERROR(INDEX([1]!v_s10a_incident_by_feeder_FY26[Circuit Location], ROWS($F$9:F698)),"")</f>
        <v>Kaitaia Transmission 151922 - Broadwood</v>
      </c>
      <c r="G698" s="88" t="str" cm="1">
        <f t="array" ref="G698">IFERROR(INDEX(#REF!, ROWS($G$9:G698)),"")</f>
        <v/>
      </c>
      <c r="H698" s="88" t="str" cm="1">
        <f t="array" ref="H698">IFERROR(INDEX([1]!v_s10a_incident_by_feeder_FY26[feeder], ROWS($H$9:H698)),"")</f>
        <v>BROADWOOD</v>
      </c>
      <c r="I698" s="89" cm="1">
        <f t="array" ref="I698">IFERROR(INDEX([1]!v_s10a_incident_by_feeder_FY26[Start_Date], ROWS($I$9:I698)),"")</f>
        <v>45967.723229166666</v>
      </c>
      <c r="J698" s="90" cm="1">
        <f t="array" ref="J698">IFERROR(INDEX([1]!v_s10a_incident_by_feeder_FY26[Start_Time], ROWS($J$9:J698)),"")</f>
        <v>45967.723229166666</v>
      </c>
      <c r="K698" s="89" cm="1">
        <f t="array" ref="K698">IFERROR(INDEX([1]!v_s10a_incident_by_feeder_FY26[End_Date], ROWS($K$9:K698)),"")</f>
        <v>45967.988888888889</v>
      </c>
      <c r="L698" s="90" cm="1">
        <f t="array" ref="L698">IFERROR(INDEX([1]!v_s10a_incident_by_feeder_FY26[End_Time], ROWS($L$9:L698)),"")</f>
        <v>45967.988888888889</v>
      </c>
      <c r="M698" s="97" cm="1">
        <f t="array" ref="M698">IFERROR(INDEX([1]!v_s10a_incident_by_feeder_FY26[SAIDI_Value], ROWS($M$9:M698)),"")</f>
        <v>7.4199433546862812E-3</v>
      </c>
      <c r="N698" s="94" cm="1">
        <f t="array" ref="N698">IFERROR(INDEX([1]!v_s10a_incident_by_feeder_FY26[SAIFI_Value], ROWS($N$9:N698)),"")</f>
        <v>2.7701255536676378E-5</v>
      </c>
      <c r="O698" s="91" cm="1">
        <f t="array" ref="O698">IFERROR(INDEX([1]!v_s10a_incident_by_feeder_FY26[ICPs], ROWS($N$9:N698)),"")</f>
        <v>0.97220937563977194</v>
      </c>
      <c r="P698" s="118" cm="1">
        <f t="array" ref="P698">IFERROR(INDEX([1]!v_s10a_incident_by_feeder_FY26[CML], ROWS($P$9:P698)),"")</f>
        <v>267.88963487759349</v>
      </c>
      <c r="Q698" s="88" t="str" cm="1">
        <f t="array" ref="Q698">IFERROR(INDEX([1]!v_s10a_incident_by_feeder_FY26[Planned or Unplanned], ROWS($Q$9:Q698)),"")</f>
        <v>Unplanned</v>
      </c>
      <c r="R698" s="88" t="str" cm="1">
        <f t="array" ref="R698">IFERROR(INDEX([1]!v_s10a_incident_by_feeder_FY26[Cause], ROWS($R$9:R698)),"")</f>
        <v>Defective Equipment</v>
      </c>
      <c r="S698" s="88" t="str" cm="1">
        <f t="array" ref="S698">IFERROR(INDEX([1]!v_s10a_incident_by_feeder_FY26[Details], ROWS($S$9:S698)),"")</f>
        <v># Southern Area Network Outage, Kaikohe Substation, 33kV Bus</v>
      </c>
      <c r="T698" s="18"/>
    </row>
    <row r="699" spans="1:20" ht="15.75" x14ac:dyDescent="0.25">
      <c r="A699" s="10">
        <v>699</v>
      </c>
      <c r="B699" s="11"/>
      <c r="C699" s="116"/>
      <c r="D699" s="116"/>
      <c r="E699" s="85" t="str" cm="1">
        <f t="array" ref="E699">IFERROR(INDEX([1]!v_s10a_incident_by_feeder_FY26[Interruptions Identifier], ROWS($E$9:E699)),"")</f>
        <v>INCD-35417-F-TOWAI</v>
      </c>
      <c r="F699" s="85" t="str" cm="1">
        <f t="array" ref="F699">IFERROR(INDEX([1]!v_s10a_incident_by_feeder_FY26[Circuit Location], ROWS($F$9:F699)),"")</f>
        <v>Kawakawa CB0206 - Towai</v>
      </c>
      <c r="G699" s="88" t="str" cm="1">
        <f t="array" ref="G699">IFERROR(INDEX(#REF!, ROWS($G$9:G699)),"")</f>
        <v/>
      </c>
      <c r="H699" s="88" t="str" cm="1">
        <f t="array" ref="H699">IFERROR(INDEX([1]!v_s10a_incident_by_feeder_FY26[feeder], ROWS($H$9:H699)),"")</f>
        <v>TOWAI</v>
      </c>
      <c r="I699" s="89" cm="1">
        <f t="array" ref="I699">IFERROR(INDEX([1]!v_s10a_incident_by_feeder_FY26[Start_Date], ROWS($I$9:I699)),"")</f>
        <v>45967.723229166666</v>
      </c>
      <c r="J699" s="90" cm="1">
        <f t="array" ref="J699">IFERROR(INDEX([1]!v_s10a_incident_by_feeder_FY26[Start_Time], ROWS($J$9:J699)),"")</f>
        <v>45967.723229166666</v>
      </c>
      <c r="K699" s="89" cm="1">
        <f t="array" ref="K699">IFERROR(INDEX([1]!v_s10a_incident_by_feeder_FY26[End_Date], ROWS($K$9:K699)),"")</f>
        <v>45967.988888888889</v>
      </c>
      <c r="L699" s="90" cm="1">
        <f t="array" ref="L699">IFERROR(INDEX([1]!v_s10a_incident_by_feeder_FY26[End_Time], ROWS($L$9:L699)),"")</f>
        <v>45967.988888888889</v>
      </c>
      <c r="M699" s="97" cm="1">
        <f t="array" ref="M699">IFERROR(INDEX([1]!v_s10a_incident_by_feeder_FY26[SAIDI_Value], ROWS($M$9:M699)),"")</f>
        <v>4.024922440868548</v>
      </c>
      <c r="N699" s="94" cm="1">
        <f t="array" ref="N699">IFERROR(INDEX([1]!v_s10a_incident_by_feeder_FY26[SAIFI_Value], ROWS($N$9:N699)),"")</f>
        <v>1.324120014676455E-2</v>
      </c>
      <c r="O699" s="91" cm="1">
        <f t="array" ref="O699">IFERROR(INDEX([1]!v_s10a_incident_by_feeder_FY26[ICPs], ROWS($N$9:N699)),"")</f>
        <v>464.71608156399685</v>
      </c>
      <c r="P699" s="118" cm="1">
        <f t="array" ref="P699">IFERROR(INDEX([1]!v_s10a_incident_by_feeder_FY26[CML], ROWS($P$9:P699)),"")</f>
        <v>145315.79980511806</v>
      </c>
      <c r="Q699" s="88" t="str" cm="1">
        <f t="array" ref="Q699">IFERROR(INDEX([1]!v_s10a_incident_by_feeder_FY26[Planned or Unplanned], ROWS($Q$9:Q699)),"")</f>
        <v>Unplanned</v>
      </c>
      <c r="R699" s="88" t="str" cm="1">
        <f t="array" ref="R699">IFERROR(INDEX([1]!v_s10a_incident_by_feeder_FY26[Cause], ROWS($R$9:R699)),"")</f>
        <v>Defective Equipment</v>
      </c>
      <c r="S699" s="88" t="str" cm="1">
        <f t="array" ref="S699">IFERROR(INDEX([1]!v_s10a_incident_by_feeder_FY26[Details], ROWS($S$9:S699)),"")</f>
        <v># Southern Area Network Outage, Kaikohe Substation, 33kV Bus</v>
      </c>
      <c r="T699" s="18"/>
    </row>
    <row r="700" spans="1:20" ht="15.75" x14ac:dyDescent="0.25">
      <c r="A700" s="10">
        <v>700</v>
      </c>
      <c r="B700" s="11"/>
      <c r="C700" s="116"/>
      <c r="D700" s="116"/>
      <c r="E700" s="85" t="str" cm="1">
        <f t="array" ref="E700">IFERROR(INDEX([1]!v_s10a_incident_by_feeder_FY26[Interruptions Identifier], ROWS($E$9:E700)),"")</f>
        <v>INCD-35417-F-AERODROME ROAD</v>
      </c>
      <c r="F700" s="85" t="str" cm="1">
        <f t="array" ref="F700">IFERROR(INDEX([1]!v_s10a_incident_by_feeder_FY26[Circuit Location], ROWS($F$9:F700)),"")</f>
        <v>Waipapa 041622 - Aerodrome Rd</v>
      </c>
      <c r="G700" s="88" t="str" cm="1">
        <f t="array" ref="G700">IFERROR(INDEX(#REF!, ROWS($G$9:G700)),"")</f>
        <v/>
      </c>
      <c r="H700" s="88" t="str" cm="1">
        <f t="array" ref="H700">IFERROR(INDEX([1]!v_s10a_incident_by_feeder_FY26[feeder], ROWS($H$9:H700)),"")</f>
        <v>AERODROME ROAD</v>
      </c>
      <c r="I700" s="89" cm="1">
        <f t="array" ref="I700">IFERROR(INDEX([1]!v_s10a_incident_by_feeder_FY26[Start_Date], ROWS($I$9:I700)),"")</f>
        <v>45967.723229166666</v>
      </c>
      <c r="J700" s="90" cm="1">
        <f t="array" ref="J700">IFERROR(INDEX([1]!v_s10a_incident_by_feeder_FY26[Start_Time], ROWS($J$9:J700)),"")</f>
        <v>45967.723229166666</v>
      </c>
      <c r="K700" s="89" cm="1">
        <f t="array" ref="K700">IFERROR(INDEX([1]!v_s10a_incident_by_feeder_FY26[End_Date], ROWS($K$9:K700)),"")</f>
        <v>45967.988888888889</v>
      </c>
      <c r="L700" s="90" cm="1">
        <f t="array" ref="L700">IFERROR(INDEX([1]!v_s10a_incident_by_feeder_FY26[End_Time], ROWS($L$9:L700)),"")</f>
        <v>45967.988888888889</v>
      </c>
      <c r="M700" s="97" cm="1">
        <f t="array" ref="M700">IFERROR(INDEX([1]!v_s10a_incident_by_feeder_FY26[SAIDI_Value], ROWS($M$9:M700)),"")</f>
        <v>3.4233086689351024</v>
      </c>
      <c r="N700" s="94" cm="1">
        <f t="array" ref="N700">IFERROR(INDEX([1]!v_s10a_incident_by_feeder_FY26[SAIFI_Value], ROWS($N$9:N700)),"")</f>
        <v>9.4738293937100156E-3</v>
      </c>
      <c r="O700" s="91" cm="1">
        <f t="array" ref="O700">IFERROR(INDEX([1]!v_s10a_incident_by_feeder_FY26[ICPs], ROWS($N$9:N700)),"")</f>
        <v>332.49560647465239</v>
      </c>
      <c r="P700" s="118" cm="1">
        <f t="array" ref="P700">IFERROR(INDEX([1]!v_s10a_incident_by_feeder_FY26[CML], ROWS($P$9:P700)),"")</f>
        <v>123595.13618323294</v>
      </c>
      <c r="Q700" s="88" t="str" cm="1">
        <f t="array" ref="Q700">IFERROR(INDEX([1]!v_s10a_incident_by_feeder_FY26[Planned or Unplanned], ROWS($Q$9:Q700)),"")</f>
        <v>Unplanned</v>
      </c>
      <c r="R700" s="88" t="str" cm="1">
        <f t="array" ref="R700">IFERROR(INDEX([1]!v_s10a_incident_by_feeder_FY26[Cause], ROWS($R$9:R700)),"")</f>
        <v>Defective Equipment</v>
      </c>
      <c r="S700" s="88" t="str" cm="1">
        <f t="array" ref="S700">IFERROR(INDEX([1]!v_s10a_incident_by_feeder_FY26[Details], ROWS($S$9:S700)),"")</f>
        <v># Southern Area Network Outage, Kaikohe Substation, 33kV Bus</v>
      </c>
      <c r="T700" s="18"/>
    </row>
    <row r="701" spans="1:20" ht="15.75" x14ac:dyDescent="0.25">
      <c r="A701" s="10">
        <v>701</v>
      </c>
      <c r="B701" s="11"/>
      <c r="C701" s="116"/>
      <c r="D701" s="116"/>
      <c r="E701" s="85" t="str" cm="1">
        <f t="array" ref="E701">IFERROR(INDEX([1]!v_s10a_incident_by_feeder_FY26[Interruptions Identifier], ROWS($E$9:E701)),"")</f>
        <v>INCD-35417-F-TAKOU BAY</v>
      </c>
      <c r="F701" s="85" t="str" cm="1">
        <f t="array" ref="F701">IFERROR(INDEX([1]!v_s10a_incident_by_feeder_FY26[Circuit Location], ROWS($F$9:F701)),"")</f>
        <v>Waipapa 041672 - Takou Bay</v>
      </c>
      <c r="G701" s="88" t="str" cm="1">
        <f t="array" ref="G701">IFERROR(INDEX(#REF!, ROWS($G$9:G701)),"")</f>
        <v/>
      </c>
      <c r="H701" s="88" t="str" cm="1">
        <f t="array" ref="H701">IFERROR(INDEX([1]!v_s10a_incident_by_feeder_FY26[feeder], ROWS($H$9:H701)),"")</f>
        <v>TAKOU BAY</v>
      </c>
      <c r="I701" s="89" cm="1">
        <f t="array" ref="I701">IFERROR(INDEX([1]!v_s10a_incident_by_feeder_FY26[Start_Date], ROWS($I$9:I701)),"")</f>
        <v>45967.723229166666</v>
      </c>
      <c r="J701" s="90" cm="1">
        <f t="array" ref="J701">IFERROR(INDEX([1]!v_s10a_incident_by_feeder_FY26[Start_Time], ROWS($J$9:J701)),"")</f>
        <v>45967.723229166666</v>
      </c>
      <c r="K701" s="89" cm="1">
        <f t="array" ref="K701">IFERROR(INDEX([1]!v_s10a_incident_by_feeder_FY26[End_Date], ROWS($K$9:K701)),"")</f>
        <v>45967.988888888889</v>
      </c>
      <c r="L701" s="90" cm="1">
        <f t="array" ref="L701">IFERROR(INDEX([1]!v_s10a_incident_by_feeder_FY26[End_Time], ROWS($L$9:L701)),"")</f>
        <v>45967.988888888889</v>
      </c>
      <c r="M701" s="97" cm="1">
        <f t="array" ref="M701">IFERROR(INDEX([1]!v_s10a_incident_by_feeder_FY26[SAIDI_Value], ROWS($M$9:M701)),"")</f>
        <v>6.3143237784430131</v>
      </c>
      <c r="N701" s="94" cm="1">
        <f t="array" ref="N701">IFERROR(INDEX([1]!v_s10a_incident_by_feeder_FY26[SAIFI_Value], ROWS($N$9:N701)),"")</f>
        <v>1.6814662111059055E-2</v>
      </c>
      <c r="O701" s="91" cm="1">
        <f t="array" ref="O701">IFERROR(INDEX([1]!v_s10a_incident_by_feeder_FY26[ICPs], ROWS($N$9:N701)),"")</f>
        <v>590.13109102374744</v>
      </c>
      <c r="P701" s="118" cm="1">
        <f t="array" ref="P701">IFERROR(INDEX([1]!v_s10a_incident_by_feeder_FY26[CML], ROWS($P$9:P701)),"")</f>
        <v>227972.34569690656</v>
      </c>
      <c r="Q701" s="88" t="str" cm="1">
        <f t="array" ref="Q701">IFERROR(INDEX([1]!v_s10a_incident_by_feeder_FY26[Planned or Unplanned], ROWS($Q$9:Q701)),"")</f>
        <v>Unplanned</v>
      </c>
      <c r="R701" s="88" t="str" cm="1">
        <f t="array" ref="R701">IFERROR(INDEX([1]!v_s10a_incident_by_feeder_FY26[Cause], ROWS($R$9:R701)),"")</f>
        <v>Defective Equipment</v>
      </c>
      <c r="S701" s="88" t="str" cm="1">
        <f t="array" ref="S701">IFERROR(INDEX([1]!v_s10a_incident_by_feeder_FY26[Details], ROWS($S$9:S701)),"")</f>
        <v># Southern Area Network Outage, Kaikohe Substation, 33kV Bus</v>
      </c>
      <c r="T701" s="18"/>
    </row>
    <row r="702" spans="1:20" ht="15.75" x14ac:dyDescent="0.25">
      <c r="A702" s="10">
        <v>702</v>
      </c>
      <c r="B702" s="11"/>
      <c r="C702" s="116"/>
      <c r="D702" s="116"/>
      <c r="E702" s="85" t="str" cm="1">
        <f t="array" ref="E702">IFERROR(INDEX([1]!v_s10a_incident_by_feeder_FY26[Interruptions Identifier], ROWS($E$9:E702)),"")</f>
        <v>INCD-35426-F-KARETU</v>
      </c>
      <c r="F702" s="85" t="str" cm="1">
        <f t="array" ref="F702">IFERROR(INDEX([1]!v_s10a_incident_by_feeder_FY26[Circuit Location], ROWS($F$9:F702)),"")</f>
        <v>Kawakawa CB0210 - Karetu</v>
      </c>
      <c r="G702" s="88" t="str" cm="1">
        <f t="array" ref="G702">IFERROR(INDEX(#REF!, ROWS($G$9:G702)),"")</f>
        <v/>
      </c>
      <c r="H702" s="88" t="str" cm="1">
        <f t="array" ref="H702">IFERROR(INDEX([1]!v_s10a_incident_by_feeder_FY26[feeder], ROWS($H$9:H702)),"")</f>
        <v>KARETU</v>
      </c>
      <c r="I702" s="89" cm="1">
        <f t="array" ref="I702">IFERROR(INDEX([1]!v_s10a_incident_by_feeder_FY26[Start_Date], ROWS($I$9:I702)),"")</f>
        <v>45969.466666666667</v>
      </c>
      <c r="J702" s="90" cm="1">
        <f t="array" ref="J702">IFERROR(INDEX([1]!v_s10a_incident_by_feeder_FY26[Start_Time], ROWS($J$9:J702)),"")</f>
        <v>45969.466666666667</v>
      </c>
      <c r="K702" s="89" cm="1">
        <f t="array" ref="K702">IFERROR(INDEX([1]!v_s10a_incident_by_feeder_FY26[End_Date], ROWS($K$9:K702)),"")</f>
        <v>45969.521527777775</v>
      </c>
      <c r="L702" s="90" cm="1">
        <f t="array" ref="L702">IFERROR(INDEX([1]!v_s10a_incident_by_feeder_FY26[End_Time], ROWS($L$9:L702)),"")</f>
        <v>45969.521527777775</v>
      </c>
      <c r="M702" s="97" cm="1">
        <f t="array" ref="M702">IFERROR(INDEX([1]!v_s10a_incident_by_feeder_FY26[SAIDI_Value], ROWS($M$9:M702)),"")</f>
        <v>9.6277420779009346E-2</v>
      </c>
      <c r="N702" s="94" cm="1">
        <f t="array" ref="N702">IFERROR(INDEX([1]!v_s10a_incident_by_feeder_FY26[SAIFI_Value], ROWS($N$9:N702)),"")</f>
        <v>1.2187015289164636E-3</v>
      </c>
      <c r="O702" s="91" cm="1">
        <f t="array" ref="O702">IFERROR(INDEX([1]!v_s10a_incident_by_feeder_FY26[ICPs], ROWS($N$9:N702)),"")</f>
        <v>44</v>
      </c>
      <c r="P702" s="118" cm="1">
        <f t="array" ref="P702">IFERROR(INDEX([1]!v_s10a_incident_by_feeder_FY26[CML], ROWS($P$9:P702)),"")</f>
        <v>3475.9999998053536</v>
      </c>
      <c r="Q702" s="88" t="str" cm="1">
        <f t="array" ref="Q702">IFERROR(INDEX([1]!v_s10a_incident_by_feeder_FY26[Planned or Unplanned], ROWS($Q$9:Q702)),"")</f>
        <v>Unplanned</v>
      </c>
      <c r="R702" s="88" t="str" cm="1">
        <f t="array" ref="R702">IFERROR(INDEX([1]!v_s10a_incident_by_feeder_FY26[Cause], ROWS($R$9:R702)),"")</f>
        <v>Defective Equipment</v>
      </c>
      <c r="S702" s="88" t="str" cm="1">
        <f t="array" ref="S702">IFERROR(INDEX([1]!v_s10a_incident_by_feeder_FY26[Details], ROWS($S$9:S702)),"")</f>
        <v># Replaced Crossarm on Pole 403146, Settlement Rd, Kawakawa</v>
      </c>
      <c r="T702" s="18"/>
    </row>
    <row r="703" spans="1:20" ht="15.75" x14ac:dyDescent="0.25">
      <c r="A703" s="10">
        <v>703</v>
      </c>
      <c r="B703" s="11"/>
      <c r="C703" s="116"/>
      <c r="D703" s="116"/>
      <c r="E703" s="85" t="str" cm="1">
        <f t="array" ref="E703">IFERROR(INDEX([1]!v_s10a_incident_by_feeder_FY26[Interruptions Identifier], ROWS($E$9:E703)),"")</f>
        <v>INCD-35432-F-WAIMA</v>
      </c>
      <c r="F703" s="85" t="str" cm="1">
        <f t="array" ref="F703">IFERROR(INDEX([1]!v_s10a_incident_by_feeder_FY26[Circuit Location], ROWS($F$9:F703)),"")</f>
        <v>Omanaia 051772 - Waima</v>
      </c>
      <c r="G703" s="88" t="str" cm="1">
        <f t="array" ref="G703">IFERROR(INDEX(#REF!, ROWS($G$9:G703)),"")</f>
        <v/>
      </c>
      <c r="H703" s="88" t="str" cm="1">
        <f t="array" ref="H703">IFERROR(INDEX([1]!v_s10a_incident_by_feeder_FY26[feeder], ROWS($H$9:H703)),"")</f>
        <v>WAIMA</v>
      </c>
      <c r="I703" s="89" cm="1">
        <f t="array" ref="I703">IFERROR(INDEX([1]!v_s10a_incident_by_feeder_FY26[Start_Date], ROWS($I$9:I703)),"")</f>
        <v>45969.676828703705</v>
      </c>
      <c r="J703" s="90" cm="1">
        <f t="array" ref="J703">IFERROR(INDEX([1]!v_s10a_incident_by_feeder_FY26[Start_Time], ROWS($J$9:J703)),"")</f>
        <v>45969.676828703705</v>
      </c>
      <c r="K703" s="89" cm="1">
        <f t="array" ref="K703">IFERROR(INDEX([1]!v_s10a_incident_by_feeder_FY26[End_Date], ROWS($K$9:K703)),"")</f>
        <v>45969.913865740738</v>
      </c>
      <c r="L703" s="90" cm="1">
        <f t="array" ref="L703">IFERROR(INDEX([1]!v_s10a_incident_by_feeder_FY26[End_Time], ROWS($L$9:L703)),"")</f>
        <v>45969.913865740738</v>
      </c>
      <c r="M703" s="97" cm="1">
        <f t="array" ref="M703">IFERROR(INDEX([1]!v_s10a_incident_by_feeder_FY26[SAIDI_Value], ROWS($M$9:M703)),"")</f>
        <v>3.4296089075712795</v>
      </c>
      <c r="N703" s="94" cm="1">
        <f t="array" ref="N703">IFERROR(INDEX([1]!v_s10a_incident_by_feeder_FY26[SAIFI_Value], ROWS($N$9:N703)),"")</f>
        <v>1.2131619765122965E-2</v>
      </c>
      <c r="O703" s="91" cm="1">
        <f t="array" ref="O703">IFERROR(INDEX([1]!v_s10a_incident_by_feeder_FY26[ICPs], ROWS($N$9:N703)),"")</f>
        <v>437.99999999999949</v>
      </c>
      <c r="P703" s="118" cm="1">
        <f t="array" ref="P703">IFERROR(INDEX([1]!v_s10a_incident_by_feeder_FY26[CML], ROWS($P$9:P703)),"")</f>
        <v>123822.59999895348</v>
      </c>
      <c r="Q703" s="88" t="str" cm="1">
        <f t="array" ref="Q703">IFERROR(INDEX([1]!v_s10a_incident_by_feeder_FY26[Planned or Unplanned], ROWS($Q$9:Q703)),"")</f>
        <v>Unplanned</v>
      </c>
      <c r="R703" s="88" t="str" cm="1">
        <f t="array" ref="R703">IFERROR(INDEX([1]!v_s10a_incident_by_feeder_FY26[Cause], ROWS($R$9:R703)),"")</f>
        <v>Vegetation</v>
      </c>
      <c r="S703" s="88" t="str" cm="1">
        <f t="array" ref="S703">IFERROR(INDEX([1]!v_s10a_incident_by_feeder_FY26[Details], ROWS($S$9:S703)),"")</f>
        <v># Vegetation on Line, near Pole 327954, Tripped Generator to Substation, Jordan Rd, Taheke</v>
      </c>
      <c r="T703" s="18"/>
    </row>
    <row r="704" spans="1:20" ht="15.75" x14ac:dyDescent="0.25">
      <c r="A704" s="10">
        <v>704</v>
      </c>
      <c r="B704" s="11"/>
      <c r="C704" s="116"/>
      <c r="D704" s="116"/>
      <c r="E704" s="85" t="str" cm="1">
        <f t="array" ref="E704">IFERROR(INDEX([1]!v_s10a_incident_by_feeder_FY26[Interruptions Identifier], ROWS($E$9:E704)),"")</f>
        <v>INCD-35432-F-OPONONI</v>
      </c>
      <c r="F704" s="85" t="str" cm="1">
        <f t="array" ref="F704">IFERROR(INDEX([1]!v_s10a_incident_by_feeder_FY26[Circuit Location], ROWS($F$9:F704)),"")</f>
        <v>Omanaia 051762 - Opononi</v>
      </c>
      <c r="G704" s="88" t="str" cm="1">
        <f t="array" ref="G704">IFERROR(INDEX(#REF!, ROWS($G$9:G704)),"")</f>
        <v/>
      </c>
      <c r="H704" s="88" t="str" cm="1">
        <f t="array" ref="H704">IFERROR(INDEX([1]!v_s10a_incident_by_feeder_FY26[feeder], ROWS($H$9:H704)),"")</f>
        <v>OPONONI</v>
      </c>
      <c r="I704" s="89" cm="1">
        <f t="array" ref="I704">IFERROR(INDEX([1]!v_s10a_incident_by_feeder_FY26[Start_Date], ROWS($I$9:I704)),"")</f>
        <v>45969.676828703705</v>
      </c>
      <c r="J704" s="90" cm="1">
        <f t="array" ref="J704">IFERROR(INDEX([1]!v_s10a_incident_by_feeder_FY26[Start_Time], ROWS($J$9:J704)),"")</f>
        <v>45969.676828703705</v>
      </c>
      <c r="K704" s="89" cm="1">
        <f t="array" ref="K704">IFERROR(INDEX([1]!v_s10a_incident_by_feeder_FY26[End_Date], ROWS($K$9:K704)),"")</f>
        <v>45969.913865740738</v>
      </c>
      <c r="L704" s="90" cm="1">
        <f t="array" ref="L704">IFERROR(INDEX([1]!v_s10a_incident_by_feeder_FY26[End_Time], ROWS($L$9:L704)),"")</f>
        <v>45969.913865740738</v>
      </c>
      <c r="M704" s="97" cm="1">
        <f t="array" ref="M704">IFERROR(INDEX([1]!v_s10a_incident_by_feeder_FY26[SAIDI_Value], ROWS($M$9:M704)),"")</f>
        <v>9.6564697354970672</v>
      </c>
      <c r="N704" s="94" cm="1">
        <f t="array" ref="N704">IFERROR(INDEX([1]!v_s10a_incident_by_feeder_FY26[SAIFI_Value], ROWS($N$9:N704)),"")</f>
        <v>3.0273653888765781E-2</v>
      </c>
      <c r="O704" s="91" cm="1">
        <f t="array" ref="O704">IFERROR(INDEX([1]!v_s10a_incident_by_feeder_FY26[ICPs], ROWS($N$9:N704)),"")</f>
        <v>1092.9999999999998</v>
      </c>
      <c r="P704" s="118" cm="1">
        <f t="array" ref="P704">IFERROR(INDEX([1]!v_s10a_incident_by_feeder_FY26[CML], ROWS($P$9:P704)),"")</f>
        <v>348637.18333038612</v>
      </c>
      <c r="Q704" s="88" t="str" cm="1">
        <f t="array" ref="Q704">IFERROR(INDEX([1]!v_s10a_incident_by_feeder_FY26[Planned or Unplanned], ROWS($Q$9:Q704)),"")</f>
        <v>Unplanned</v>
      </c>
      <c r="R704" s="88" t="str" cm="1">
        <f t="array" ref="R704">IFERROR(INDEX([1]!v_s10a_incident_by_feeder_FY26[Cause], ROWS($R$9:R704)),"")</f>
        <v>Vegetation</v>
      </c>
      <c r="S704" s="88" t="str" cm="1">
        <f t="array" ref="S704">IFERROR(INDEX([1]!v_s10a_incident_by_feeder_FY26[Details], ROWS($S$9:S704)),"")</f>
        <v># Vegetation on Line, near Pole 327954, Tripped Generator to Substation, Jordan Rd, Taheke</v>
      </c>
      <c r="T704" s="18"/>
    </row>
    <row r="705" spans="1:20" ht="15.75" x14ac:dyDescent="0.25">
      <c r="A705" s="10">
        <v>705</v>
      </c>
      <c r="B705" s="11"/>
      <c r="C705" s="116"/>
      <c r="D705" s="116"/>
      <c r="E705" s="85" t="str" cm="1">
        <f t="array" ref="E705">IFERROR(INDEX([1]!v_s10a_incident_by_feeder_FY26[Interruptions Identifier], ROWS($E$9:E705)),"")</f>
        <v>INCD-35432-F-TAHEKE</v>
      </c>
      <c r="F705" s="85" t="str" cm="1">
        <f t="array" ref="F705">IFERROR(INDEX([1]!v_s10a_incident_by_feeder_FY26[Circuit Location], ROWS($F$9:F705)),"")</f>
        <v>Kaikohe  CB0109 - Taheke</v>
      </c>
      <c r="G705" s="88" t="str" cm="1">
        <f t="array" ref="G705">IFERROR(INDEX(#REF!, ROWS($G$9:G705)),"")</f>
        <v/>
      </c>
      <c r="H705" s="88" t="str" cm="1">
        <f t="array" ref="H705">IFERROR(INDEX([1]!v_s10a_incident_by_feeder_FY26[feeder], ROWS($H$9:H705)),"")</f>
        <v>TAHEKE</v>
      </c>
      <c r="I705" s="89" cm="1">
        <f t="array" ref="I705">IFERROR(INDEX([1]!v_s10a_incident_by_feeder_FY26[Start_Date], ROWS($I$9:I705)),"")</f>
        <v>45969.676828703705</v>
      </c>
      <c r="J705" s="90" cm="1">
        <f t="array" ref="J705">IFERROR(INDEX([1]!v_s10a_incident_by_feeder_FY26[Start_Time], ROWS($J$9:J705)),"")</f>
        <v>45969.676828703705</v>
      </c>
      <c r="K705" s="89" cm="1">
        <f t="array" ref="K705">IFERROR(INDEX([1]!v_s10a_incident_by_feeder_FY26[End_Date], ROWS($K$9:K705)),"")</f>
        <v>45969.913865740738</v>
      </c>
      <c r="L705" s="90" cm="1">
        <f t="array" ref="L705">IFERROR(INDEX([1]!v_s10a_incident_by_feeder_FY26[End_Time], ROWS($L$9:L705)),"")</f>
        <v>45969.913865740738</v>
      </c>
      <c r="M705" s="97" cm="1">
        <f t="array" ref="M705">IFERROR(INDEX([1]!v_s10a_incident_by_feeder_FY26[SAIDI_Value], ROWS($M$9:M705)),"")</f>
        <v>1.6539783218709452</v>
      </c>
      <c r="N705" s="94" cm="1">
        <f t="array" ref="N705">IFERROR(INDEX([1]!v_s10a_incident_by_feeder_FY26[SAIFI_Value], ROWS($N$9:N705)),"")</f>
        <v>5.9827165964989942E-3</v>
      </c>
      <c r="O705" s="91" cm="1">
        <f t="array" ref="O705">IFERROR(INDEX([1]!v_s10a_incident_by_feeder_FY26[ICPs], ROWS($N$9:N705)),"")</f>
        <v>215.99999999999969</v>
      </c>
      <c r="P705" s="118" cm="1">
        <f t="array" ref="P705">IFERROR(INDEX([1]!v_s10a_incident_by_feeder_FY26[CML], ROWS($P$9:P705)),"")</f>
        <v>59715.233332828604</v>
      </c>
      <c r="Q705" s="88" t="str" cm="1">
        <f t="array" ref="Q705">IFERROR(INDEX([1]!v_s10a_incident_by_feeder_FY26[Planned or Unplanned], ROWS($Q$9:Q705)),"")</f>
        <v>Unplanned</v>
      </c>
      <c r="R705" s="88" t="str" cm="1">
        <f t="array" ref="R705">IFERROR(INDEX([1]!v_s10a_incident_by_feeder_FY26[Cause], ROWS($R$9:R705)),"")</f>
        <v>Vegetation</v>
      </c>
      <c r="S705" s="88" t="str" cm="1">
        <f t="array" ref="S705">IFERROR(INDEX([1]!v_s10a_incident_by_feeder_FY26[Details], ROWS($S$9:S705)),"")</f>
        <v># Vegetation on Line, near Pole 327954, Tripped Generator to Substation, Jordan Rd, Taheke</v>
      </c>
      <c r="T705" s="18"/>
    </row>
    <row r="706" spans="1:20" ht="15.75" x14ac:dyDescent="0.25">
      <c r="A706" s="10">
        <v>706</v>
      </c>
      <c r="B706" s="11"/>
      <c r="C706" s="116"/>
      <c r="D706" s="116"/>
      <c r="E706" s="85" t="str" cm="1">
        <f t="array" ref="E706">IFERROR(INDEX([1]!v_s10a_incident_by_feeder_FY26[Interruptions Identifier], ROWS($E$9:E706)),"")</f>
        <v>INCD-35432-F-RAWENE</v>
      </c>
      <c r="F706" s="85" t="str" cm="1">
        <f t="array" ref="F706">IFERROR(INDEX([1]!v_s10a_incident_by_feeder_FY26[Circuit Location], ROWS($F$9:F706)),"")</f>
        <v>Omanaia 051742 - Rawene</v>
      </c>
      <c r="G706" s="88" t="str" cm="1">
        <f t="array" ref="G706">IFERROR(INDEX(#REF!, ROWS($G$9:G706)),"")</f>
        <v/>
      </c>
      <c r="H706" s="88" t="str" cm="1">
        <f t="array" ref="H706">IFERROR(INDEX([1]!v_s10a_incident_by_feeder_FY26[feeder], ROWS($H$9:H706)),"")</f>
        <v>RAWENE</v>
      </c>
      <c r="I706" s="89" cm="1">
        <f t="array" ref="I706">IFERROR(INDEX([1]!v_s10a_incident_by_feeder_FY26[Start_Date], ROWS($I$9:I706)),"")</f>
        <v>45969.676828703705</v>
      </c>
      <c r="J706" s="90" cm="1">
        <f t="array" ref="J706">IFERROR(INDEX([1]!v_s10a_incident_by_feeder_FY26[Start_Time], ROWS($J$9:J706)),"")</f>
        <v>45969.676828703705</v>
      </c>
      <c r="K706" s="89" cm="1">
        <f t="array" ref="K706">IFERROR(INDEX([1]!v_s10a_incident_by_feeder_FY26[End_Date], ROWS($K$9:K706)),"")</f>
        <v>45969.913865740738</v>
      </c>
      <c r="L706" s="90" cm="1">
        <f t="array" ref="L706">IFERROR(INDEX([1]!v_s10a_incident_by_feeder_FY26[End_Time], ROWS($L$9:L706)),"")</f>
        <v>45969.913865740738</v>
      </c>
      <c r="M706" s="97" cm="1">
        <f t="array" ref="M706">IFERROR(INDEX([1]!v_s10a_incident_by_feeder_FY26[SAIDI_Value], ROWS($M$9:M706)),"")</f>
        <v>3.3846397444133589</v>
      </c>
      <c r="N706" s="94" cm="1">
        <f t="array" ref="N706">IFERROR(INDEX([1]!v_s10a_incident_by_feeder_FY26[SAIFI_Value], ROWS($N$9:N706)),"")</f>
        <v>1.0968313760248137E-2</v>
      </c>
      <c r="O706" s="91" cm="1">
        <f t="array" ref="O706">IFERROR(INDEX([1]!v_s10a_incident_by_feeder_FY26[ICPs], ROWS($N$9:N706)),"")</f>
        <v>395.99999999999875</v>
      </c>
      <c r="P706" s="118" cm="1">
        <f t="array" ref="P706">IFERROR(INDEX([1]!v_s10a_incident_by_feeder_FY26[CML], ROWS($P$9:P706)),"")</f>
        <v>122199.03333229991</v>
      </c>
      <c r="Q706" s="88" t="str" cm="1">
        <f t="array" ref="Q706">IFERROR(INDEX([1]!v_s10a_incident_by_feeder_FY26[Planned or Unplanned], ROWS($Q$9:Q706)),"")</f>
        <v>Unplanned</v>
      </c>
      <c r="R706" s="88" t="str" cm="1">
        <f t="array" ref="R706">IFERROR(INDEX([1]!v_s10a_incident_by_feeder_FY26[Cause], ROWS($R$9:R706)),"")</f>
        <v>Vegetation</v>
      </c>
      <c r="S706" s="88" t="str" cm="1">
        <f t="array" ref="S706">IFERROR(INDEX([1]!v_s10a_incident_by_feeder_FY26[Details], ROWS($S$9:S706)),"")</f>
        <v># Vegetation on Line, near Pole 327954, Tripped Generator to Substation, Jordan Rd, Taheke</v>
      </c>
      <c r="T706" s="18"/>
    </row>
    <row r="707" spans="1:20" ht="15.75" x14ac:dyDescent="0.25">
      <c r="A707" s="10">
        <v>707</v>
      </c>
      <c r="B707" s="11"/>
      <c r="C707" s="116"/>
      <c r="D707" s="116"/>
      <c r="E707" s="85" t="str" cm="1">
        <f t="array" ref="E707">IFERROR(INDEX([1]!v_s10a_incident_by_feeder_FY26[Interruptions Identifier], ROWS($E$9:E707)),"")</f>
        <v>INCD-35438-F-BULLS GORGE</v>
      </c>
      <c r="F707" s="85" t="str" cm="1">
        <f t="array" ref="F707">IFERROR(INDEX([1]!v_s10a_incident_by_feeder_FY26[Circuit Location], ROWS($F$9:F707)),"")</f>
        <v>Mt Pokaka 171112 - Bulls Gorge</v>
      </c>
      <c r="G707" s="88" t="str" cm="1">
        <f t="array" ref="G707">IFERROR(INDEX(#REF!, ROWS($G$9:G707)),"")</f>
        <v/>
      </c>
      <c r="H707" s="88" t="str" cm="1">
        <f t="array" ref="H707">IFERROR(INDEX([1]!v_s10a_incident_by_feeder_FY26[feeder], ROWS($H$9:H707)),"")</f>
        <v>BULLS GORGE</v>
      </c>
      <c r="I707" s="89" cm="1">
        <f t="array" ref="I707">IFERROR(INDEX([1]!v_s10a_incident_by_feeder_FY26[Start_Date], ROWS($I$9:I707)),"")</f>
        <v>45969.842858796299</v>
      </c>
      <c r="J707" s="90" cm="1">
        <f t="array" ref="J707">IFERROR(INDEX([1]!v_s10a_incident_by_feeder_FY26[Start_Time], ROWS($J$9:J707)),"")</f>
        <v>45969.842858796299</v>
      </c>
      <c r="K707" s="89" cm="1">
        <f t="array" ref="K707">IFERROR(INDEX([1]!v_s10a_incident_by_feeder_FY26[End_Date], ROWS($K$9:K707)),"")</f>
        <v>45969.880150462966</v>
      </c>
      <c r="L707" s="90" cm="1">
        <f t="array" ref="L707">IFERROR(INDEX([1]!v_s10a_incident_by_feeder_FY26[End_Time], ROWS($L$9:L707)),"")</f>
        <v>45969.880150462966</v>
      </c>
      <c r="M707" s="97" cm="1">
        <f t="array" ref="M707">IFERROR(INDEX([1]!v_s10a_incident_by_feeder_FY26[SAIDI_Value], ROWS($M$9:M707)),"")</f>
        <v>0.28326501217997313</v>
      </c>
      <c r="N707" s="94" cm="1">
        <f t="array" ref="N707">IFERROR(INDEX([1]!v_s10a_incident_by_feeder_FY26[SAIFI_Value], ROWS($N$9:N707)),"")</f>
        <v>5.5395524041657431E-3</v>
      </c>
      <c r="O707" s="91" cm="1">
        <f t="array" ref="O707">IFERROR(INDEX([1]!v_s10a_incident_by_feeder_FY26[ICPs], ROWS($N$9:N707)),"")</f>
        <v>200</v>
      </c>
      <c r="P707" s="118" cm="1">
        <f t="array" ref="P707">IFERROR(INDEX([1]!v_s10a_incident_by_feeder_FY26[CML], ROWS($P$9:P707)),"")</f>
        <v>10226.999999745749</v>
      </c>
      <c r="Q707" s="88" t="str" cm="1">
        <f t="array" ref="Q707">IFERROR(INDEX([1]!v_s10a_incident_by_feeder_FY26[Planned or Unplanned], ROWS($Q$9:Q707)),"")</f>
        <v>Unplanned</v>
      </c>
      <c r="R707" s="88" t="str" cm="1">
        <f t="array" ref="R707">IFERROR(INDEX([1]!v_s10a_incident_by_feeder_FY26[Cause], ROWS($R$9:R707)),"")</f>
        <v>Vegetation</v>
      </c>
      <c r="S707" s="88" t="str" cm="1">
        <f t="array" ref="S707">IFERROR(INDEX([1]!v_s10a_incident_by_feeder_FY26[Details], ROWS($S$9:S707)),"")</f>
        <v># Branch on Line at Pole 440752, Wakelin Rd, Bull's Gorge</v>
      </c>
      <c r="T707" s="18"/>
    </row>
    <row r="708" spans="1:20" ht="15.75" x14ac:dyDescent="0.25">
      <c r="A708" s="10">
        <v>708</v>
      </c>
      <c r="B708" s="11"/>
      <c r="C708" s="116"/>
      <c r="D708" s="116"/>
      <c r="E708" s="85" t="str" cm="1">
        <f t="array" ref="E708">IFERROR(INDEX([1]!v_s10a_incident_by_feeder_FY26[Interruptions Identifier], ROWS($E$9:E708)),"")</f>
        <v>INCD-35441-F-BULLS GORGE</v>
      </c>
      <c r="F708" s="85" t="str" cm="1">
        <f t="array" ref="F708">IFERROR(INDEX([1]!v_s10a_incident_by_feeder_FY26[Circuit Location], ROWS($F$9:F708)),"")</f>
        <v>Mt Pokaka 171112 - Bulls Gorge</v>
      </c>
      <c r="G708" s="88" t="str" cm="1">
        <f t="array" ref="G708">IFERROR(INDEX(#REF!, ROWS($G$9:G708)),"")</f>
        <v/>
      </c>
      <c r="H708" s="88" t="str" cm="1">
        <f t="array" ref="H708">IFERROR(INDEX([1]!v_s10a_incident_by_feeder_FY26[feeder], ROWS($H$9:H708)),"")</f>
        <v>BULLS GORGE</v>
      </c>
      <c r="I708" s="89" cm="1">
        <f t="array" ref="I708">IFERROR(INDEX([1]!v_s10a_incident_by_feeder_FY26[Start_Date], ROWS($I$9:I708)),"")</f>
        <v>45969.8671875</v>
      </c>
      <c r="J708" s="90" cm="1">
        <f t="array" ref="J708">IFERROR(INDEX([1]!v_s10a_incident_by_feeder_FY26[Start_Time], ROWS($J$9:J708)),"")</f>
        <v>45969.8671875</v>
      </c>
      <c r="K708" s="89" cm="1">
        <f t="array" ref="K708">IFERROR(INDEX([1]!v_s10a_incident_by_feeder_FY26[End_Date], ROWS($K$9:K708)),"")</f>
        <v>45969.879861111112</v>
      </c>
      <c r="L708" s="90" cm="1">
        <f t="array" ref="L708">IFERROR(INDEX([1]!v_s10a_incident_by_feeder_FY26[End_Time], ROWS($L$9:L708)),"")</f>
        <v>45969.879861111112</v>
      </c>
      <c r="M708" s="97" cm="1">
        <f t="array" ref="M708">IFERROR(INDEX([1]!v_s10a_incident_by_feeder_FY26[SAIDI_Value], ROWS($M$9:M708)),"")</f>
        <v>0.16247045574467295</v>
      </c>
      <c r="N708" s="94" cm="1">
        <f t="array" ref="N708">IFERROR(INDEX([1]!v_s10a_incident_by_feeder_FY26[SAIFI_Value], ROWS($N$9:N708)),"")</f>
        <v>1.0248171947706625E-2</v>
      </c>
      <c r="O708" s="91" cm="1">
        <f t="array" ref="O708">IFERROR(INDEX([1]!v_s10a_incident_by_feeder_FY26[ICPs], ROWS($N$9:N708)),"")</f>
        <v>200</v>
      </c>
      <c r="P708" s="118" cm="1">
        <f t="array" ref="P708">IFERROR(INDEX([1]!v_s10a_incident_by_feeder_FY26[CML], ROWS($P$9:P708)),"")</f>
        <v>5865.8333342056721</v>
      </c>
      <c r="Q708" s="88" t="str" cm="1">
        <f t="array" ref="Q708">IFERROR(INDEX([1]!v_s10a_incident_by_feeder_FY26[Planned or Unplanned], ROWS($Q$9:Q708)),"")</f>
        <v>Unplanned</v>
      </c>
      <c r="R708" s="88" t="str" cm="1">
        <f t="array" ref="R708">IFERROR(INDEX([1]!v_s10a_incident_by_feeder_FY26[Cause], ROWS($R$9:R708)),"")</f>
        <v>Vegetation</v>
      </c>
      <c r="S708" s="88" t="str" cm="1">
        <f t="array" ref="S708">IFERROR(INDEX([1]!v_s10a_incident_by_feeder_FY26[Details], ROWS($S$9:S708)),"")</f>
        <v># Tree on Line, near Pole 440752, Wakelin Rd, Bull's Gorge</v>
      </c>
      <c r="T708" s="18"/>
    </row>
    <row r="709" spans="1:20" ht="15.75" x14ac:dyDescent="0.25">
      <c r="A709" s="10">
        <v>709</v>
      </c>
      <c r="B709" s="11"/>
      <c r="C709" s="116"/>
      <c r="D709" s="116"/>
      <c r="E709" s="85" t="str" cm="1">
        <f t="array" ref="E709">IFERROR(INDEX([1]!v_s10a_incident_by_feeder_FY26[Interruptions Identifier], ROWS($E$9:E709)),"")</f>
        <v>INCD-35450-F-TOWAI</v>
      </c>
      <c r="F709" s="85" t="str" cm="1">
        <f t="array" ref="F709">IFERROR(INDEX([1]!v_s10a_incident_by_feeder_FY26[Circuit Location], ROWS($F$9:F709)),"")</f>
        <v>Kawakawa CB0206 - Towai</v>
      </c>
      <c r="G709" s="88" t="str" cm="1">
        <f t="array" ref="G709">IFERROR(INDEX(#REF!, ROWS($G$9:G709)),"")</f>
        <v/>
      </c>
      <c r="H709" s="88" t="str" cm="1">
        <f t="array" ref="H709">IFERROR(INDEX([1]!v_s10a_incident_by_feeder_FY26[feeder], ROWS($H$9:H709)),"")</f>
        <v>TOWAI</v>
      </c>
      <c r="I709" s="89" cm="1">
        <f t="array" ref="I709">IFERROR(INDEX([1]!v_s10a_incident_by_feeder_FY26[Start_Date], ROWS($I$9:I709)),"")</f>
        <v>45969.97320601852</v>
      </c>
      <c r="J709" s="90" cm="1">
        <f t="array" ref="J709">IFERROR(INDEX([1]!v_s10a_incident_by_feeder_FY26[Start_Time], ROWS($J$9:J709)),"")</f>
        <v>45969.97320601852</v>
      </c>
      <c r="K709" s="89" cm="1">
        <f t="array" ref="K709">IFERROR(INDEX([1]!v_s10a_incident_by_feeder_FY26[End_Date], ROWS($K$9:K709)),"")</f>
        <v>45970.143750000003</v>
      </c>
      <c r="L709" s="90" cm="1">
        <f t="array" ref="L709">IFERROR(INDEX([1]!v_s10a_incident_by_feeder_FY26[End_Time], ROWS($L$9:L709)),"")</f>
        <v>45970.143750000003</v>
      </c>
      <c r="M709" s="97" cm="1">
        <f t="array" ref="M709">IFERROR(INDEX([1]!v_s10a_incident_by_feeder_FY26[SAIDI_Value], ROWS($M$9:M709)),"")</f>
        <v>1.6753466836577779</v>
      </c>
      <c r="N709" s="94" cm="1">
        <f t="array" ref="N709">IFERROR(INDEX([1]!v_s10a_incident_by_feeder_FY26[SAIFI_Value], ROWS($N$9:N709)),"")</f>
        <v>6.9798360292488365E-3</v>
      </c>
      <c r="O709" s="91" cm="1">
        <f t="array" ref="O709">IFERROR(INDEX([1]!v_s10a_incident_by_feeder_FY26[ICPs], ROWS($N$9:N709)),"")</f>
        <v>252</v>
      </c>
      <c r="P709" s="118" cm="1">
        <f t="array" ref="P709">IFERROR(INDEX([1]!v_s10a_incident_by_feeder_FY26[CML], ROWS($P$9:P709)),"")</f>
        <v>60486.716666780412</v>
      </c>
      <c r="Q709" s="88" t="str" cm="1">
        <f t="array" ref="Q709">IFERROR(INDEX([1]!v_s10a_incident_by_feeder_FY26[Planned or Unplanned], ROWS($Q$9:Q709)),"")</f>
        <v>Unplanned</v>
      </c>
      <c r="R709" s="88" t="str" cm="1">
        <f t="array" ref="R709">IFERROR(INDEX([1]!v_s10a_incident_by_feeder_FY26[Cause], ROWS($R$9:R709)),"")</f>
        <v>Vegetation</v>
      </c>
      <c r="S709" s="88" t="str" cm="1">
        <f t="array" ref="S709">IFERROR(INDEX([1]!v_s10a_incident_by_feeder_FY26[Details], ROWS($S$9:S709)),"")</f>
        <v># Branch on Line, near 423742, Towai Rd, Kawakawa</v>
      </c>
      <c r="T709" s="18"/>
    </row>
    <row r="710" spans="1:20" ht="15.75" x14ac:dyDescent="0.25">
      <c r="A710" s="10">
        <v>710</v>
      </c>
      <c r="B710" s="11"/>
      <c r="C710" s="116"/>
      <c r="D710" s="116"/>
      <c r="E710" s="85" t="str" cm="1">
        <f t="array" ref="E710">IFERROR(INDEX([1]!v_s10a_incident_by_feeder_FY26[Interruptions Identifier], ROWS($E$9:E710)),"")</f>
        <v>INCD-35456-F-MATAURI BAY</v>
      </c>
      <c r="F710" s="85" t="str" cm="1">
        <f t="array" ref="F710">IFERROR(INDEX([1]!v_s10a_incident_by_feeder_FY26[Circuit Location], ROWS($F$9:F710)),"")</f>
        <v>Kaeo 191732 - Matauri Bay</v>
      </c>
      <c r="G710" s="88" t="str" cm="1">
        <f t="array" ref="G710">IFERROR(INDEX(#REF!, ROWS($G$9:G710)),"")</f>
        <v/>
      </c>
      <c r="H710" s="88" t="str" cm="1">
        <f t="array" ref="H710">IFERROR(INDEX([1]!v_s10a_incident_by_feeder_FY26[feeder], ROWS($H$9:H710)),"")</f>
        <v>MATAURI BAY</v>
      </c>
      <c r="I710" s="89" cm="1">
        <f t="array" ref="I710">IFERROR(INDEX([1]!v_s10a_incident_by_feeder_FY26[Start_Date], ROWS($I$9:I710)),"")</f>
        <v>45988.462500000001</v>
      </c>
      <c r="J710" s="90" cm="1">
        <f t="array" ref="J710">IFERROR(INDEX([1]!v_s10a_incident_by_feeder_FY26[Start_Time], ROWS($J$9:J710)),"")</f>
        <v>45988.462500000001</v>
      </c>
      <c r="K710" s="89" cm="1">
        <f t="array" ref="K710">IFERROR(INDEX([1]!v_s10a_incident_by_feeder_FY26[End_Date], ROWS($K$9:K710)),"")</f>
        <v>45988.545138888891</v>
      </c>
      <c r="L710" s="90" cm="1">
        <f t="array" ref="L710">IFERROR(INDEX([1]!v_s10a_incident_by_feeder_FY26[End_Time], ROWS($L$9:L710)),"")</f>
        <v>45988.545138888891</v>
      </c>
      <c r="M710" s="97" cm="1">
        <f t="array" ref="M710">IFERROR(INDEX([1]!v_s10a_incident_by_feeder_FY26[SAIDI_Value], ROWS($M$9:M710)),"")</f>
        <v>4.614447152679093E-2</v>
      </c>
      <c r="N710" s="94" cm="1">
        <f t="array" ref="N710">IFERROR(INDEX([1]!v_s10a_incident_by_feeder_FY26[SAIFI_Value], ROWS($N$9:N710)),"")</f>
        <v>3.8776866829160205E-4</v>
      </c>
      <c r="O710" s="91" cm="1">
        <f t="array" ref="O710">IFERROR(INDEX([1]!v_s10a_incident_by_feeder_FY26[ICPs], ROWS($N$9:N710)),"")</f>
        <v>14</v>
      </c>
      <c r="P710" s="118" cm="1">
        <f t="array" ref="P710">IFERROR(INDEX([1]!v_s10a_incident_by_feeder_FY26[CML], ROWS($P$9:P710)),"")</f>
        <v>1666.0000000032596</v>
      </c>
      <c r="Q710" s="88" t="str" cm="1">
        <f t="array" ref="Q710">IFERROR(INDEX([1]!v_s10a_incident_by_feeder_FY26[Planned or Unplanned], ROWS($Q$9:Q710)),"")</f>
        <v>Planned</v>
      </c>
      <c r="R710" s="88" t="str" cm="1">
        <f t="array" ref="R710">IFERROR(INDEX([1]!v_s10a_incident_by_feeder_FY26[Cause], ROWS($R$9:R710)),"")</f>
        <v>Planned Outage</v>
      </c>
      <c r="S710" s="88" t="str" cm="1">
        <f t="array" ref="S710">IFERROR(INDEX([1]!v_s10a_incident_by_feeder_FY26[Details], ROWS($S$9:S710)),"")</f>
        <v># Install Pole 338822, Martin Rd, Kaeo</v>
      </c>
      <c r="T710" s="18"/>
    </row>
    <row r="711" spans="1:20" ht="15.75" x14ac:dyDescent="0.25">
      <c r="A711" s="10">
        <v>711</v>
      </c>
      <c r="B711" s="11"/>
      <c r="C711" s="116"/>
      <c r="D711" s="116"/>
      <c r="E711" s="85" t="str" cm="1">
        <f t="array" ref="E711">IFERROR(INDEX([1]!v_s10a_incident_by_feeder_FY26[Interruptions Identifier], ROWS($E$9:E711)),"")</f>
        <v>INCD-35465-F-ORURU</v>
      </c>
      <c r="F711" s="85" t="str" cm="1">
        <f t="array" ref="F711">IFERROR(INDEX([1]!v_s10a_incident_by_feeder_FY26[Circuit Location], ROWS($F$9:F711)),"")</f>
        <v>Taipa CB1206 - Oruru</v>
      </c>
      <c r="G711" s="88" t="str" cm="1">
        <f t="array" ref="G711">IFERROR(INDEX(#REF!, ROWS($G$9:G711)),"")</f>
        <v/>
      </c>
      <c r="H711" s="88" t="str" cm="1">
        <f t="array" ref="H711">IFERROR(INDEX([1]!v_s10a_incident_by_feeder_FY26[feeder], ROWS($H$9:H711)),"")</f>
        <v>ORURU</v>
      </c>
      <c r="I711" s="89" cm="1">
        <f t="array" ref="I711">IFERROR(INDEX([1]!v_s10a_incident_by_feeder_FY26[Start_Date], ROWS($I$9:I711)),"")</f>
        <v>45988.402083333334</v>
      </c>
      <c r="J711" s="90" cm="1">
        <f t="array" ref="J711">IFERROR(INDEX([1]!v_s10a_incident_by_feeder_FY26[Start_Time], ROWS($J$9:J711)),"")</f>
        <v>45988.402083333334</v>
      </c>
      <c r="K711" s="89" cm="1">
        <f t="array" ref="K711">IFERROR(INDEX([1]!v_s10a_incident_by_feeder_FY26[End_Date], ROWS($K$9:K711)),"")</f>
        <v>45988.534722222219</v>
      </c>
      <c r="L711" s="90" cm="1">
        <f t="array" ref="L711">IFERROR(INDEX([1]!v_s10a_incident_by_feeder_FY26[End_Time], ROWS($L$9:L711)),"")</f>
        <v>45988.534722222219</v>
      </c>
      <c r="M711" s="97" cm="1">
        <f t="array" ref="M711">IFERROR(INDEX([1]!v_s10a_incident_by_feeder_FY26[SAIDI_Value], ROWS($M$9:M711)),"")</f>
        <v>0.21690117437823517</v>
      </c>
      <c r="N711" s="94" cm="1">
        <f t="array" ref="N711">IFERROR(INDEX([1]!v_s10a_incident_by_feeder_FY26[SAIFI_Value], ROWS($N$9:N711)),"")</f>
        <v>1.1356082428539774E-3</v>
      </c>
      <c r="O711" s="91" cm="1">
        <f t="array" ref="O711">IFERROR(INDEX([1]!v_s10a_incident_by_feeder_FY26[ICPs], ROWS($N$9:N711)),"")</f>
        <v>41</v>
      </c>
      <c r="P711" s="118" cm="1">
        <f t="array" ref="P711">IFERROR(INDEX([1]!v_s10a_incident_by_feeder_FY26[CML], ROWS($P$9:P711)),"")</f>
        <v>7830.9999997518025</v>
      </c>
      <c r="Q711" s="88" t="str" cm="1">
        <f t="array" ref="Q711">IFERROR(INDEX([1]!v_s10a_incident_by_feeder_FY26[Planned or Unplanned], ROWS($Q$9:Q711)),"")</f>
        <v>Planned</v>
      </c>
      <c r="R711" s="88" t="str" cm="1">
        <f t="array" ref="R711">IFERROR(INDEX([1]!v_s10a_incident_by_feeder_FY26[Cause], ROWS($R$9:R711)),"")</f>
        <v>Planned Outage</v>
      </c>
      <c r="S711" s="88" t="str" cm="1">
        <f t="array" ref="S711">IFERROR(INDEX([1]!v_s10a_incident_by_feeder_FY26[Details], ROWS($S$9:S711)),"")</f>
        <v># Replace Poles near T00157, Taylor Rd, Taipa</v>
      </c>
      <c r="T711" s="18"/>
    </row>
    <row r="712" spans="1:20" ht="15.75" x14ac:dyDescent="0.25">
      <c r="A712" s="10">
        <v>712</v>
      </c>
      <c r="B712" s="11"/>
      <c r="C712" s="116"/>
      <c r="D712" s="116"/>
      <c r="E712" s="85" t="str" cm="1">
        <f t="array" ref="E712">IFERROR(INDEX([1]!v_s10a_incident_by_feeder_FY26[Interruptions Identifier], ROWS($E$9:E712)),"")</f>
        <v>INCD-35468-F-POKAPU</v>
      </c>
      <c r="F712" s="85" t="str" cm="1">
        <f t="array" ref="F712">IFERROR(INDEX([1]!v_s10a_incident_by_feeder_FY26[Circuit Location], ROWS($F$9:F712)),"")</f>
        <v>Moerewa 031312 - Pokapu</v>
      </c>
      <c r="G712" s="88" t="str" cm="1">
        <f t="array" ref="G712">IFERROR(INDEX(#REF!, ROWS($G$9:G712)),"")</f>
        <v/>
      </c>
      <c r="H712" s="88" t="str" cm="1">
        <f t="array" ref="H712">IFERROR(INDEX([1]!v_s10a_incident_by_feeder_FY26[feeder], ROWS($H$9:H712)),"")</f>
        <v>POKAPU</v>
      </c>
      <c r="I712" s="89" cm="1">
        <f t="array" ref="I712">IFERROR(INDEX([1]!v_s10a_incident_by_feeder_FY26[Start_Date], ROWS($I$9:I712)),"")</f>
        <v>45981.440972222219</v>
      </c>
      <c r="J712" s="90" cm="1">
        <f t="array" ref="J712">IFERROR(INDEX([1]!v_s10a_incident_by_feeder_FY26[Start_Time], ROWS($J$9:J712)),"")</f>
        <v>45981.440972222219</v>
      </c>
      <c r="K712" s="89" cm="1">
        <f t="array" ref="K712">IFERROR(INDEX([1]!v_s10a_incident_by_feeder_FY26[End_Date], ROWS($K$9:K712)),"")</f>
        <v>45981.492361111108</v>
      </c>
      <c r="L712" s="90" cm="1">
        <f t="array" ref="L712">IFERROR(INDEX([1]!v_s10a_incident_by_feeder_FY26[End_Time], ROWS($L$9:L712)),"")</f>
        <v>45981.492361111108</v>
      </c>
      <c r="M712" s="97" cm="1">
        <f t="array" ref="M712">IFERROR(INDEX([1]!v_s10a_incident_by_feeder_FY26[SAIDI_Value], ROWS($M$9:M712)),"")</f>
        <v>6.7637934855076534E-2</v>
      </c>
      <c r="N712" s="94" cm="1">
        <f t="array" ref="N712">IFERROR(INDEX([1]!v_s10a_incident_by_feeder_FY26[SAIFI_Value], ROWS($N$9:N712)),"")</f>
        <v>9.1402614668734767E-4</v>
      </c>
      <c r="O712" s="91" cm="1">
        <f t="array" ref="O712">IFERROR(INDEX([1]!v_s10a_incident_by_feeder_FY26[ICPs], ROWS($N$9:N712)),"")</f>
        <v>33</v>
      </c>
      <c r="P712" s="118" cm="1">
        <f t="array" ref="P712">IFERROR(INDEX([1]!v_s10a_incident_by_feeder_FY26[CML], ROWS($P$9:P712)),"")</f>
        <v>2442.0000000076834</v>
      </c>
      <c r="Q712" s="88" t="str" cm="1">
        <f t="array" ref="Q712">IFERROR(INDEX([1]!v_s10a_incident_by_feeder_FY26[Planned or Unplanned], ROWS($Q$9:Q712)),"")</f>
        <v>Planned</v>
      </c>
      <c r="R712" s="88" t="str" cm="1">
        <f t="array" ref="R712">IFERROR(INDEX([1]!v_s10a_incident_by_feeder_FY26[Cause], ROWS($R$9:R712)),"")</f>
        <v>Planned Outage</v>
      </c>
      <c r="S712" s="88" t="str" cm="1">
        <f t="array" ref="S712">IFERROR(INDEX([1]!v_s10a_incident_by_feeder_FY26[Details], ROWS($S$9:S712)),"")</f>
        <v># Replace Crossarm, at Pole 4019752, Pokapu Rd, Moerewa</v>
      </c>
      <c r="T712" s="18"/>
    </row>
    <row r="713" spans="1:20" ht="15.75" x14ac:dyDescent="0.25">
      <c r="A713" s="10">
        <v>713</v>
      </c>
      <c r="B713" s="11"/>
      <c r="C713" s="116"/>
      <c r="D713" s="116"/>
      <c r="E713" s="85" t="str" cm="1">
        <f t="array" ref="E713">IFERROR(INDEX([1]!v_s10a_incident_by_feeder_FY26[Interruptions Identifier], ROWS($E$9:E713)),"")</f>
        <v>INCD-35471-F-RANGIAHUA</v>
      </c>
      <c r="F713" s="85" t="str" cm="1">
        <f t="array" ref="F713">IFERROR(INDEX([1]!v_s10a_incident_by_feeder_FY26[Circuit Location], ROWS($F$9:F713)),"")</f>
        <v>Kaikohe  CB0105 - Rangiahua</v>
      </c>
      <c r="G713" s="88" t="str" cm="1">
        <f t="array" ref="G713">IFERROR(INDEX(#REF!, ROWS($G$9:G713)),"")</f>
        <v/>
      </c>
      <c r="H713" s="88" t="str" cm="1">
        <f t="array" ref="H713">IFERROR(INDEX([1]!v_s10a_incident_by_feeder_FY26[feeder], ROWS($H$9:H713)),"")</f>
        <v>RANGIAHUA</v>
      </c>
      <c r="I713" s="89" cm="1">
        <f t="array" ref="I713">IFERROR(INDEX([1]!v_s10a_incident_by_feeder_FY26[Start_Date], ROWS($I$9:I713)),"")</f>
        <v>45973.603229166663</v>
      </c>
      <c r="J713" s="90" cm="1">
        <f t="array" ref="J713">IFERROR(INDEX([1]!v_s10a_incident_by_feeder_FY26[Start_Time], ROWS($J$9:J713)),"")</f>
        <v>45973.603229166663</v>
      </c>
      <c r="K713" s="89" cm="1">
        <f t="array" ref="K713">IFERROR(INDEX([1]!v_s10a_incident_by_feeder_FY26[End_Date], ROWS($K$9:K713)),"")</f>
        <v>45973.634745370371</v>
      </c>
      <c r="L713" s="90" cm="1">
        <f t="array" ref="L713">IFERROR(INDEX([1]!v_s10a_incident_by_feeder_FY26[End_Time], ROWS($L$9:L713)),"")</f>
        <v>45973.634745370371</v>
      </c>
      <c r="M713" s="97" cm="1">
        <f t="array" ref="M713">IFERROR(INDEX([1]!v_s10a_incident_by_feeder_FY26[SAIDI_Value], ROWS($M$9:M713)),"")</f>
        <v>0.78996556254480355</v>
      </c>
      <c r="N713" s="94" cm="1">
        <f t="array" ref="N713">IFERROR(INDEX([1]!v_s10a_incident_by_feeder_FY26[SAIFI_Value], ROWS($N$9:N713)),"")</f>
        <v>1.9554619986705064E-2</v>
      </c>
      <c r="O713" s="91" cm="1">
        <f t="array" ref="O713">IFERROR(INDEX([1]!v_s10a_incident_by_feeder_FY26[ICPs], ROWS($N$9:N713)),"")</f>
        <v>705.99999999999955</v>
      </c>
      <c r="P713" s="118" cm="1">
        <f t="array" ref="P713">IFERROR(INDEX([1]!v_s10a_incident_by_feeder_FY26[CML], ROWS($P$9:P713)),"")</f>
        <v>28520.916670117585</v>
      </c>
      <c r="Q713" s="88" t="str" cm="1">
        <f t="array" ref="Q713">IFERROR(INDEX([1]!v_s10a_incident_by_feeder_FY26[Planned or Unplanned], ROWS($Q$9:Q713)),"")</f>
        <v>Unplanned</v>
      </c>
      <c r="R713" s="88" t="str" cm="1">
        <f t="array" ref="R713">IFERROR(INDEX([1]!v_s10a_incident_by_feeder_FY26[Cause], ROWS($R$9:R713)),"")</f>
        <v>Unknown</v>
      </c>
      <c r="S713" s="88" t="str" cm="1">
        <f t="array" ref="S713">IFERROR(INDEX([1]!v_s10a_incident_by_feeder_FY26[Details], ROWS($S$9:S713)),"")</f>
        <v># Recloser R587 Tripped, Te Pua Rd, Kaikohe</v>
      </c>
      <c r="T713" s="18"/>
    </row>
    <row r="714" spans="1:20" ht="15.75" x14ac:dyDescent="0.25">
      <c r="A714" s="10">
        <v>714</v>
      </c>
      <c r="B714" s="11"/>
      <c r="C714" s="116"/>
      <c r="D714" s="116"/>
      <c r="E714" s="85" t="str" cm="1">
        <f t="array" ref="E714">IFERROR(INDEX([1]!v_s10a_incident_by_feeder_FY26[Interruptions Identifier], ROWS($E$9:E714)),"")</f>
        <v>INCD-35471-F-BROADWOOD</v>
      </c>
      <c r="F714" s="85" t="str" cm="1">
        <f t="array" ref="F714">IFERROR(INDEX([1]!v_s10a_incident_by_feeder_FY26[Circuit Location], ROWS($F$9:F714)),"")</f>
        <v>Kaitaia Transmission 151922 - Broadwood</v>
      </c>
      <c r="G714" s="88" t="str" cm="1">
        <f t="array" ref="G714">IFERROR(INDEX(#REF!, ROWS($G$9:G714)),"")</f>
        <v/>
      </c>
      <c r="H714" s="88" t="str" cm="1">
        <f t="array" ref="H714">IFERROR(INDEX([1]!v_s10a_incident_by_feeder_FY26[feeder], ROWS($H$9:H714)),"")</f>
        <v>BROADWOOD</v>
      </c>
      <c r="I714" s="89" cm="1">
        <f t="array" ref="I714">IFERROR(INDEX([1]!v_s10a_incident_by_feeder_FY26[Start_Date], ROWS($I$9:I714)),"")</f>
        <v>45973.603229166663</v>
      </c>
      <c r="J714" s="90" cm="1">
        <f t="array" ref="J714">IFERROR(INDEX([1]!v_s10a_incident_by_feeder_FY26[Start_Time], ROWS($J$9:J714)),"")</f>
        <v>45973.603229166663</v>
      </c>
      <c r="K714" s="89" cm="1">
        <f t="array" ref="K714">IFERROR(INDEX([1]!v_s10a_incident_by_feeder_FY26[End_Date], ROWS($K$9:K714)),"")</f>
        <v>45973.634745370371</v>
      </c>
      <c r="L714" s="90" cm="1">
        <f t="array" ref="L714">IFERROR(INDEX([1]!v_s10a_incident_by_feeder_FY26[End_Time], ROWS($L$9:L714)),"")</f>
        <v>45973.634745370371</v>
      </c>
      <c r="M714" s="97" cm="1">
        <f t="array" ref="M714">IFERROR(INDEX([1]!v_s10a_incident_by_feeder_FY26[SAIDI_Value], ROWS($M$9:M714)),"")</f>
        <v>1.2570167665301476E-3</v>
      </c>
      <c r="N714" s="94" cm="1">
        <f t="array" ref="N714">IFERROR(INDEX([1]!v_s10a_incident_by_feeder_FY26[SAIFI_Value], ROWS($N$9:N714)),"")</f>
        <v>2.7697762020820602E-5</v>
      </c>
      <c r="O714" s="91" cm="1">
        <f t="array" ref="O714">IFERROR(INDEX([1]!v_s10a_incident_by_feeder_FY26[ICPs], ROWS($N$9:N714)),"")</f>
        <v>0.99999999999970701</v>
      </c>
      <c r="P714" s="118" cm="1">
        <f t="array" ref="P714">IFERROR(INDEX([1]!v_s10a_incident_by_feeder_FY26[CML], ROWS($P$9:P714)),"")</f>
        <v>45.383333338804448</v>
      </c>
      <c r="Q714" s="88" t="str" cm="1">
        <f t="array" ref="Q714">IFERROR(INDEX([1]!v_s10a_incident_by_feeder_FY26[Planned or Unplanned], ROWS($Q$9:Q714)),"")</f>
        <v>Unplanned</v>
      </c>
      <c r="R714" s="88" t="str" cm="1">
        <f t="array" ref="R714">IFERROR(INDEX([1]!v_s10a_incident_by_feeder_FY26[Cause], ROWS($R$9:R714)),"")</f>
        <v>Unknown</v>
      </c>
      <c r="S714" s="88" t="str" cm="1">
        <f t="array" ref="S714">IFERROR(INDEX([1]!v_s10a_incident_by_feeder_FY26[Details], ROWS($S$9:S714)),"")</f>
        <v># Recloser R587 Tripped, Te Pua Rd, Kaikohe</v>
      </c>
      <c r="T714" s="18"/>
    </row>
    <row r="715" spans="1:20" ht="15.75" x14ac:dyDescent="0.25">
      <c r="A715" s="10">
        <v>715</v>
      </c>
      <c r="B715" s="11"/>
      <c r="C715" s="116"/>
      <c r="D715" s="116"/>
      <c r="E715" s="85" t="str" cm="1">
        <f t="array" ref="E715">IFERROR(INDEX([1]!v_s10a_incident_by_feeder_FY26[Interruptions Identifier], ROWS($E$9:E715)),"")</f>
        <v>INCD-35474-F-BROADWOOD</v>
      </c>
      <c r="F715" s="85" t="str" cm="1">
        <f t="array" ref="F715">IFERROR(INDEX([1]!v_s10a_incident_by_feeder_FY26[Circuit Location], ROWS($F$9:F715)),"")</f>
        <v>Kaitaia Transmission 151922 - Broadwood</v>
      </c>
      <c r="G715" s="88" t="str" cm="1">
        <f t="array" ref="G715">IFERROR(INDEX(#REF!, ROWS($G$9:G715)),"")</f>
        <v/>
      </c>
      <c r="H715" s="88" t="str" cm="1">
        <f t="array" ref="H715">IFERROR(INDEX([1]!v_s10a_incident_by_feeder_FY26[feeder], ROWS($H$9:H715)),"")</f>
        <v>BROADWOOD</v>
      </c>
      <c r="I715" s="89" cm="1">
        <f t="array" ref="I715">IFERROR(INDEX([1]!v_s10a_incident_by_feeder_FY26[Start_Date], ROWS($I$9:I715)),"")</f>
        <v>45973.609722222223</v>
      </c>
      <c r="J715" s="90" cm="1">
        <f t="array" ref="J715">IFERROR(INDEX([1]!v_s10a_incident_by_feeder_FY26[Start_Time], ROWS($J$9:J715)),"")</f>
        <v>45973.609722222223</v>
      </c>
      <c r="K715" s="89" cm="1">
        <f t="array" ref="K715">IFERROR(INDEX([1]!v_s10a_incident_by_feeder_FY26[End_Date], ROWS($K$9:K715)),"")</f>
        <v>45973.634027777778</v>
      </c>
      <c r="L715" s="90" cm="1">
        <f t="array" ref="L715">IFERROR(INDEX([1]!v_s10a_incident_by_feeder_FY26[End_Time], ROWS($L$9:L715)),"")</f>
        <v>45973.634027777778</v>
      </c>
      <c r="M715" s="97" cm="1">
        <f t="array" ref="M715">IFERROR(INDEX([1]!v_s10a_incident_by_feeder_FY26[SAIDI_Value], ROWS($M$9:M715)),"")</f>
        <v>4.3623975181354233E-2</v>
      </c>
      <c r="N715" s="94" cm="1">
        <f t="array" ref="N715">IFERROR(INDEX([1]!v_s10a_incident_by_feeder_FY26[SAIFI_Value], ROWS($N$9:N715)),"")</f>
        <v>1.2463992909372923E-3</v>
      </c>
      <c r="O715" s="91" cm="1">
        <f t="array" ref="O715">IFERROR(INDEX([1]!v_s10a_incident_by_feeder_FY26[ICPs], ROWS($N$9:N715)),"")</f>
        <v>45</v>
      </c>
      <c r="P715" s="118" cm="1">
        <f t="array" ref="P715">IFERROR(INDEX([1]!v_s10a_incident_by_feeder_FY26[CML], ROWS($P$9:P715)),"")</f>
        <v>1574.9999999476131</v>
      </c>
      <c r="Q715" s="88" t="str" cm="1">
        <f t="array" ref="Q715">IFERROR(INDEX([1]!v_s10a_incident_by_feeder_FY26[Planned or Unplanned], ROWS($Q$9:Q715)),"")</f>
        <v>Unplanned</v>
      </c>
      <c r="R715" s="88" t="str" cm="1">
        <f t="array" ref="R715">IFERROR(INDEX([1]!v_s10a_incident_by_feeder_FY26[Cause], ROWS($R$9:R715)),"")</f>
        <v>Third Party</v>
      </c>
      <c r="S715" s="88" t="str" cm="1">
        <f t="array" ref="S715">IFERROR(INDEX([1]!v_s10a_incident_by_feeder_FY26[Details], ROWS($S$9:S715)),"")</f>
        <v># Digger brought LV Line Down, Tripping Recloser R_T01298, West Coast Rd, Kaitaia</v>
      </c>
      <c r="T715" s="18"/>
    </row>
    <row r="716" spans="1:20" ht="15.75" x14ac:dyDescent="0.25">
      <c r="A716" s="10">
        <v>716</v>
      </c>
      <c r="B716" s="11"/>
      <c r="C716" s="116"/>
      <c r="D716" s="116"/>
      <c r="E716" s="85" t="str" cm="1">
        <f t="array" ref="E716">IFERROR(INDEX([1]!v_s10a_incident_by_feeder_FY26[Interruptions Identifier], ROWS($E$9:E716)),"")</f>
        <v>INCD-35477-F-AWARUA</v>
      </c>
      <c r="F716" s="85" t="str" cm="1">
        <f t="array" ref="F716">IFERROR(INDEX([1]!v_s10a_incident_by_feeder_FY26[Circuit Location], ROWS($F$9:F716)),"")</f>
        <v>Kaikohe CB0108 - Awanui</v>
      </c>
      <c r="G716" s="88" t="str" cm="1">
        <f t="array" ref="G716">IFERROR(INDEX(#REF!, ROWS($G$9:G716)),"")</f>
        <v/>
      </c>
      <c r="H716" s="88" t="str" cm="1">
        <f t="array" ref="H716">IFERROR(INDEX([1]!v_s10a_incident_by_feeder_FY26[feeder], ROWS($H$9:H716)),"")</f>
        <v>AWARUA</v>
      </c>
      <c r="I716" s="89" cm="1">
        <f t="array" ref="I716">IFERROR(INDEX([1]!v_s10a_incident_by_feeder_FY26[Start_Date], ROWS($I$9:I716)),"")</f>
        <v>45973.63894675926</v>
      </c>
      <c r="J716" s="90" cm="1">
        <f t="array" ref="J716">IFERROR(INDEX([1]!v_s10a_incident_by_feeder_FY26[Start_Time], ROWS($J$9:J716)),"")</f>
        <v>45973.63894675926</v>
      </c>
      <c r="K716" s="89" cm="1">
        <f t="array" ref="K716">IFERROR(INDEX([1]!v_s10a_incident_by_feeder_FY26[End_Date], ROWS($K$9:K716)),"")</f>
        <v>45973.868530092594</v>
      </c>
      <c r="L716" s="90" cm="1">
        <f t="array" ref="L716">IFERROR(INDEX([1]!v_s10a_incident_by_feeder_FY26[End_Time], ROWS($L$9:L716)),"")</f>
        <v>45973.868530092594</v>
      </c>
      <c r="M716" s="97" cm="1">
        <f t="array" ref="M716">IFERROR(INDEX([1]!v_s10a_incident_by_feeder_FY26[SAIDI_Value], ROWS($M$9:M716)),"")</f>
        <v>3.097528897967492</v>
      </c>
      <c r="N716" s="94" cm="1">
        <f t="array" ref="N716">IFERROR(INDEX([1]!v_s10a_incident_by_feeder_FY26[SAIFI_Value], ROWS($N$9:N716)),"")</f>
        <v>9.6111234212275642E-3</v>
      </c>
      <c r="O716" s="91" cm="1">
        <f t="array" ref="O716">IFERROR(INDEX([1]!v_s10a_incident_by_feeder_FY26[ICPs], ROWS($N$9:N716)),"")</f>
        <v>347</v>
      </c>
      <c r="P716" s="118" cm="1">
        <f t="array" ref="P716">IFERROR(INDEX([1]!v_s10a_incident_by_feeder_FY26[CML], ROWS($P$9:P716)),"")</f>
        <v>111833.18333221832</v>
      </c>
      <c r="Q716" s="88" t="str" cm="1">
        <f t="array" ref="Q716">IFERROR(INDEX([1]!v_s10a_incident_by_feeder_FY26[Planned or Unplanned], ROWS($Q$9:Q716)),"")</f>
        <v>Unplanned</v>
      </c>
      <c r="R716" s="88" t="str" cm="1">
        <f t="array" ref="R716">IFERROR(INDEX([1]!v_s10a_incident_by_feeder_FY26[Cause], ROWS($R$9:R716)),"")</f>
        <v>Vegetation</v>
      </c>
      <c r="S716" s="88" t="str" cm="1">
        <f t="array" ref="S716">IFERROR(INDEX([1]!v_s10a_incident_by_feeder_FY26[Details], ROWS($S$9:S716)),"")</f>
        <v># Lines Down, near Pole 416312, Mangakahia Rd, Kaikohe</v>
      </c>
      <c r="T716" s="18"/>
    </row>
    <row r="717" spans="1:20" ht="15.75" x14ac:dyDescent="0.25">
      <c r="A717" s="10">
        <v>717</v>
      </c>
      <c r="B717" s="11"/>
      <c r="C717" s="116"/>
      <c r="D717" s="116"/>
      <c r="E717" s="85" t="str" cm="1">
        <f t="array" ref="E717">IFERROR(INDEX([1]!v_s10a_incident_by_feeder_FY26[Interruptions Identifier], ROWS($E$9:E717)),"")</f>
        <v>INCD-35480-F-BROADWOOD</v>
      </c>
      <c r="F717" s="85" t="str" cm="1">
        <f t="array" ref="F717">IFERROR(INDEX([1]!v_s10a_incident_by_feeder_FY26[Circuit Location], ROWS($F$9:F717)),"")</f>
        <v>Kaitaia Transmission 151922 - Broadwood</v>
      </c>
      <c r="G717" s="88" t="str" cm="1">
        <f t="array" ref="G717">IFERROR(INDEX(#REF!, ROWS($G$9:G717)),"")</f>
        <v/>
      </c>
      <c r="H717" s="88" t="str" cm="1">
        <f t="array" ref="H717">IFERROR(INDEX([1]!v_s10a_incident_by_feeder_FY26[feeder], ROWS($H$9:H717)),"")</f>
        <v>BROADWOOD</v>
      </c>
      <c r="I717" s="89" cm="1">
        <f t="array" ref="I717">IFERROR(INDEX([1]!v_s10a_incident_by_feeder_FY26[Start_Date], ROWS($I$9:I717)),"")</f>
        <v>45973.683530092596</v>
      </c>
      <c r="J717" s="90" cm="1">
        <f t="array" ref="J717">IFERROR(INDEX([1]!v_s10a_incident_by_feeder_FY26[Start_Time], ROWS($J$9:J717)),"")</f>
        <v>45973.683530092596</v>
      </c>
      <c r="K717" s="89" cm="1">
        <f t="array" ref="K717">IFERROR(INDEX([1]!v_s10a_incident_by_feeder_FY26[End_Date], ROWS($K$9:K717)),"")</f>
        <v>45973.775694444441</v>
      </c>
      <c r="L717" s="90" cm="1">
        <f t="array" ref="L717">IFERROR(INDEX([1]!v_s10a_incident_by_feeder_FY26[End_Time], ROWS($L$9:L717)),"")</f>
        <v>45973.775694444441</v>
      </c>
      <c r="M717" s="97" cm="1">
        <f t="array" ref="M717">IFERROR(INDEX([1]!v_s10a_incident_by_feeder_FY26[SAIDI_Value], ROWS($M$9:M717)),"")</f>
        <v>1.8465174679241701E-3</v>
      </c>
      <c r="N717" s="94" cm="1">
        <f t="array" ref="N717">IFERROR(INDEX([1]!v_s10a_incident_by_feeder_FY26[SAIFI_Value], ROWS($N$9:N717)),"")</f>
        <v>2.7697762020820602E-5</v>
      </c>
      <c r="O717" s="91" cm="1">
        <f t="array" ref="O717">IFERROR(INDEX([1]!v_s10a_incident_by_feeder_FY26[ICPs], ROWS($N$9:N717)),"")</f>
        <v>0.99999999999970701</v>
      </c>
      <c r="P717" s="118" cm="1">
        <f t="array" ref="P717">IFERROR(INDEX([1]!v_s10a_incident_by_feeder_FY26[CML], ROWS($P$9:P717)),"")</f>
        <v>66.666666661934244</v>
      </c>
      <c r="Q717" s="88" t="str" cm="1">
        <f t="array" ref="Q717">IFERROR(INDEX([1]!v_s10a_incident_by_feeder_FY26[Planned or Unplanned], ROWS($Q$9:Q717)),"")</f>
        <v>Unplanned</v>
      </c>
      <c r="R717" s="88" t="str" cm="1">
        <f t="array" ref="R717">IFERROR(INDEX([1]!v_s10a_incident_by_feeder_FY26[Cause], ROWS($R$9:R717)),"")</f>
        <v>Unknown</v>
      </c>
      <c r="S717" s="88" t="str" cm="1">
        <f t="array" ref="S717">IFERROR(INDEX([1]!v_s10a_incident_by_feeder_FY26[Details], ROWS($S$9:S717)),"")</f>
        <v># Recloser R587 Tripped, Second Time, Te Pua Rd, Kaikohe</v>
      </c>
      <c r="T717" s="18"/>
    </row>
    <row r="718" spans="1:20" ht="15.75" x14ac:dyDescent="0.25">
      <c r="A718" s="10">
        <v>718</v>
      </c>
      <c r="B718" s="11"/>
      <c r="C718" s="116"/>
      <c r="D718" s="116"/>
      <c r="E718" s="85" t="str" cm="1">
        <f t="array" ref="E718">IFERROR(INDEX([1]!v_s10a_incident_by_feeder_FY26[Interruptions Identifier], ROWS($E$9:E718)),"")</f>
        <v>INCD-35480-F-RANGIAHUA</v>
      </c>
      <c r="F718" s="85" t="str" cm="1">
        <f t="array" ref="F718">IFERROR(INDEX([1]!v_s10a_incident_by_feeder_FY26[Circuit Location], ROWS($F$9:F718)),"")</f>
        <v>Kaikohe  CB0105 - Rangiahua</v>
      </c>
      <c r="G718" s="88" t="str" cm="1">
        <f t="array" ref="G718">IFERROR(INDEX(#REF!, ROWS($G$9:G718)),"")</f>
        <v/>
      </c>
      <c r="H718" s="88" t="str" cm="1">
        <f t="array" ref="H718">IFERROR(INDEX([1]!v_s10a_incident_by_feeder_FY26[feeder], ROWS($H$9:H718)),"")</f>
        <v>RANGIAHUA</v>
      </c>
      <c r="I718" s="89" cm="1">
        <f t="array" ref="I718">IFERROR(INDEX([1]!v_s10a_incident_by_feeder_FY26[Start_Date], ROWS($I$9:I718)),"")</f>
        <v>45973.683530092596</v>
      </c>
      <c r="J718" s="90" cm="1">
        <f t="array" ref="J718">IFERROR(INDEX([1]!v_s10a_incident_by_feeder_FY26[Start_Time], ROWS($J$9:J718)),"")</f>
        <v>45973.683530092596</v>
      </c>
      <c r="K718" s="89" cm="1">
        <f t="array" ref="K718">IFERROR(INDEX([1]!v_s10a_incident_by_feeder_FY26[End_Date], ROWS($K$9:K718)),"")</f>
        <v>45973.775694444441</v>
      </c>
      <c r="L718" s="90" cm="1">
        <f t="array" ref="L718">IFERROR(INDEX([1]!v_s10a_incident_by_feeder_FY26[End_Time], ROWS($L$9:L718)),"")</f>
        <v>45973.775694444441</v>
      </c>
      <c r="M718" s="97" cm="1">
        <f t="array" ref="M718">IFERROR(INDEX([1]!v_s10a_incident_by_feeder_FY26[SAIDI_Value], ROWS($M$9:M718)),"")</f>
        <v>1.4570666222471329</v>
      </c>
      <c r="N718" s="94" cm="1">
        <f t="array" ref="N718">IFERROR(INDEX([1]!v_s10a_incident_by_feeder_FY26[SAIFI_Value], ROWS($N$9:N718)),"")</f>
        <v>1.9554619986705064E-2</v>
      </c>
      <c r="O718" s="91" cm="1">
        <f t="array" ref="O718">IFERROR(INDEX([1]!v_s10a_incident_by_feeder_FY26[ICPs], ROWS($N$9:N718)),"")</f>
        <v>705.99999999999955</v>
      </c>
      <c r="P718" s="118" cm="1">
        <f t="array" ref="P718">IFERROR(INDEX([1]!v_s10a_incident_by_feeder_FY26[CML], ROWS($P$9:P718)),"")</f>
        <v>52605.933329610489</v>
      </c>
      <c r="Q718" s="88" t="str" cm="1">
        <f t="array" ref="Q718">IFERROR(INDEX([1]!v_s10a_incident_by_feeder_FY26[Planned or Unplanned], ROWS($Q$9:Q718)),"")</f>
        <v>Unplanned</v>
      </c>
      <c r="R718" s="88" t="str" cm="1">
        <f t="array" ref="R718">IFERROR(INDEX([1]!v_s10a_incident_by_feeder_FY26[Cause], ROWS($R$9:R718)),"")</f>
        <v>Unknown</v>
      </c>
      <c r="S718" s="88" t="str" cm="1">
        <f t="array" ref="S718">IFERROR(INDEX([1]!v_s10a_incident_by_feeder_FY26[Details], ROWS($S$9:S718)),"")</f>
        <v># Recloser R587 Tripped, Second Time, Te Pua Rd, Kaikohe</v>
      </c>
      <c r="T718" s="18"/>
    </row>
    <row r="719" spans="1:20" ht="15.75" x14ac:dyDescent="0.25">
      <c r="A719" s="10">
        <v>719</v>
      </c>
      <c r="B719" s="11"/>
      <c r="C719" s="116"/>
      <c r="D719" s="116"/>
      <c r="E719" s="85" t="str" cm="1">
        <f t="array" ref="E719">IFERROR(INDEX([1]!v_s10a_incident_by_feeder_FY26[Interruptions Identifier], ROWS($E$9:E719)),"")</f>
        <v>INCD-35489-F-PURERUA</v>
      </c>
      <c r="F719" s="85" t="str" cm="1">
        <f t="array" ref="F719">IFERROR(INDEX([1]!v_s10a_incident_by_feeder_FY26[Circuit Location], ROWS($F$9:F719)),"")</f>
        <v>Waipapa 041632 - Purerua</v>
      </c>
      <c r="G719" s="88" t="str" cm="1">
        <f t="array" ref="G719">IFERROR(INDEX(#REF!, ROWS($G$9:G719)),"")</f>
        <v/>
      </c>
      <c r="H719" s="88" t="str" cm="1">
        <f t="array" ref="H719">IFERROR(INDEX([1]!v_s10a_incident_by_feeder_FY26[feeder], ROWS($H$9:H719)),"")</f>
        <v>PURERUA</v>
      </c>
      <c r="I719" s="89" cm="1">
        <f t="array" ref="I719">IFERROR(INDEX([1]!v_s10a_incident_by_feeder_FY26[Start_Date], ROWS($I$9:I719)),"")</f>
        <v>45994.382638888892</v>
      </c>
      <c r="J719" s="90" cm="1">
        <f t="array" ref="J719">IFERROR(INDEX([1]!v_s10a_incident_by_feeder_FY26[Start_Time], ROWS($J$9:J719)),"")</f>
        <v>45994.382638888892</v>
      </c>
      <c r="K719" s="89" cm="1">
        <f t="array" ref="K719">IFERROR(INDEX([1]!v_s10a_incident_by_feeder_FY26[End_Date], ROWS($K$9:K719)),"")</f>
        <v>45994.588888888888</v>
      </c>
      <c r="L719" s="90" cm="1">
        <f t="array" ref="L719">IFERROR(INDEX([1]!v_s10a_incident_by_feeder_FY26[End_Time], ROWS($L$9:L719)),"")</f>
        <v>45994.588888888888</v>
      </c>
      <c r="M719" s="97" cm="1">
        <f t="array" ref="M719">IFERROR(INDEX([1]!v_s10a_incident_by_feeder_FY26[SAIDI_Value], ROWS($M$9:M719)),"")</f>
        <v>0.4771216485606965</v>
      </c>
      <c r="N719" s="94" cm="1">
        <f t="array" ref="N719">IFERROR(INDEX([1]!v_s10a_incident_by_feeder_FY26[SAIFI_Value], ROWS($N$9:N719)),"")</f>
        <v>1.6064701972080657E-3</v>
      </c>
      <c r="O719" s="91" cm="1">
        <f t="array" ref="O719">IFERROR(INDEX([1]!v_s10a_incident_by_feeder_FY26[ICPs], ROWS($N$9:N719)),"")</f>
        <v>58</v>
      </c>
      <c r="P719" s="118" cm="1">
        <f t="array" ref="P719">IFERROR(INDEX([1]!v_s10a_incident_by_feeder_FY26[CML], ROWS($P$9:P719)),"")</f>
        <v>17225.999999635387</v>
      </c>
      <c r="Q719" s="88" t="str" cm="1">
        <f t="array" ref="Q719">IFERROR(INDEX([1]!v_s10a_incident_by_feeder_FY26[Planned or Unplanned], ROWS($Q$9:Q719)),"")</f>
        <v>Planned</v>
      </c>
      <c r="R719" s="88" t="str" cm="1">
        <f t="array" ref="R719">IFERROR(INDEX([1]!v_s10a_incident_by_feeder_FY26[Cause], ROWS($R$9:R719)),"")</f>
        <v>Planned Outage</v>
      </c>
      <c r="S719" s="88" t="str" cm="1">
        <f t="array" ref="S719">IFERROR(INDEX([1]!v_s10a_incident_by_feeder_FY26[Details], ROWS($S$9:S719)),"")</f>
        <v># Replace Poles from 417971 to 417977, Taronui Rd, Waipapa</v>
      </c>
      <c r="T719" s="18"/>
    </row>
    <row r="720" spans="1:20" ht="15.75" x14ac:dyDescent="0.25">
      <c r="A720" s="10">
        <v>720</v>
      </c>
      <c r="B720" s="11"/>
      <c r="C720" s="116"/>
      <c r="D720" s="116"/>
      <c r="E720" s="85" t="str" cm="1">
        <f t="array" ref="E720">IFERROR(INDEX([1]!v_s10a_incident_by_feeder_FY26[Interruptions Identifier], ROWS($E$9:E720)),"")</f>
        <v>INCD-35501-F-RUSSELL EXPRESS</v>
      </c>
      <c r="F720" s="85" t="str" cm="1">
        <f t="array" ref="F720">IFERROR(INDEX([1]!v_s10a_incident_by_feeder_FY26[Circuit Location], ROWS($F$9:F720)),"")</f>
        <v>Kawakawa CB0209 - Russel Express</v>
      </c>
      <c r="G720" s="88" t="str" cm="1">
        <f t="array" ref="G720">IFERROR(INDEX(#REF!, ROWS($G$9:G720)),"")</f>
        <v/>
      </c>
      <c r="H720" s="88" t="str" cm="1">
        <f t="array" ref="H720">IFERROR(INDEX([1]!v_s10a_incident_by_feeder_FY26[feeder], ROWS($H$9:H720)),"")</f>
        <v>RUSSELL EXPRESS</v>
      </c>
      <c r="I720" s="89" cm="1">
        <f t="array" ref="I720">IFERROR(INDEX([1]!v_s10a_incident_by_feeder_FY26[Start_Date], ROWS($I$9:I720)),"")</f>
        <v>45974.732638888891</v>
      </c>
      <c r="J720" s="90" cm="1">
        <f t="array" ref="J720">IFERROR(INDEX([1]!v_s10a_incident_by_feeder_FY26[Start_Time], ROWS($J$9:J720)),"")</f>
        <v>45974.732638888891</v>
      </c>
      <c r="K720" s="89" cm="1">
        <f t="array" ref="K720">IFERROR(INDEX([1]!v_s10a_incident_by_feeder_FY26[End_Date], ROWS($K$9:K720)),"")</f>
        <v>45974.950694444444</v>
      </c>
      <c r="L720" s="90" cm="1">
        <f t="array" ref="L720">IFERROR(INDEX([1]!v_s10a_incident_by_feeder_FY26[End_Time], ROWS($L$9:L720)),"")</f>
        <v>45974.950694444444</v>
      </c>
      <c r="M720" s="97" cm="1">
        <f t="array" ref="M720">IFERROR(INDEX([1]!v_s10a_incident_by_feeder_FY26[SAIDI_Value], ROWS($M$9:M720)),"")</f>
        <v>0.36184356303672716</v>
      </c>
      <c r="N720" s="94" cm="1">
        <f t="array" ref="N720">IFERROR(INDEX([1]!v_s10a_incident_by_feeder_FY26[SAIFI_Value], ROWS($N$9:N720)),"")</f>
        <v>1.1910037668956348E-3</v>
      </c>
      <c r="O720" s="91" cm="1">
        <f t="array" ref="O720">IFERROR(INDEX([1]!v_s10a_incident_by_feeder_FY26[ICPs], ROWS($N$9:N720)),"")</f>
        <v>43</v>
      </c>
      <c r="P720" s="118" cm="1">
        <f t="array" ref="P720">IFERROR(INDEX([1]!v_s10a_incident_by_feeder_FY26[CML], ROWS($P$9:P720)),"")</f>
        <v>13063.999999877997</v>
      </c>
      <c r="Q720" s="88" t="str" cm="1">
        <f t="array" ref="Q720">IFERROR(INDEX([1]!v_s10a_incident_by_feeder_FY26[Planned or Unplanned], ROWS($Q$9:Q720)),"")</f>
        <v>Unplanned</v>
      </c>
      <c r="R720" s="88" t="str" cm="1">
        <f t="array" ref="R720">IFERROR(INDEX([1]!v_s10a_incident_by_feeder_FY26[Cause], ROWS($R$9:R720)),"")</f>
        <v>Unknown</v>
      </c>
      <c r="S720" s="88" t="str" cm="1">
        <f t="array" ref="S720">IFERROR(INDEX([1]!v_s10a_incident_by_feeder_FY26[Details], ROWS($S$9:S720)),"")</f>
        <v># Broken Line between Transformers T05187 and T08708, Waikare Rd, Kawakawa</v>
      </c>
      <c r="T720" s="18"/>
    </row>
    <row r="721" spans="1:20" ht="15.75" x14ac:dyDescent="0.25">
      <c r="A721" s="10">
        <v>721</v>
      </c>
      <c r="B721" s="11"/>
      <c r="C721" s="116"/>
      <c r="D721" s="116"/>
      <c r="E721" s="85" t="str" cm="1">
        <f t="array" ref="E721">IFERROR(INDEX([1]!v_s10a_incident_by_feeder_FY26[Interruptions Identifier], ROWS($E$9:E721)),"")</f>
        <v>INCD-35516-F-BROADWOOD</v>
      </c>
      <c r="F721" s="85" t="str" cm="1">
        <f t="array" ref="F721">IFERROR(INDEX([1]!v_s10a_incident_by_feeder_FY26[Circuit Location], ROWS($F$9:F721)),"")</f>
        <v>Kaitaia Transmission 151922 - Broadwood</v>
      </c>
      <c r="G721" s="88" t="str" cm="1">
        <f t="array" ref="G721">IFERROR(INDEX(#REF!, ROWS($G$9:G721)),"")</f>
        <v/>
      </c>
      <c r="H721" s="88" t="str" cm="1">
        <f t="array" ref="H721">IFERROR(INDEX([1]!v_s10a_incident_by_feeder_FY26[feeder], ROWS($H$9:H721)),"")</f>
        <v>BROADWOOD</v>
      </c>
      <c r="I721" s="89" cm="1">
        <f t="array" ref="I721">IFERROR(INDEX([1]!v_s10a_incident_by_feeder_FY26[Start_Date], ROWS($I$9:I721)),"")</f>
        <v>45976.222083333334</v>
      </c>
      <c r="J721" s="90" cm="1">
        <f t="array" ref="J721">IFERROR(INDEX([1]!v_s10a_incident_by_feeder_FY26[Start_Time], ROWS($J$9:J721)),"")</f>
        <v>45976.222083333334</v>
      </c>
      <c r="K721" s="89" cm="1">
        <f t="array" ref="K721">IFERROR(INDEX([1]!v_s10a_incident_by_feeder_FY26[End_Date], ROWS($K$9:K721)),"")</f>
        <v>45976.295914351853</v>
      </c>
      <c r="L721" s="90" cm="1">
        <f t="array" ref="L721">IFERROR(INDEX([1]!v_s10a_incident_by_feeder_FY26[End_Time], ROWS($L$9:L721)),"")</f>
        <v>45976.295914351853</v>
      </c>
      <c r="M721" s="97" cm="1">
        <f t="array" ref="M721">IFERROR(INDEX([1]!v_s10a_incident_by_feeder_FY26[SAIDI_Value], ROWS($M$9:M721)),"")</f>
        <v>2.9447337321933855E-3</v>
      </c>
      <c r="N721" s="94" cm="1">
        <f t="array" ref="N721">IFERROR(INDEX([1]!v_s10a_incident_by_feeder_FY26[SAIFI_Value], ROWS($N$9:N721)),"")</f>
        <v>2.7697762020826941E-5</v>
      </c>
      <c r="O721" s="91" cm="1">
        <f t="array" ref="O721">IFERROR(INDEX([1]!v_s10a_incident_by_feeder_FY26[ICPs], ROWS($N$9:N721)),"")</f>
        <v>0.99999999999993594</v>
      </c>
      <c r="P721" s="118" cm="1">
        <f t="array" ref="P721">IFERROR(INDEX([1]!v_s10a_incident_by_feeder_FY26[CML], ROWS($P$9:P721)),"")</f>
        <v>106.31666666711</v>
      </c>
      <c r="Q721" s="88" t="str" cm="1">
        <f t="array" ref="Q721">IFERROR(INDEX([1]!v_s10a_incident_by_feeder_FY26[Planned or Unplanned], ROWS($Q$9:Q721)),"")</f>
        <v>Unplanned</v>
      </c>
      <c r="R721" s="88" t="str" cm="1">
        <f t="array" ref="R721">IFERROR(INDEX([1]!v_s10a_incident_by_feeder_FY26[Cause], ROWS($R$9:R721)),"")</f>
        <v>Unknown</v>
      </c>
      <c r="S721" s="88" t="str" cm="1">
        <f t="array" ref="S721">IFERROR(INDEX([1]!v_s10a_incident_by_feeder_FY26[Details], ROWS($S$9:S721)),"")</f>
        <v># Sectionaliser S1065 Tripped Off, Hobson Rd, Kaikohe</v>
      </c>
      <c r="T721" s="18"/>
    </row>
    <row r="722" spans="1:20" ht="15.75" x14ac:dyDescent="0.25">
      <c r="A722" s="10">
        <v>722</v>
      </c>
      <c r="B722" s="11"/>
      <c r="C722" s="116"/>
      <c r="D722" s="116"/>
      <c r="E722" s="85" t="str" cm="1">
        <f t="array" ref="E722">IFERROR(INDEX([1]!v_s10a_incident_by_feeder_FY26[Interruptions Identifier], ROWS($E$9:E722)),"")</f>
        <v>INCD-35516-F-RANGIAHUA</v>
      </c>
      <c r="F722" s="85" t="str" cm="1">
        <f t="array" ref="F722">IFERROR(INDEX([1]!v_s10a_incident_by_feeder_FY26[Circuit Location], ROWS($F$9:F722)),"")</f>
        <v>Kaikohe  CB0105 - Rangiahua</v>
      </c>
      <c r="G722" s="88" t="str" cm="1">
        <f t="array" ref="G722">IFERROR(INDEX(#REF!, ROWS($G$9:G722)),"")</f>
        <v/>
      </c>
      <c r="H722" s="88" t="str" cm="1">
        <f t="array" ref="H722">IFERROR(INDEX([1]!v_s10a_incident_by_feeder_FY26[feeder], ROWS($H$9:H722)),"")</f>
        <v>RANGIAHUA</v>
      </c>
      <c r="I722" s="89" cm="1">
        <f t="array" ref="I722">IFERROR(INDEX([1]!v_s10a_incident_by_feeder_FY26[Start_Date], ROWS($I$9:I722)),"")</f>
        <v>45976.222083333334</v>
      </c>
      <c r="J722" s="90" cm="1">
        <f t="array" ref="J722">IFERROR(INDEX([1]!v_s10a_incident_by_feeder_FY26[Start_Time], ROWS($J$9:J722)),"")</f>
        <v>45976.222083333334</v>
      </c>
      <c r="K722" s="89" cm="1">
        <f t="array" ref="K722">IFERROR(INDEX([1]!v_s10a_incident_by_feeder_FY26[End_Date], ROWS($K$9:K722)),"")</f>
        <v>45976.295914351853</v>
      </c>
      <c r="L722" s="90" cm="1">
        <f t="array" ref="L722">IFERROR(INDEX([1]!v_s10a_incident_by_feeder_FY26[End_Time], ROWS($L$9:L722)),"")</f>
        <v>45976.295914351853</v>
      </c>
      <c r="M722" s="97" cm="1">
        <f t="array" ref="M722">IFERROR(INDEX([1]!v_s10a_incident_by_feeder_FY26[SAIDI_Value], ROWS($M$9:M722)),"")</f>
        <v>0.22674449737890517</v>
      </c>
      <c r="N722" s="94" cm="1">
        <f t="array" ref="N722">IFERROR(INDEX([1]!v_s10a_incident_by_feeder_FY26[SAIFI_Value], ROWS($N$9:N722)),"")</f>
        <v>2.1327276756038108E-3</v>
      </c>
      <c r="O722" s="91" cm="1">
        <f t="array" ref="O722">IFERROR(INDEX([1]!v_s10a_incident_by_feeder_FY26[ICPs], ROWS($N$9:N722)),"")</f>
        <v>76.999999999999986</v>
      </c>
      <c r="P722" s="118" cm="1">
        <f t="array" ref="P722">IFERROR(INDEX([1]!v_s10a_incident_by_feeder_FY26[CML], ROWS($P$9:P722)),"")</f>
        <v>8186.3833333679922</v>
      </c>
      <c r="Q722" s="88" t="str" cm="1">
        <f t="array" ref="Q722">IFERROR(INDEX([1]!v_s10a_incident_by_feeder_FY26[Planned or Unplanned], ROWS($Q$9:Q722)),"")</f>
        <v>Unplanned</v>
      </c>
      <c r="R722" s="88" t="str" cm="1">
        <f t="array" ref="R722">IFERROR(INDEX([1]!v_s10a_incident_by_feeder_FY26[Cause], ROWS($R$9:R722)),"")</f>
        <v>Unknown</v>
      </c>
      <c r="S722" s="88" t="str" cm="1">
        <f t="array" ref="S722">IFERROR(INDEX([1]!v_s10a_incident_by_feeder_FY26[Details], ROWS($S$9:S722)),"")</f>
        <v># Sectionaliser S1065 Tripped Off, Hobson Rd, Kaikohe</v>
      </c>
      <c r="T722" s="18"/>
    </row>
    <row r="723" spans="1:20" ht="15.75" x14ac:dyDescent="0.25">
      <c r="A723" s="10">
        <v>723</v>
      </c>
      <c r="B723" s="11"/>
      <c r="C723" s="116"/>
      <c r="D723" s="116"/>
      <c r="E723" s="85" t="str" cm="1">
        <f t="array" ref="E723">IFERROR(INDEX([1]!v_s10a_incident_by_feeder_FY26[Interruptions Identifier], ROWS($E$9:E723)),"")</f>
        <v>INCD-35528-F-PUKENUI SOUTH</v>
      </c>
      <c r="F723" s="85" t="str" cm="1">
        <f t="array" ref="F723">IFERROR(INDEX([1]!v_s10a_incident_by_feeder_FY26[Circuit Location], ROWS($F$9:F723)),"")</f>
        <v>Pukenui 131132 - Pukenui South</v>
      </c>
      <c r="G723" s="88" t="str" cm="1">
        <f t="array" ref="G723">IFERROR(INDEX(#REF!, ROWS($G$9:G723)),"")</f>
        <v/>
      </c>
      <c r="H723" s="88" t="str" cm="1">
        <f t="array" ref="H723">IFERROR(INDEX([1]!v_s10a_incident_by_feeder_FY26[feeder], ROWS($H$9:H723)),"")</f>
        <v>PUKENUI SOUTH</v>
      </c>
      <c r="I723" s="89" cm="1">
        <f t="array" ref="I723">IFERROR(INDEX([1]!v_s10a_incident_by_feeder_FY26[Start_Date], ROWS($I$9:I723)),"")</f>
        <v>45976.675000000003</v>
      </c>
      <c r="J723" s="90" cm="1">
        <f t="array" ref="J723">IFERROR(INDEX([1]!v_s10a_incident_by_feeder_FY26[Start_Time], ROWS($J$9:J723)),"")</f>
        <v>45976.675000000003</v>
      </c>
      <c r="K723" s="89" cm="1">
        <f t="array" ref="K723">IFERROR(INDEX([1]!v_s10a_incident_by_feeder_FY26[End_Date], ROWS($K$9:K723)),"")</f>
        <v>45976.709444444445</v>
      </c>
      <c r="L723" s="90" cm="1">
        <f t="array" ref="L723">IFERROR(INDEX([1]!v_s10a_incident_by_feeder_FY26[End_Time], ROWS($L$9:L723)),"")</f>
        <v>45976.709444444445</v>
      </c>
      <c r="M723" s="97" cm="1">
        <f t="array" ref="M723">IFERROR(INDEX([1]!v_s10a_incident_by_feeder_FY26[SAIDI_Value], ROWS($M$9:M723)),"")</f>
        <v>7.6650786626531325E-2</v>
      </c>
      <c r="N723" s="94" cm="1">
        <f t="array" ref="N723">IFERROR(INDEX([1]!v_s10a_incident_by_feeder_FY26[SAIFI_Value], ROWS($N$9:N723)),"")</f>
        <v>5.5395524041657431E-3</v>
      </c>
      <c r="O723" s="91" cm="1">
        <f t="array" ref="O723">IFERROR(INDEX([1]!v_s10a_incident_by_feeder_FY26[ICPs], ROWS($N$9:N723)),"")</f>
        <v>200</v>
      </c>
      <c r="P723" s="118" cm="1">
        <f t="array" ref="P723">IFERROR(INDEX([1]!v_s10a_incident_by_feeder_FY26[CML], ROWS($P$9:P723)),"")</f>
        <v>2767.4000003642868</v>
      </c>
      <c r="Q723" s="88" t="str" cm="1">
        <f t="array" ref="Q723">IFERROR(INDEX([1]!v_s10a_incident_by_feeder_FY26[Planned or Unplanned], ROWS($Q$9:Q723)),"")</f>
        <v>Unplanned</v>
      </c>
      <c r="R723" s="88" t="str" cm="1">
        <f t="array" ref="R723">IFERROR(INDEX([1]!v_s10a_incident_by_feeder_FY26[Cause], ROWS($R$9:R723)),"")</f>
        <v>Defective Equipment</v>
      </c>
      <c r="S723" s="88" t="str" cm="1">
        <f t="array" ref="S723">IFERROR(INDEX([1]!v_s10a_incident_by_feeder_FY26[Details], ROWS($S$9:S723)),"")</f>
        <v># Repaired Flipped Crossarm, at Pole 432350, Far North Rd, Pukenui</v>
      </c>
      <c r="T723" s="18"/>
    </row>
    <row r="724" spans="1:20" ht="15.75" x14ac:dyDescent="0.25">
      <c r="A724" s="10">
        <v>724</v>
      </c>
      <c r="B724" s="11"/>
      <c r="C724" s="116"/>
      <c r="D724" s="116"/>
      <c r="E724" s="85" t="str" cm="1">
        <f t="array" ref="E724">IFERROR(INDEX([1]!v_s10a_incident_by_feeder_FY26[Interruptions Identifier], ROWS($E$9:E724)),"")</f>
        <v>INCD-35531-F-RANGIAHUA</v>
      </c>
      <c r="F724" s="85" t="str" cm="1">
        <f t="array" ref="F724">IFERROR(INDEX([1]!v_s10a_incident_by_feeder_FY26[Circuit Location], ROWS($F$9:F724)),"")</f>
        <v>Kaikohe  CB0105 - Rangiahua</v>
      </c>
      <c r="G724" s="88" t="str" cm="1">
        <f t="array" ref="G724">IFERROR(INDEX(#REF!, ROWS($G$9:G724)),"")</f>
        <v/>
      </c>
      <c r="H724" s="88" t="str" cm="1">
        <f t="array" ref="H724">IFERROR(INDEX([1]!v_s10a_incident_by_feeder_FY26[feeder], ROWS($H$9:H724)),"")</f>
        <v>RANGIAHUA</v>
      </c>
      <c r="I724" s="89" cm="1">
        <f t="array" ref="I724">IFERROR(INDEX([1]!v_s10a_incident_by_feeder_FY26[Start_Date], ROWS($I$9:I724)),"")</f>
        <v>45976.635416666664</v>
      </c>
      <c r="J724" s="90" cm="1">
        <f t="array" ref="J724">IFERROR(INDEX([1]!v_s10a_incident_by_feeder_FY26[Start_Time], ROWS($J$9:J724)),"")</f>
        <v>45976.635416666664</v>
      </c>
      <c r="K724" s="89" cm="1">
        <f t="array" ref="K724">IFERROR(INDEX([1]!v_s10a_incident_by_feeder_FY26[End_Date], ROWS($K$9:K724)),"")</f>
        <v>45976.731944444444</v>
      </c>
      <c r="L724" s="90" cm="1">
        <f t="array" ref="L724">IFERROR(INDEX([1]!v_s10a_incident_by_feeder_FY26[End_Time], ROWS($L$9:L724)),"")</f>
        <v>45976.731944444444</v>
      </c>
      <c r="M724" s="97" cm="1">
        <f t="array" ref="M724">IFERROR(INDEX([1]!v_s10a_incident_by_feeder_FY26[SAIDI_Value], ROWS($M$9:M724)),"")</f>
        <v>3.8499889209661292E-3</v>
      </c>
      <c r="N724" s="94" cm="1">
        <f t="array" ref="N724">IFERROR(INDEX([1]!v_s10a_incident_by_feeder_FY26[SAIFI_Value], ROWS($N$9:N724)),"")</f>
        <v>2.7697762020828717E-5</v>
      </c>
      <c r="O724" s="91" cm="1">
        <f t="array" ref="O724">IFERROR(INDEX([1]!v_s10a_incident_by_feeder_FY26[ICPs], ROWS($N$9:N724)),"")</f>
        <v>1</v>
      </c>
      <c r="P724" s="118" cm="1">
        <f t="array" ref="P724">IFERROR(INDEX([1]!v_s10a_incident_by_feeder_FY26[CML], ROWS($P$9:P724)),"")</f>
        <v>139.00000000256114</v>
      </c>
      <c r="Q724" s="88" t="str" cm="1">
        <f t="array" ref="Q724">IFERROR(INDEX([1]!v_s10a_incident_by_feeder_FY26[Planned or Unplanned], ROWS($Q$9:Q724)),"")</f>
        <v>Unplanned</v>
      </c>
      <c r="R724" s="88" t="str" cm="1">
        <f t="array" ref="R724">IFERROR(INDEX([1]!v_s10a_incident_by_feeder_FY26[Cause], ROWS($R$9:R724)),"")</f>
        <v>Unknown</v>
      </c>
      <c r="S724" s="88" t="str" cm="1">
        <f t="array" ref="S724">IFERROR(INDEX([1]!v_s10a_incident_by_feeder_FY26[Details], ROWS($S$9:S724)),"")</f>
        <v># Blown Fuse, L588, Te Tio Rd, Kaikohe</v>
      </c>
      <c r="T724" s="18"/>
    </row>
    <row r="725" spans="1:20" ht="15.75" x14ac:dyDescent="0.25">
      <c r="A725" s="10">
        <v>725</v>
      </c>
      <c r="B725" s="11"/>
      <c r="C725" s="116"/>
      <c r="D725" s="116"/>
      <c r="E725" s="85" t="str" cm="1">
        <f t="array" ref="E725">IFERROR(INDEX([1]!v_s10a_incident_by_feeder_FY26[Interruptions Identifier], ROWS($E$9:E725)),"")</f>
        <v>INCD-35534-F-BROADWOOD</v>
      </c>
      <c r="F725" s="85" t="str" cm="1">
        <f t="array" ref="F725">IFERROR(INDEX([1]!v_s10a_incident_by_feeder_FY26[Circuit Location], ROWS($F$9:F725)),"")</f>
        <v>Kaitaia Transmission 151922 - Broadwood</v>
      </c>
      <c r="G725" s="88" t="str" cm="1">
        <f t="array" ref="G725">IFERROR(INDEX(#REF!, ROWS($G$9:G725)),"")</f>
        <v/>
      </c>
      <c r="H725" s="88" t="str" cm="1">
        <f t="array" ref="H725">IFERROR(INDEX([1]!v_s10a_incident_by_feeder_FY26[feeder], ROWS($H$9:H725)),"")</f>
        <v>BROADWOOD</v>
      </c>
      <c r="I725" s="89" cm="1">
        <f t="array" ref="I725">IFERROR(INDEX([1]!v_s10a_incident_by_feeder_FY26[Start_Date], ROWS($I$9:I725)),"")</f>
        <v>46000.398125</v>
      </c>
      <c r="J725" s="90" cm="1">
        <f t="array" ref="J725">IFERROR(INDEX([1]!v_s10a_incident_by_feeder_FY26[Start_Time], ROWS($J$9:J725)),"")</f>
        <v>46000.398125</v>
      </c>
      <c r="K725" s="89" cm="1">
        <f t="array" ref="K725">IFERROR(INDEX([1]!v_s10a_incident_by_feeder_FY26[End_Date], ROWS($K$9:K725)),"")</f>
        <v>46000.443113425928</v>
      </c>
      <c r="L725" s="90" cm="1">
        <f t="array" ref="L725">IFERROR(INDEX([1]!v_s10a_incident_by_feeder_FY26[End_Time], ROWS($L$9:L725)),"")</f>
        <v>46000.443113425928</v>
      </c>
      <c r="M725" s="97" cm="1">
        <f t="array" ref="M725">IFERROR(INDEX([1]!v_s10a_incident_by_feeder_FY26[SAIDI_Value], ROWS($M$9:M725)),"")</f>
        <v>1.2504514736094841</v>
      </c>
      <c r="N725" s="94" cm="1">
        <f t="array" ref="N725">IFERROR(INDEX([1]!v_s10a_incident_by_feeder_FY26[SAIFI_Value], ROWS($N$9:N725)),"")</f>
        <v>2.0274761799246623E-2</v>
      </c>
      <c r="O725" s="91" cm="1">
        <f t="array" ref="O725">IFERROR(INDEX([1]!v_s10a_incident_by_feeder_FY26[ICPs], ROWS($N$9:N725)),"")</f>
        <v>732</v>
      </c>
      <c r="P725" s="118" cm="1">
        <f t="array" ref="P725">IFERROR(INDEX([1]!v_s10a_incident_by_feeder_FY26[CML], ROWS($P$9:P725)),"")</f>
        <v>45146.300003196811</v>
      </c>
      <c r="Q725" s="88" t="str" cm="1">
        <f t="array" ref="Q725">IFERROR(INDEX([1]!v_s10a_incident_by_feeder_FY26[Planned or Unplanned], ROWS($Q$9:Q725)),"")</f>
        <v>Planned</v>
      </c>
      <c r="R725" s="88" t="str" cm="1">
        <f t="array" ref="R725">IFERROR(INDEX([1]!v_s10a_incident_by_feeder_FY26[Cause], ROWS($R$9:R725)),"")</f>
        <v>Planned Outage</v>
      </c>
      <c r="S725" s="88" t="str" cm="1">
        <f t="array" ref="S725">IFERROR(INDEX([1]!v_s10a_incident_by_feeder_FY26[Details], ROWS($S$9:S725)),"")</f>
        <v># Planned work on New Broadwood Feeder, Ruaroa Rd, Kaitaia</v>
      </c>
      <c r="T725" s="18"/>
    </row>
    <row r="726" spans="1:20" ht="15.75" x14ac:dyDescent="0.25">
      <c r="A726" s="10">
        <v>726</v>
      </c>
      <c r="B726" s="11"/>
      <c r="C726" s="116"/>
      <c r="D726" s="116"/>
      <c r="E726" s="85" t="str" cm="1">
        <f t="array" ref="E726">IFERROR(INDEX([1]!v_s10a_incident_by_feeder_FY26[Interruptions Identifier], ROWS($E$9:E726)),"")</f>
        <v>INCD-35537-F-PURERUA</v>
      </c>
      <c r="F726" s="85" t="str" cm="1">
        <f t="array" ref="F726">IFERROR(INDEX([1]!v_s10a_incident_by_feeder_FY26[Circuit Location], ROWS($F$9:F726)),"")</f>
        <v>Waipapa 041632 - Purerua</v>
      </c>
      <c r="G726" s="88" t="str" cm="1">
        <f t="array" ref="G726">IFERROR(INDEX(#REF!, ROWS($G$9:G726)),"")</f>
        <v/>
      </c>
      <c r="H726" s="88" t="str" cm="1">
        <f t="array" ref="H726">IFERROR(INDEX([1]!v_s10a_incident_by_feeder_FY26[feeder], ROWS($H$9:H726)),"")</f>
        <v>PURERUA</v>
      </c>
      <c r="I726" s="89" cm="1">
        <f t="array" ref="I726">IFERROR(INDEX([1]!v_s10a_incident_by_feeder_FY26[Start_Date], ROWS($I$9:I726)),"")</f>
        <v>46003.382638888892</v>
      </c>
      <c r="J726" s="90" cm="1">
        <f t="array" ref="J726">IFERROR(INDEX([1]!v_s10a_incident_by_feeder_FY26[Start_Time], ROWS($J$9:J726)),"")</f>
        <v>46003.382638888892</v>
      </c>
      <c r="K726" s="89" cm="1">
        <f t="array" ref="K726">IFERROR(INDEX([1]!v_s10a_incident_by_feeder_FY26[End_Date], ROWS($K$9:K726)),"")</f>
        <v>46003.576388888891</v>
      </c>
      <c r="L726" s="90" cm="1">
        <f t="array" ref="L726">IFERROR(INDEX([1]!v_s10a_incident_by_feeder_FY26[End_Time], ROWS($L$9:L726)),"")</f>
        <v>46003.576388888891</v>
      </c>
      <c r="M726" s="97" cm="1">
        <f t="array" ref="M726">IFERROR(INDEX([1]!v_s10a_incident_by_feeder_FY26[SAIDI_Value], ROWS($M$9:M726)),"")</f>
        <v>0.45593286062143717</v>
      </c>
      <c r="N726" s="94" cm="1">
        <f t="array" ref="N726">IFERROR(INDEX([1]!v_s10a_incident_by_feeder_FY26[SAIFI_Value], ROWS($N$9:N726)),"")</f>
        <v>1.6341679592288944E-3</v>
      </c>
      <c r="O726" s="91" cm="1">
        <f t="array" ref="O726">IFERROR(INDEX([1]!v_s10a_incident_by_feeder_FY26[ICPs], ROWS($N$9:N726)),"")</f>
        <v>59</v>
      </c>
      <c r="P726" s="118" cm="1">
        <f t="array" ref="P726">IFERROR(INDEX([1]!v_s10a_incident_by_feeder_FY26[CML], ROWS($P$9:P726)),"")</f>
        <v>16460.999999876367</v>
      </c>
      <c r="Q726" s="88" t="str" cm="1">
        <f t="array" ref="Q726">IFERROR(INDEX([1]!v_s10a_incident_by_feeder_FY26[Planned or Unplanned], ROWS($Q$9:Q726)),"")</f>
        <v>Planned</v>
      </c>
      <c r="R726" s="88" t="str" cm="1">
        <f t="array" ref="R726">IFERROR(INDEX([1]!v_s10a_incident_by_feeder_FY26[Cause], ROWS($R$9:R726)),"")</f>
        <v>Planned Outage</v>
      </c>
      <c r="S726" s="88" t="str" cm="1">
        <f t="array" ref="S726">IFERROR(INDEX([1]!v_s10a_incident_by_feeder_FY26[Details], ROWS($S$9:S726)),"")</f>
        <v># Replace Crossarms, near Pole 417916, Te Tii Rd, Waipapa</v>
      </c>
      <c r="T726" s="18"/>
    </row>
    <row r="727" spans="1:20" ht="15.75" x14ac:dyDescent="0.25">
      <c r="A727" s="10">
        <v>727</v>
      </c>
      <c r="B727" s="11"/>
      <c r="C727" s="116"/>
      <c r="D727" s="116"/>
      <c r="E727" s="85" t="str" cm="1">
        <f t="array" ref="E727">IFERROR(INDEX([1]!v_s10a_incident_by_feeder_FY26[Interruptions Identifier], ROWS($E$9:E727)),"")</f>
        <v>INCD-35546-F-BROADWOOD</v>
      </c>
      <c r="F727" s="85" t="str" cm="1">
        <f t="array" ref="F727">IFERROR(INDEX([1]!v_s10a_incident_by_feeder_FY26[Circuit Location], ROWS($F$9:F727)),"")</f>
        <v>Kaitaia Transmission 151922 - Broadwood</v>
      </c>
      <c r="G727" s="88" t="str" cm="1">
        <f t="array" ref="G727">IFERROR(INDEX(#REF!, ROWS($G$9:G727)),"")</f>
        <v/>
      </c>
      <c r="H727" s="88" t="str" cm="1">
        <f t="array" ref="H727">IFERROR(INDEX([1]!v_s10a_incident_by_feeder_FY26[feeder], ROWS($H$9:H727)),"")</f>
        <v>BROADWOOD</v>
      </c>
      <c r="I727" s="89" cm="1">
        <f t="array" ref="I727">IFERROR(INDEX([1]!v_s10a_incident_by_feeder_FY26[Start_Date], ROWS($I$9:I727)),"")</f>
        <v>45978.506249999999</v>
      </c>
      <c r="J727" s="90" cm="1">
        <f t="array" ref="J727">IFERROR(INDEX([1]!v_s10a_incident_by_feeder_FY26[Start_Time], ROWS($J$9:J727)),"")</f>
        <v>45978.506249999999</v>
      </c>
      <c r="K727" s="89" cm="1">
        <f t="array" ref="K727">IFERROR(INDEX([1]!v_s10a_incident_by_feeder_FY26[End_Date], ROWS($K$9:K727)),"")</f>
        <v>45978.572916666664</v>
      </c>
      <c r="L727" s="90" cm="1">
        <f t="array" ref="L727">IFERROR(INDEX([1]!v_s10a_incident_by_feeder_FY26[End_Time], ROWS($L$9:L727)),"")</f>
        <v>45978.572916666664</v>
      </c>
      <c r="M727" s="97" cm="1">
        <f t="array" ref="M727">IFERROR(INDEX([1]!v_s10a_incident_by_feeder_FY26[SAIDI_Value], ROWS($M$9:M727)),"")</f>
        <v>9.3064480388630216E-2</v>
      </c>
      <c r="N727" s="94" cm="1">
        <f t="array" ref="N727">IFERROR(INDEX([1]!v_s10a_incident_by_feeder_FY26[SAIFI_Value], ROWS($N$9:N727)),"")</f>
        <v>9.6942167072900515E-4</v>
      </c>
      <c r="O727" s="91" cm="1">
        <f t="array" ref="O727">IFERROR(INDEX([1]!v_s10a_incident_by_feeder_FY26[ICPs], ROWS($N$9:N727)),"")</f>
        <v>35</v>
      </c>
      <c r="P727" s="118" cm="1">
        <f t="array" ref="P727">IFERROR(INDEX([1]!v_s10a_incident_by_feeder_FY26[CML], ROWS($P$9:P727)),"")</f>
        <v>3359.9999999511056</v>
      </c>
      <c r="Q727" s="88" t="str" cm="1">
        <f t="array" ref="Q727">IFERROR(INDEX([1]!v_s10a_incident_by_feeder_FY26[Planned or Unplanned], ROWS($Q$9:Q727)),"")</f>
        <v>Unplanned</v>
      </c>
      <c r="R727" s="88" t="str" cm="1">
        <f t="array" ref="R727">IFERROR(INDEX([1]!v_s10a_incident_by_feeder_FY26[Cause], ROWS($R$9:R727)),"")</f>
        <v>Unknown</v>
      </c>
      <c r="S727" s="88" t="str" cm="1">
        <f t="array" ref="S727">IFERROR(INDEX([1]!v_s10a_incident_by_feeder_FY26[Details], ROWS($S$9:S727)),"")</f>
        <v># Repair Broken Jumper, at Transformer T08747, West Coast Rd, Mitimiti</v>
      </c>
      <c r="T727" s="18"/>
    </row>
    <row r="728" spans="1:20" ht="15.75" x14ac:dyDescent="0.25">
      <c r="A728" s="10">
        <v>728</v>
      </c>
      <c r="B728" s="11"/>
      <c r="C728" s="116"/>
      <c r="D728" s="116"/>
      <c r="E728" s="85" t="str" cm="1">
        <f t="array" ref="E728">IFERROR(INDEX([1]!v_s10a_incident_by_feeder_FY26[Interruptions Identifier], ROWS($E$9:E728)),"")</f>
        <v>INCD-35549-F-RANGIAHUA</v>
      </c>
      <c r="F728" s="85" t="str" cm="1">
        <f t="array" ref="F728">IFERROR(INDEX([1]!v_s10a_incident_by_feeder_FY26[Circuit Location], ROWS($F$9:F728)),"")</f>
        <v>Kaikohe  CB0105 - Rangiahua</v>
      </c>
      <c r="G728" s="88" t="str" cm="1">
        <f t="array" ref="G728">IFERROR(INDEX(#REF!, ROWS($G$9:G728)),"")</f>
        <v/>
      </c>
      <c r="H728" s="88" t="str" cm="1">
        <f t="array" ref="H728">IFERROR(INDEX([1]!v_s10a_incident_by_feeder_FY26[feeder], ROWS($H$9:H728)),"")</f>
        <v>RANGIAHUA</v>
      </c>
      <c r="I728" s="89" cm="1">
        <f t="array" ref="I728">IFERROR(INDEX([1]!v_s10a_incident_by_feeder_FY26[Start_Date], ROWS($I$9:I728)),"")</f>
        <v>45984.463888888888</v>
      </c>
      <c r="J728" s="90" cm="1">
        <f t="array" ref="J728">IFERROR(INDEX([1]!v_s10a_incident_by_feeder_FY26[Start_Time], ROWS($J$9:J728)),"")</f>
        <v>45984.463888888888</v>
      </c>
      <c r="K728" s="89" cm="1">
        <f t="array" ref="K728">IFERROR(INDEX([1]!v_s10a_incident_by_feeder_FY26[End_Date], ROWS($K$9:K728)),"")</f>
        <v>45984.560416666667</v>
      </c>
      <c r="L728" s="90" cm="1">
        <f t="array" ref="L728">IFERROR(INDEX([1]!v_s10a_incident_by_feeder_FY26[End_Time], ROWS($L$9:L728)),"")</f>
        <v>45984.560416666667</v>
      </c>
      <c r="M728" s="97" cm="1">
        <f t="array" ref="M728">IFERROR(INDEX([1]!v_s10a_incident_by_feeder_FY26[SAIDI_Value], ROWS($M$9:M728)),"")</f>
        <v>1.8133447817750461</v>
      </c>
      <c r="N728" s="94" cm="1">
        <f t="array" ref="N728">IFERROR(INDEX([1]!v_s10a_incident_by_feeder_FY26[SAIFI_Value], ROWS($N$9:N728)),"")</f>
        <v>1.3045645911810322E-2</v>
      </c>
      <c r="O728" s="91" cm="1">
        <f t="array" ref="O728">IFERROR(INDEX([1]!v_s10a_incident_by_feeder_FY26[ICPs], ROWS($N$9:N728)),"")</f>
        <v>470.99999999999977</v>
      </c>
      <c r="P728" s="118" cm="1">
        <f t="array" ref="P728">IFERROR(INDEX([1]!v_s10a_incident_by_feeder_FY26[CML], ROWS($P$9:P728)),"")</f>
        <v>65469.000001206266</v>
      </c>
      <c r="Q728" s="88" t="str" cm="1">
        <f t="array" ref="Q728">IFERROR(INDEX([1]!v_s10a_incident_by_feeder_FY26[Planned or Unplanned], ROWS($Q$9:Q728)),"")</f>
        <v>Planned</v>
      </c>
      <c r="R728" s="88" t="str" cm="1">
        <f t="array" ref="R728">IFERROR(INDEX([1]!v_s10a_incident_by_feeder_FY26[Cause], ROWS($R$9:R728)),"")</f>
        <v>Planned Outage</v>
      </c>
      <c r="S728" s="88" t="str" cm="1">
        <f t="array" ref="S728">IFERROR(INDEX([1]!v_s10a_incident_by_feeder_FY26[Details], ROWS($S$9:S728)),"")</f>
        <v># Replace Poles and Crossarms, near Transformer T03749, SH1, Okaihau</v>
      </c>
      <c r="T728" s="18"/>
    </row>
    <row r="729" spans="1:20" ht="15.75" x14ac:dyDescent="0.25">
      <c r="A729" s="10">
        <v>729</v>
      </c>
      <c r="B729" s="11"/>
      <c r="C729" s="116"/>
      <c r="D729" s="116"/>
      <c r="E729" s="85" t="str" cm="1">
        <f t="array" ref="E729">IFERROR(INDEX([1]!v_s10a_incident_by_feeder_FY26[Interruptions Identifier], ROWS($E$9:E729)),"")</f>
        <v>INCD-35549-F-BROADWOOD</v>
      </c>
      <c r="F729" s="85" t="str" cm="1">
        <f t="array" ref="F729">IFERROR(INDEX([1]!v_s10a_incident_by_feeder_FY26[Circuit Location], ROWS($F$9:F729)),"")</f>
        <v>Kaitaia Transmission 151922 - Broadwood</v>
      </c>
      <c r="G729" s="88" t="str" cm="1">
        <f t="array" ref="G729">IFERROR(INDEX(#REF!, ROWS($G$9:G729)),"")</f>
        <v/>
      </c>
      <c r="H729" s="88" t="str" cm="1">
        <f t="array" ref="H729">IFERROR(INDEX([1]!v_s10a_incident_by_feeder_FY26[feeder], ROWS($H$9:H729)),"")</f>
        <v>BROADWOOD</v>
      </c>
      <c r="I729" s="89" cm="1">
        <f t="array" ref="I729">IFERROR(INDEX([1]!v_s10a_incident_by_feeder_FY26[Start_Date], ROWS($I$9:I729)),"")</f>
        <v>45984.463888888888</v>
      </c>
      <c r="J729" s="90" cm="1">
        <f t="array" ref="J729">IFERROR(INDEX([1]!v_s10a_incident_by_feeder_FY26[Start_Time], ROWS($J$9:J729)),"")</f>
        <v>45984.463888888888</v>
      </c>
      <c r="K729" s="89" cm="1">
        <f t="array" ref="K729">IFERROR(INDEX([1]!v_s10a_incident_by_feeder_FY26[End_Date], ROWS($K$9:K729)),"")</f>
        <v>45984.560416666667</v>
      </c>
      <c r="L729" s="90" cm="1">
        <f t="array" ref="L729">IFERROR(INDEX([1]!v_s10a_incident_by_feeder_FY26[End_Time], ROWS($L$9:L729)),"")</f>
        <v>45984.560416666667</v>
      </c>
      <c r="M729" s="97" cm="1">
        <f t="array" ref="M729">IFERROR(INDEX([1]!v_s10a_incident_by_feeder_FY26[SAIDI_Value], ROWS($M$9:M729)),"")</f>
        <v>3.8499889209650203E-3</v>
      </c>
      <c r="N729" s="94" cm="1">
        <f t="array" ref="N729">IFERROR(INDEX([1]!v_s10a_incident_by_feeder_FY26[SAIFI_Value], ROWS($N$9:N729)),"")</f>
        <v>2.7697762020820741E-5</v>
      </c>
      <c r="O729" s="91" cm="1">
        <f t="array" ref="O729">IFERROR(INDEX([1]!v_s10a_incident_by_feeder_FY26[ICPs], ROWS($N$9:N729)),"")</f>
        <v>0.99999999999971201</v>
      </c>
      <c r="P729" s="118" cm="1">
        <f t="array" ref="P729">IFERROR(INDEX([1]!v_s10a_incident_by_feeder_FY26[CML], ROWS($P$9:P729)),"")</f>
        <v>139.00000000252109</v>
      </c>
      <c r="Q729" s="88" t="str" cm="1">
        <f t="array" ref="Q729">IFERROR(INDEX([1]!v_s10a_incident_by_feeder_FY26[Planned or Unplanned], ROWS($Q$9:Q729)),"")</f>
        <v>Planned</v>
      </c>
      <c r="R729" s="88" t="str" cm="1">
        <f t="array" ref="R729">IFERROR(INDEX([1]!v_s10a_incident_by_feeder_FY26[Cause], ROWS($R$9:R729)),"")</f>
        <v>Planned Outage</v>
      </c>
      <c r="S729" s="88" t="str" cm="1">
        <f t="array" ref="S729">IFERROR(INDEX([1]!v_s10a_incident_by_feeder_FY26[Details], ROWS($S$9:S729)),"")</f>
        <v># Replace Poles and Crossarms, near Transformer T03749, SH1, Okaihau</v>
      </c>
      <c r="T729" s="18"/>
    </row>
    <row r="730" spans="1:20" ht="15.75" x14ac:dyDescent="0.25">
      <c r="A730" s="10">
        <v>730</v>
      </c>
      <c r="B730" s="11"/>
      <c r="C730" s="116"/>
      <c r="D730" s="116"/>
      <c r="E730" s="85" t="str" cm="1">
        <f t="array" ref="E730">IFERROR(INDEX([1]!v_s10a_incident_by_feeder_FY26[Interruptions Identifier], ROWS($E$9:E730)),"")</f>
        <v>INCD-35588-F-RANGIAHUA</v>
      </c>
      <c r="F730" s="85" t="str" cm="1">
        <f t="array" ref="F730">IFERROR(INDEX([1]!v_s10a_incident_by_feeder_FY26[Circuit Location], ROWS($F$9:F730)),"")</f>
        <v>Kaikohe  CB0105 - Rangiahua</v>
      </c>
      <c r="G730" s="88" t="str" cm="1">
        <f t="array" ref="G730">IFERROR(INDEX(#REF!, ROWS($G$9:G730)),"")</f>
        <v/>
      </c>
      <c r="H730" s="88" t="str" cm="1">
        <f t="array" ref="H730">IFERROR(INDEX([1]!v_s10a_incident_by_feeder_FY26[feeder], ROWS($H$9:H730)),"")</f>
        <v>RANGIAHUA</v>
      </c>
      <c r="I730" s="89" cm="1">
        <f t="array" ref="I730">IFERROR(INDEX([1]!v_s10a_incident_by_feeder_FY26[Start_Date], ROWS($I$9:I730)),"")</f>
        <v>45979.606180555558</v>
      </c>
      <c r="J730" s="90" cm="1">
        <f t="array" ref="J730">IFERROR(INDEX([1]!v_s10a_incident_by_feeder_FY26[Start_Time], ROWS($J$9:J730)),"")</f>
        <v>45979.606180555558</v>
      </c>
      <c r="K730" s="89" cm="1">
        <f t="array" ref="K730">IFERROR(INDEX([1]!v_s10a_incident_by_feeder_FY26[End_Date], ROWS($K$9:K730)),"")</f>
        <v>45979.733032407406</v>
      </c>
      <c r="L730" s="90" cm="1">
        <f t="array" ref="L730">IFERROR(INDEX([1]!v_s10a_incident_by_feeder_FY26[End_Time], ROWS($L$9:L730)),"")</f>
        <v>45979.733032407406</v>
      </c>
      <c r="M730" s="97" cm="1">
        <f t="array" ref="M730">IFERROR(INDEX([1]!v_s10a_incident_by_feeder_FY26[SAIDI_Value], ROWS($M$9:M730)),"")</f>
        <v>2.586052330290646</v>
      </c>
      <c r="N730" s="94" cm="1">
        <f t="array" ref="N730">IFERROR(INDEX([1]!v_s10a_incident_by_feeder_FY26[SAIFI_Value], ROWS($N$9:N730)),"")</f>
        <v>1.9554619986705064E-2</v>
      </c>
      <c r="O730" s="91" cm="1">
        <f t="array" ref="O730">IFERROR(INDEX([1]!v_s10a_incident_by_feeder_FY26[ICPs], ROWS($N$9:N730)),"")</f>
        <v>705.99999999999955</v>
      </c>
      <c r="P730" s="118" cm="1">
        <f t="array" ref="P730">IFERROR(INDEX([1]!v_s10a_incident_by_feeder_FY26[CML], ROWS($P$9:P730)),"")</f>
        <v>93366.833332813476</v>
      </c>
      <c r="Q730" s="88" t="str" cm="1">
        <f t="array" ref="Q730">IFERROR(INDEX([1]!v_s10a_incident_by_feeder_FY26[Planned or Unplanned], ROWS($Q$9:Q730)),"")</f>
        <v>Unplanned</v>
      </c>
      <c r="R730" s="88" t="str" cm="1">
        <f t="array" ref="R730">IFERROR(INDEX([1]!v_s10a_incident_by_feeder_FY26[Cause], ROWS($R$9:R730)),"")</f>
        <v>Defective Equipment</v>
      </c>
      <c r="S730" s="88" t="str" cm="1">
        <f t="array" ref="S730">IFERROR(INDEX([1]!v_s10a_incident_by_feeder_FY26[Details], ROWS($S$9:S730)),"")</f>
        <v># Replace Insulators at Pole 336755, SH1, Kaikohe</v>
      </c>
      <c r="T730" s="18"/>
    </row>
    <row r="731" spans="1:20" ht="15.75" x14ac:dyDescent="0.25">
      <c r="A731" s="10">
        <v>731</v>
      </c>
      <c r="B731" s="11"/>
      <c r="C731" s="116"/>
      <c r="D731" s="116"/>
      <c r="E731" s="85" t="str" cm="1">
        <f t="array" ref="E731">IFERROR(INDEX([1]!v_s10a_incident_by_feeder_FY26[Interruptions Identifier], ROWS($E$9:E731)),"")</f>
        <v>INCD-35588-F-BROADWOOD</v>
      </c>
      <c r="F731" s="85" t="str" cm="1">
        <f t="array" ref="F731">IFERROR(INDEX([1]!v_s10a_incident_by_feeder_FY26[Circuit Location], ROWS($F$9:F731)),"")</f>
        <v>Kaitaia Transmission 151922 - Broadwood</v>
      </c>
      <c r="G731" s="88" t="str" cm="1">
        <f t="array" ref="G731">IFERROR(INDEX(#REF!, ROWS($G$9:G731)),"")</f>
        <v/>
      </c>
      <c r="H731" s="88" t="str" cm="1">
        <f t="array" ref="H731">IFERROR(INDEX([1]!v_s10a_incident_by_feeder_FY26[feeder], ROWS($H$9:H731)),"")</f>
        <v>BROADWOOD</v>
      </c>
      <c r="I731" s="89" cm="1">
        <f t="array" ref="I731">IFERROR(INDEX([1]!v_s10a_incident_by_feeder_FY26[Start_Date], ROWS($I$9:I731)),"")</f>
        <v>45979.606180555558</v>
      </c>
      <c r="J731" s="90" cm="1">
        <f t="array" ref="J731">IFERROR(INDEX([1]!v_s10a_incident_by_feeder_FY26[Start_Time], ROWS($J$9:J731)),"")</f>
        <v>45979.606180555558</v>
      </c>
      <c r="K731" s="89" cm="1">
        <f t="array" ref="K731">IFERROR(INDEX([1]!v_s10a_incident_by_feeder_FY26[End_Date], ROWS($K$9:K731)),"")</f>
        <v>45979.733032407406</v>
      </c>
      <c r="L731" s="90" cm="1">
        <f t="array" ref="L731">IFERROR(INDEX([1]!v_s10a_incident_by_feeder_FY26[End_Time], ROWS($L$9:L731)),"")</f>
        <v>45979.733032407406</v>
      </c>
      <c r="M731" s="97" cm="1">
        <f t="array" ref="M731">IFERROR(INDEX([1]!v_s10a_incident_by_feeder_FY26[SAIDI_Value], ROWS($M$9:M731)),"")</f>
        <v>5.0594578624412571E-3</v>
      </c>
      <c r="N731" s="94" cm="1">
        <f t="array" ref="N731">IFERROR(INDEX([1]!v_s10a_incident_by_feeder_FY26[SAIFI_Value], ROWS($N$9:N731)),"")</f>
        <v>2.7697762020820602E-5</v>
      </c>
      <c r="O731" s="91" cm="1">
        <f t="array" ref="O731">IFERROR(INDEX([1]!v_s10a_incident_by_feeder_FY26[ICPs], ROWS($N$9:N731)),"")</f>
        <v>0.99999999999970701</v>
      </c>
      <c r="P731" s="118" cm="1">
        <f t="array" ref="P731">IFERROR(INDEX([1]!v_s10a_incident_by_feeder_FY26[CML], ROWS($P$9:P731)),"")</f>
        <v>182.66666666557913</v>
      </c>
      <c r="Q731" s="88" t="str" cm="1">
        <f t="array" ref="Q731">IFERROR(INDEX([1]!v_s10a_incident_by_feeder_FY26[Planned or Unplanned], ROWS($Q$9:Q731)),"")</f>
        <v>Unplanned</v>
      </c>
      <c r="R731" s="88" t="str" cm="1">
        <f t="array" ref="R731">IFERROR(INDEX([1]!v_s10a_incident_by_feeder_FY26[Cause], ROWS($R$9:R731)),"")</f>
        <v>Defective Equipment</v>
      </c>
      <c r="S731" s="88" t="str" cm="1">
        <f t="array" ref="S731">IFERROR(INDEX([1]!v_s10a_incident_by_feeder_FY26[Details], ROWS($S$9:S731)),"")</f>
        <v># Replace Insulators at Pole 336755, SH1, Kaikohe</v>
      </c>
      <c r="T731" s="18"/>
    </row>
    <row r="732" spans="1:20" ht="15.75" x14ac:dyDescent="0.25">
      <c r="A732" s="10">
        <v>732</v>
      </c>
      <c r="B732" s="11"/>
      <c r="C732" s="116"/>
      <c r="D732" s="116"/>
      <c r="E732" s="85" t="str" cm="1">
        <f t="array" ref="E732">IFERROR(INDEX([1]!v_s10a_incident_by_feeder_FY26[Interruptions Identifier], ROWS($E$9:E732)),"")</f>
        <v>INCD-35591-F-HEREKINO</v>
      </c>
      <c r="F732" s="85" t="str" cm="1">
        <f t="array" ref="F732">IFERROR(INDEX([1]!v_s10a_incident_by_feeder_FY26[Circuit Location], ROWS($F$9:F732)),"")</f>
        <v>Okahu CB1109 - Herekino</v>
      </c>
      <c r="G732" s="88" t="str" cm="1">
        <f t="array" ref="G732">IFERROR(INDEX(#REF!, ROWS($G$9:G732)),"")</f>
        <v/>
      </c>
      <c r="H732" s="88" t="str" cm="1">
        <f t="array" ref="H732">IFERROR(INDEX([1]!v_s10a_incident_by_feeder_FY26[feeder], ROWS($H$9:H732)),"")</f>
        <v>HEREKINO</v>
      </c>
      <c r="I732" s="89" cm="1">
        <f t="array" ref="I732">IFERROR(INDEX([1]!v_s10a_incident_by_feeder_FY26[Start_Date], ROWS($I$9:I732)),"")</f>
        <v>45979.606249999997</v>
      </c>
      <c r="J732" s="90" cm="1">
        <f t="array" ref="J732">IFERROR(INDEX([1]!v_s10a_incident_by_feeder_FY26[Start_Time], ROWS($J$9:J732)),"")</f>
        <v>45979.606249999997</v>
      </c>
      <c r="K732" s="89" cm="1">
        <f t="array" ref="K732">IFERROR(INDEX([1]!v_s10a_incident_by_feeder_FY26[End_Date], ROWS($K$9:K732)),"")</f>
        <v>45979.628472222219</v>
      </c>
      <c r="L732" s="90" cm="1">
        <f t="array" ref="L732">IFERROR(INDEX([1]!v_s10a_incident_by_feeder_FY26[End_Time], ROWS($L$9:L732)),"")</f>
        <v>45979.628472222219</v>
      </c>
      <c r="M732" s="97" cm="1">
        <f t="array" ref="M732">IFERROR(INDEX([1]!v_s10a_incident_by_feeder_FY26[SAIDI_Value], ROWS($M$9:M732)),"")</f>
        <v>3.2794150232183981E-2</v>
      </c>
      <c r="N732" s="94" cm="1">
        <f t="array" ref="N732">IFERROR(INDEX([1]!v_s10a_incident_by_feeder_FY26[SAIFI_Value], ROWS($N$9:N732)),"")</f>
        <v>1.0248171947706626E-3</v>
      </c>
      <c r="O732" s="91" cm="1">
        <f t="array" ref="O732">IFERROR(INDEX([1]!v_s10a_incident_by_feeder_FY26[ICPs], ROWS($N$9:N732)),"")</f>
        <v>37</v>
      </c>
      <c r="P732" s="118" cm="1">
        <f t="array" ref="P732">IFERROR(INDEX([1]!v_s10a_incident_by_feeder_FY26[CML], ROWS($P$9:P732)),"")</f>
        <v>1183.9999999827705</v>
      </c>
      <c r="Q732" s="88" t="str" cm="1">
        <f t="array" ref="Q732">IFERROR(INDEX([1]!v_s10a_incident_by_feeder_FY26[Planned or Unplanned], ROWS($Q$9:Q732)),"")</f>
        <v>Unplanned</v>
      </c>
      <c r="R732" s="88" t="str" cm="1">
        <f t="array" ref="R732">IFERROR(INDEX([1]!v_s10a_incident_by_feeder_FY26[Cause], ROWS($R$9:R732)),"")</f>
        <v>Defective Equipment</v>
      </c>
      <c r="S732" s="88" t="str" cm="1">
        <f t="array" ref="S732">IFERROR(INDEX([1]!v_s10a_incident_by_feeder_FY26[Details], ROWS($S$9:S732)),"")</f>
        <v># Repair Crossarm, at Pole 427294, Roma Rd, Ahipara</v>
      </c>
      <c r="T732" s="18"/>
    </row>
    <row r="733" spans="1:20" ht="15.75" x14ac:dyDescent="0.25">
      <c r="A733" s="10">
        <v>733</v>
      </c>
      <c r="B733" s="11"/>
      <c r="C733" s="116"/>
      <c r="D733" s="116"/>
      <c r="E733" s="85" t="str" cm="1">
        <f t="array" ref="E733">IFERROR(INDEX([1]!v_s10a_incident_by_feeder_FY26[Interruptions Identifier], ROWS($E$9:E733)),"")</f>
        <v>INCD-35594-F-BULLS GORGE</v>
      </c>
      <c r="F733" s="85" t="str" cm="1">
        <f t="array" ref="F733">IFERROR(INDEX([1]!v_s10a_incident_by_feeder_FY26[Circuit Location], ROWS($F$9:F733)),"")</f>
        <v>Mt Pokaka 171112 - Bulls Gorge</v>
      </c>
      <c r="G733" s="88" t="str" cm="1">
        <f t="array" ref="G733">IFERROR(INDEX(#REF!, ROWS($G$9:G733)),"")</f>
        <v/>
      </c>
      <c r="H733" s="88" t="str" cm="1">
        <f t="array" ref="H733">IFERROR(INDEX([1]!v_s10a_incident_by_feeder_FY26[feeder], ROWS($H$9:H733)),"")</f>
        <v>BULLS GORGE</v>
      </c>
      <c r="I733" s="89" cm="1">
        <f t="array" ref="I733">IFERROR(INDEX([1]!v_s10a_incident_by_feeder_FY26[Start_Date], ROWS($I$9:I733)),"")</f>
        <v>45979.677337962959</v>
      </c>
      <c r="J733" s="90" cm="1">
        <f t="array" ref="J733">IFERROR(INDEX([1]!v_s10a_incident_by_feeder_FY26[Start_Time], ROWS($J$9:J733)),"")</f>
        <v>45979.677337962959</v>
      </c>
      <c r="K733" s="89" cm="1">
        <f t="array" ref="K733">IFERROR(INDEX([1]!v_s10a_incident_by_feeder_FY26[End_Date], ROWS($K$9:K733)),"")</f>
        <v>45979.817615740743</v>
      </c>
      <c r="L733" s="90" cm="1">
        <f t="array" ref="L733">IFERROR(INDEX([1]!v_s10a_incident_by_feeder_FY26[End_Time], ROWS($L$9:L733)),"")</f>
        <v>45979.817615740743</v>
      </c>
      <c r="M733" s="97" cm="1">
        <f t="array" ref="M733">IFERROR(INDEX([1]!v_s10a_incident_by_feeder_FY26[SAIDI_Value], ROWS($M$9:M733)),"")</f>
        <v>1.1186849103066892</v>
      </c>
      <c r="N733" s="94" cm="1">
        <f t="array" ref="N733">IFERROR(INDEX([1]!v_s10a_incident_by_feeder_FY26[SAIFI_Value], ROWS($N$9:N733)),"")</f>
        <v>5.5395524041657431E-3</v>
      </c>
      <c r="O733" s="91" cm="1">
        <f t="array" ref="O733">IFERROR(INDEX([1]!v_s10a_incident_by_feeder_FY26[ICPs], ROWS($N$9:N733)),"")</f>
        <v>200</v>
      </c>
      <c r="P733" s="118" cm="1">
        <f t="array" ref="P733">IFERROR(INDEX([1]!v_s10a_incident_by_feeder_FY26[CML], ROWS($P$9:P733)),"")</f>
        <v>40389.000001712702</v>
      </c>
      <c r="Q733" s="88" t="str" cm="1">
        <f t="array" ref="Q733">IFERROR(INDEX([1]!v_s10a_incident_by_feeder_FY26[Planned or Unplanned], ROWS($Q$9:Q733)),"")</f>
        <v>Unplanned</v>
      </c>
      <c r="R733" s="88" t="str" cm="1">
        <f t="array" ref="R733">IFERROR(INDEX([1]!v_s10a_incident_by_feeder_FY26[Cause], ROWS($R$9:R733)),"")</f>
        <v>Third Party</v>
      </c>
      <c r="S733" s="88" t="str" cm="1">
        <f t="array" ref="S733">IFERROR(INDEX([1]!v_s10a_incident_by_feeder_FY26[Details], ROWS($S$9:S733)),"")</f>
        <v># Digger vs Line, near Pole 440704, Wakelin Rd, Puketona</v>
      </c>
      <c r="T733" s="18"/>
    </row>
    <row r="734" spans="1:20" ht="15.75" x14ac:dyDescent="0.25">
      <c r="A734" s="10">
        <v>734</v>
      </c>
      <c r="B734" s="11"/>
      <c r="C734" s="116"/>
      <c r="D734" s="116"/>
      <c r="E734" s="85" t="str" cm="1">
        <f t="array" ref="E734">IFERROR(INDEX([1]!v_s10a_incident_by_feeder_FY26[Interruptions Identifier], ROWS($E$9:E734)),"")</f>
        <v>INCD-35597-F-PURERUA</v>
      </c>
      <c r="F734" s="85" t="str" cm="1">
        <f t="array" ref="F734">IFERROR(INDEX([1]!v_s10a_incident_by_feeder_FY26[Circuit Location], ROWS($F$9:F734)),"")</f>
        <v>Waipapa 041632 - Purerua</v>
      </c>
      <c r="G734" s="88" t="str" cm="1">
        <f t="array" ref="G734">IFERROR(INDEX(#REF!, ROWS($G$9:G734)),"")</f>
        <v/>
      </c>
      <c r="H734" s="88" t="str" cm="1">
        <f t="array" ref="H734">IFERROR(INDEX([1]!v_s10a_incident_by_feeder_FY26[feeder], ROWS($H$9:H734)),"")</f>
        <v>PURERUA</v>
      </c>
      <c r="I734" s="89" cm="1">
        <f t="array" ref="I734">IFERROR(INDEX([1]!v_s10a_incident_by_feeder_FY26[Start_Date], ROWS($I$9:I734)),"")</f>
        <v>45979.697800925926</v>
      </c>
      <c r="J734" s="90" cm="1">
        <f t="array" ref="J734">IFERROR(INDEX([1]!v_s10a_incident_by_feeder_FY26[Start_Time], ROWS($J$9:J734)),"")</f>
        <v>45979.697800925926</v>
      </c>
      <c r="K734" s="89" cm="1">
        <f t="array" ref="K734">IFERROR(INDEX([1]!v_s10a_incident_by_feeder_FY26[End_Date], ROWS($K$9:K734)),"")</f>
        <v>45979.772916666669</v>
      </c>
      <c r="L734" s="90" cm="1">
        <f t="array" ref="L734">IFERROR(INDEX([1]!v_s10a_incident_by_feeder_FY26[End_Time], ROWS($L$9:L734)),"")</f>
        <v>45979.772916666669</v>
      </c>
      <c r="M734" s="97" cm="1">
        <f t="array" ref="M734">IFERROR(INDEX([1]!v_s10a_incident_by_feeder_FY26[SAIDI_Value], ROWS($M$9:M734)),"")</f>
        <v>0.26371685501588699</v>
      </c>
      <c r="N734" s="94" cm="1">
        <f t="array" ref="N734">IFERROR(INDEX([1]!v_s10a_incident_by_feeder_FY26[SAIFI_Value], ROWS($N$9:N734)),"")</f>
        <v>2.6035896299578996E-3</v>
      </c>
      <c r="O734" s="91" cm="1">
        <f t="array" ref="O734">IFERROR(INDEX([1]!v_s10a_incident_by_feeder_FY26[ICPs], ROWS($N$9:N734)),"")</f>
        <v>94</v>
      </c>
      <c r="P734" s="118" cm="1">
        <f t="array" ref="P734">IFERROR(INDEX([1]!v_s10a_incident_by_feeder_FY26[CML], ROWS($P$9:P734)),"")</f>
        <v>9521.2333334935829</v>
      </c>
      <c r="Q734" s="88" t="str" cm="1">
        <f t="array" ref="Q734">IFERROR(INDEX([1]!v_s10a_incident_by_feeder_FY26[Planned or Unplanned], ROWS($Q$9:Q734)),"")</f>
        <v>Unplanned</v>
      </c>
      <c r="R734" s="88" t="str" cm="1">
        <f t="array" ref="R734">IFERROR(INDEX([1]!v_s10a_incident_by_feeder_FY26[Cause], ROWS($R$9:R734)),"")</f>
        <v>Vegetation</v>
      </c>
      <c r="S734" s="88" t="str" cm="1">
        <f t="array" ref="S734">IFERROR(INDEX([1]!v_s10a_incident_by_feeder_FY26[Details], ROWS($S$9:S734)),"")</f>
        <v># Branch on Line, at Pole 416771, Rangihoua Rd, Waipapa</v>
      </c>
      <c r="T734" s="18"/>
    </row>
    <row r="735" spans="1:20" ht="15.75" x14ac:dyDescent="0.25">
      <c r="A735" s="10">
        <v>735</v>
      </c>
      <c r="B735" s="11"/>
      <c r="C735" s="116"/>
      <c r="D735" s="116"/>
      <c r="E735" s="85" t="str" cm="1">
        <f t="array" ref="E735">IFERROR(INDEX([1]!v_s10a_incident_by_feeder_FY26[Interruptions Identifier], ROWS($E$9:E735)),"")</f>
        <v>INCD-35606-F-VICTORIA VALLEY</v>
      </c>
      <c r="F735" s="85" t="str" cm="1">
        <f t="array" ref="F735">IFERROR(INDEX([1]!v_s10a_incident_by_feeder_FY26[Circuit Location], ROWS($F$9:F735)),"")</f>
        <v>Kaitaia Transmission 151802 - Victoria Valley</v>
      </c>
      <c r="G735" s="88" t="str" cm="1">
        <f t="array" ref="G735">IFERROR(INDEX(#REF!, ROWS($G$9:G735)),"")</f>
        <v/>
      </c>
      <c r="H735" s="88" t="str" cm="1">
        <f t="array" ref="H735">IFERROR(INDEX([1]!v_s10a_incident_by_feeder_FY26[feeder], ROWS($H$9:H735)),"")</f>
        <v>VICTORIA VALLEY</v>
      </c>
      <c r="I735" s="89" cm="1">
        <f t="array" ref="I735">IFERROR(INDEX([1]!v_s10a_incident_by_feeder_FY26[Start_Date], ROWS($I$9:I735)),"")</f>
        <v>45995.404166666667</v>
      </c>
      <c r="J735" s="90" cm="1">
        <f t="array" ref="J735">IFERROR(INDEX([1]!v_s10a_incident_by_feeder_FY26[Start_Time], ROWS($J$9:J735)),"")</f>
        <v>45995.404166666667</v>
      </c>
      <c r="K735" s="89" cm="1">
        <f t="array" ref="K735">IFERROR(INDEX([1]!v_s10a_incident_by_feeder_FY26[End_Date], ROWS($K$9:K735)),"")</f>
        <v>45995.599305555559</v>
      </c>
      <c r="L735" s="90" cm="1">
        <f t="array" ref="L735">IFERROR(INDEX([1]!v_s10a_incident_by_feeder_FY26[End_Time], ROWS($L$9:L735)),"")</f>
        <v>45995.599305555559</v>
      </c>
      <c r="M735" s="97" cm="1">
        <f t="array" ref="M735">IFERROR(INDEX([1]!v_s10a_incident_by_feeder_FY26[SAIDI_Value], ROWS($M$9:M735)),"")</f>
        <v>0.38137048527079453</v>
      </c>
      <c r="N735" s="94" cm="1">
        <f t="array" ref="N735">IFERROR(INDEX([1]!v_s10a_incident_by_feeder_FY26[SAIFI_Value], ROWS($N$9:N735)),"")</f>
        <v>1.357190339020607E-3</v>
      </c>
      <c r="O735" s="91" cm="1">
        <f t="array" ref="O735">IFERROR(INDEX([1]!v_s10a_incident_by_feeder_FY26[ICPs], ROWS($N$9:N735)),"")</f>
        <v>49</v>
      </c>
      <c r="P735" s="118" cm="1">
        <f t="array" ref="P735">IFERROR(INDEX([1]!v_s10a_incident_by_feeder_FY26[CML], ROWS($P$9:P735)),"")</f>
        <v>13769.000000216765</v>
      </c>
      <c r="Q735" s="88" t="str" cm="1">
        <f t="array" ref="Q735">IFERROR(INDEX([1]!v_s10a_incident_by_feeder_FY26[Planned or Unplanned], ROWS($Q$9:Q735)),"")</f>
        <v>Planned</v>
      </c>
      <c r="R735" s="88" t="str" cm="1">
        <f t="array" ref="R735">IFERROR(INDEX([1]!v_s10a_incident_by_feeder_FY26[Cause], ROWS($R$9:R735)),"")</f>
        <v>Planned Outage</v>
      </c>
      <c r="S735" s="88" t="str" cm="1">
        <f t="array" ref="S735">IFERROR(INDEX([1]!v_s10a_incident_by_feeder_FY26[Details], ROWS($S$9:S735)),"")</f>
        <v># Replace Pole 428923, SH1, Kaitaia</v>
      </c>
      <c r="T735" s="18"/>
    </row>
    <row r="736" spans="1:20" ht="15.75" x14ac:dyDescent="0.25">
      <c r="A736" s="10">
        <v>736</v>
      </c>
      <c r="B736" s="11"/>
      <c r="C736" s="116"/>
      <c r="D736" s="116"/>
      <c r="E736" s="85" t="str" cm="1">
        <f t="array" ref="E736">IFERROR(INDEX([1]!v_s10a_incident_by_feeder_FY26[Interruptions Identifier], ROWS($E$9:E736)),"")</f>
        <v>INCD-35621-F-ORURU</v>
      </c>
      <c r="F736" s="85" t="str" cm="1">
        <f t="array" ref="F736">IFERROR(INDEX([1]!v_s10a_incident_by_feeder_FY26[Circuit Location], ROWS($F$9:F736)),"")</f>
        <v>Taipa CB1206 - Oruru</v>
      </c>
      <c r="G736" s="88" t="str" cm="1">
        <f t="array" ref="G736">IFERROR(INDEX(#REF!, ROWS($G$9:G736)),"")</f>
        <v/>
      </c>
      <c r="H736" s="88" t="str" cm="1">
        <f t="array" ref="H736">IFERROR(INDEX([1]!v_s10a_incident_by_feeder_FY26[feeder], ROWS($H$9:H736)),"")</f>
        <v>ORURU</v>
      </c>
      <c r="I736" s="89" cm="1">
        <f t="array" ref="I736">IFERROR(INDEX([1]!v_s10a_incident_by_feeder_FY26[Start_Date], ROWS($I$9:I736)),"")</f>
        <v>45981.470138888886</v>
      </c>
      <c r="J736" s="90" cm="1">
        <f t="array" ref="J736">IFERROR(INDEX([1]!v_s10a_incident_by_feeder_FY26[Start_Time], ROWS($J$9:J736)),"")</f>
        <v>45981.470138888886</v>
      </c>
      <c r="K736" s="89" cm="1">
        <f t="array" ref="K736">IFERROR(INDEX([1]!v_s10a_incident_by_feeder_FY26[End_Date], ROWS($K$9:K736)),"")</f>
        <v>45981.568055555559</v>
      </c>
      <c r="L736" s="90" cm="1">
        <f t="array" ref="L736">IFERROR(INDEX([1]!v_s10a_incident_by_feeder_FY26[End_Time], ROWS($L$9:L736)),"")</f>
        <v>45981.568055555559</v>
      </c>
      <c r="M736" s="97" cm="1">
        <f t="array" ref="M736">IFERROR(INDEX([1]!v_s10a_incident_by_feeder_FY26[SAIDI_Value], ROWS($M$9:M736)),"")</f>
        <v>7.0296920013390399E-2</v>
      </c>
      <c r="N736" s="94" cm="1">
        <f t="array" ref="N736">IFERROR(INDEX([1]!v_s10a_incident_by_feeder_FY26[SAIFI_Value], ROWS($N$9:N736)),"")</f>
        <v>4.9855971637491694E-4</v>
      </c>
      <c r="O736" s="91" cm="1">
        <f t="array" ref="O736">IFERROR(INDEX([1]!v_s10a_incident_by_feeder_FY26[ICPs], ROWS($N$9:N736)),"")</f>
        <v>18</v>
      </c>
      <c r="P736" s="118" cm="1">
        <f t="array" ref="P736">IFERROR(INDEX([1]!v_s10a_incident_by_feeder_FY26[CML], ROWS($P$9:P736)),"")</f>
        <v>2538.0000001634471</v>
      </c>
      <c r="Q736" s="88" t="str" cm="1">
        <f t="array" ref="Q736">IFERROR(INDEX([1]!v_s10a_incident_by_feeder_FY26[Planned or Unplanned], ROWS($Q$9:Q736)),"")</f>
        <v>Unplanned</v>
      </c>
      <c r="R736" s="88" t="str" cm="1">
        <f t="array" ref="R736">IFERROR(INDEX([1]!v_s10a_incident_by_feeder_FY26[Cause], ROWS($R$9:R736)),"")</f>
        <v>Vegetation</v>
      </c>
      <c r="S736" s="88" t="str" cm="1">
        <f t="array" ref="S736">IFERROR(INDEX([1]!v_s10a_incident_by_feeder_FY26[Details], ROWS($S$9:S736)),"")</f>
        <v># Tree in Conductor Span, Pole 418828, Fairburn Rd, Kaitaia</v>
      </c>
      <c r="T736" s="18"/>
    </row>
    <row r="737" spans="1:20" ht="15.75" x14ac:dyDescent="0.25">
      <c r="A737" s="10">
        <v>737</v>
      </c>
      <c r="B737" s="11"/>
      <c r="C737" s="116"/>
      <c r="D737" s="116"/>
      <c r="E737" s="85" t="str" cm="1">
        <f t="array" ref="E737">IFERROR(INDEX([1]!v_s10a_incident_by_feeder_FY26[Interruptions Identifier], ROWS($E$9:E737)),"")</f>
        <v>INCD-35630-F-WAIMA</v>
      </c>
      <c r="F737" s="85" t="str" cm="1">
        <f t="array" ref="F737">IFERROR(INDEX([1]!v_s10a_incident_by_feeder_FY26[Circuit Location], ROWS($F$9:F737)),"")</f>
        <v>Omanaia 051772 - Waima</v>
      </c>
      <c r="G737" s="88" t="str" cm="1">
        <f t="array" ref="G737">IFERROR(INDEX(#REF!, ROWS($G$9:G737)),"")</f>
        <v/>
      </c>
      <c r="H737" s="88" t="str" cm="1">
        <f t="array" ref="H737">IFERROR(INDEX([1]!v_s10a_incident_by_feeder_FY26[feeder], ROWS($H$9:H737)),"")</f>
        <v>WAIMA</v>
      </c>
      <c r="I737" s="89" cm="1">
        <f t="array" ref="I737">IFERROR(INDEX([1]!v_s10a_incident_by_feeder_FY26[Start_Date], ROWS($I$9:I737)),"")</f>
        <v>45988.398611111108</v>
      </c>
      <c r="J737" s="90" cm="1">
        <f t="array" ref="J737">IFERROR(INDEX([1]!v_s10a_incident_by_feeder_FY26[Start_Time], ROWS($J$9:J737)),"")</f>
        <v>45988.398611111108</v>
      </c>
      <c r="K737" s="89" cm="1">
        <f t="array" ref="K737">IFERROR(INDEX([1]!v_s10a_incident_by_feeder_FY26[End_Date], ROWS($K$9:K737)),"")</f>
        <v>45988.605555555558</v>
      </c>
      <c r="L737" s="90" cm="1">
        <f t="array" ref="L737">IFERROR(INDEX([1]!v_s10a_incident_by_feeder_FY26[End_Time], ROWS($L$9:L737)),"")</f>
        <v>45988.605555555558</v>
      </c>
      <c r="M737" s="97" cm="1">
        <f t="array" ref="M737">IFERROR(INDEX([1]!v_s10a_incident_by_feeder_FY26[SAIDI_Value], ROWS($M$9:M737)),"")</f>
        <v>1.2572291159288318</v>
      </c>
      <c r="N737" s="94" cm="1">
        <f t="array" ref="N737">IFERROR(INDEX([1]!v_s10a_incident_by_feeder_FY26[SAIFI_Value], ROWS($N$9:N737)),"")</f>
        <v>4.3485486372701089E-3</v>
      </c>
      <c r="O737" s="91" cm="1">
        <f t="array" ref="O737">IFERROR(INDEX([1]!v_s10a_incident_by_feeder_FY26[ICPs], ROWS($N$9:N737)),"")</f>
        <v>157</v>
      </c>
      <c r="P737" s="118" cm="1">
        <f t="array" ref="P737">IFERROR(INDEX([1]!v_s10a_incident_by_feeder_FY26[CML], ROWS($P$9:P737)),"")</f>
        <v>45391.00000149454</v>
      </c>
      <c r="Q737" s="88" t="str" cm="1">
        <f t="array" ref="Q737">IFERROR(INDEX([1]!v_s10a_incident_by_feeder_FY26[Planned or Unplanned], ROWS($Q$9:Q737)),"")</f>
        <v>Planned</v>
      </c>
      <c r="R737" s="88" t="str" cm="1">
        <f t="array" ref="R737">IFERROR(INDEX([1]!v_s10a_incident_by_feeder_FY26[Cause], ROWS($R$9:R737)),"")</f>
        <v>Planned Outage</v>
      </c>
      <c r="S737" s="88" t="str" cm="1">
        <f t="array" ref="S737">IFERROR(INDEX([1]!v_s10a_incident_by_feeder_FY26[Details], ROWS($S$9:S737)),"")</f>
        <v># Crossarm Replacement, Multiple Sites, SH12, Waima</v>
      </c>
      <c r="T737" s="18"/>
    </row>
    <row r="738" spans="1:20" ht="15.75" x14ac:dyDescent="0.25">
      <c r="A738" s="10">
        <v>738</v>
      </c>
      <c r="B738" s="11"/>
      <c r="C738" s="116"/>
      <c r="D738" s="116"/>
      <c r="E738" s="85" t="str" cm="1">
        <f t="array" ref="E738">IFERROR(INDEX([1]!v_s10a_incident_by_feeder_FY26[Interruptions Identifier], ROWS($E$9:E738)),"")</f>
        <v>INCD-35645-F-FAIRBURN ROAD</v>
      </c>
      <c r="F738" s="85" t="str" cm="1">
        <f t="array" ref="F738">IFERROR(INDEX([1]!v_s10a_incident_by_feeder_FY26[Circuit Location], ROWS($F$9:F738)),"")</f>
        <v>Kaitaia Transmission 151902 - Fairburn Road</v>
      </c>
      <c r="G738" s="88" t="str" cm="1">
        <f t="array" ref="G738">IFERROR(INDEX(#REF!, ROWS($G$9:G738)),"")</f>
        <v/>
      </c>
      <c r="H738" s="88" t="str" cm="1">
        <f t="array" ref="H738">IFERROR(INDEX([1]!v_s10a_incident_by_feeder_FY26[feeder], ROWS($H$9:H738)),"")</f>
        <v>FAIRBURN ROAD</v>
      </c>
      <c r="I738" s="89" cm="1">
        <f t="array" ref="I738">IFERROR(INDEX([1]!v_s10a_incident_by_feeder_FY26[Start_Date], ROWS($I$9:I738)),"")</f>
        <v>46000.402083333334</v>
      </c>
      <c r="J738" s="90" cm="1">
        <f t="array" ref="J738">IFERROR(INDEX([1]!v_s10a_incident_by_feeder_FY26[Start_Time], ROWS($J$9:J738)),"")</f>
        <v>46000.402083333334</v>
      </c>
      <c r="K738" s="89" cm="1">
        <f t="array" ref="K738">IFERROR(INDEX([1]!v_s10a_incident_by_feeder_FY26[End_Date], ROWS($K$9:K738)),"")</f>
        <v>46000.509722222225</v>
      </c>
      <c r="L738" s="90" cm="1">
        <f t="array" ref="L738">IFERROR(INDEX([1]!v_s10a_incident_by_feeder_FY26[End_Time], ROWS($L$9:L738)),"")</f>
        <v>46000.509722222225</v>
      </c>
      <c r="M738" s="97" cm="1">
        <f t="array" ref="M738">IFERROR(INDEX([1]!v_s10a_incident_by_feeder_FY26[SAIDI_Value], ROWS($M$9:M738)),"")</f>
        <v>0.10303567471903056</v>
      </c>
      <c r="N738" s="94" cm="1">
        <f t="array" ref="N738">IFERROR(INDEX([1]!v_s10a_incident_by_feeder_FY26[SAIFI_Value], ROWS($N$9:N738)),"")</f>
        <v>6.6474628849988926E-4</v>
      </c>
      <c r="O738" s="91" cm="1">
        <f t="array" ref="O738">IFERROR(INDEX([1]!v_s10a_incident_by_feeder_FY26[ICPs], ROWS($N$9:N738)),"")</f>
        <v>24</v>
      </c>
      <c r="P738" s="118" cm="1">
        <f t="array" ref="P738">IFERROR(INDEX([1]!v_s10a_incident_by_feeder_FY26[CML], ROWS($P$9:P738)),"")</f>
        <v>3720.0000000558794</v>
      </c>
      <c r="Q738" s="88" t="str" cm="1">
        <f t="array" ref="Q738">IFERROR(INDEX([1]!v_s10a_incident_by_feeder_FY26[Planned or Unplanned], ROWS($Q$9:Q738)),"")</f>
        <v>Planned</v>
      </c>
      <c r="R738" s="88" t="str" cm="1">
        <f t="array" ref="R738">IFERROR(INDEX([1]!v_s10a_incident_by_feeder_FY26[Cause], ROWS($R$9:R738)),"")</f>
        <v>Planned Outage</v>
      </c>
      <c r="S738" s="88" t="str" cm="1">
        <f t="array" ref="S738">IFERROR(INDEX([1]!v_s10a_incident_by_feeder_FY26[Details], ROWS($S$9:S738)),"")</f>
        <v># Reconductoring, Beyond Fuse F2032, Peria Valley Rd, Kaitaia</v>
      </c>
      <c r="T738" s="18"/>
    </row>
    <row r="739" spans="1:20" ht="15.75" x14ac:dyDescent="0.25">
      <c r="A739" s="10">
        <v>739</v>
      </c>
      <c r="B739" s="11"/>
      <c r="C739" s="116"/>
      <c r="D739" s="116"/>
      <c r="E739" s="85" t="str" cm="1">
        <f t="array" ref="E739">IFERROR(INDEX([1]!v_s10a_incident_by_feeder_FY26[Interruptions Identifier], ROWS($E$9:E739)),"")</f>
        <v>INCD-35648-F-TAKOU BAY</v>
      </c>
      <c r="F739" s="85" t="str" cm="1">
        <f t="array" ref="F739">IFERROR(INDEX([1]!v_s10a_incident_by_feeder_FY26[Circuit Location], ROWS($F$9:F739)),"")</f>
        <v>Waipapa 041672 - Takou Bay</v>
      </c>
      <c r="G739" s="88" t="str" cm="1">
        <f t="array" ref="G739">IFERROR(INDEX(#REF!, ROWS($G$9:G739)),"")</f>
        <v/>
      </c>
      <c r="H739" s="88" t="str" cm="1">
        <f t="array" ref="H739">IFERROR(INDEX([1]!v_s10a_incident_by_feeder_FY26[feeder], ROWS($H$9:H739)),"")</f>
        <v>TAKOU BAY</v>
      </c>
      <c r="I739" s="89" cm="1">
        <f t="array" ref="I739">IFERROR(INDEX([1]!v_s10a_incident_by_feeder_FY26[Start_Date], ROWS($I$9:I739)),"")</f>
        <v>46000.405555555553</v>
      </c>
      <c r="J739" s="90" cm="1">
        <f t="array" ref="J739">IFERROR(INDEX([1]!v_s10a_incident_by_feeder_FY26[Start_Time], ROWS($J$9:J739)),"")</f>
        <v>46000.405555555553</v>
      </c>
      <c r="K739" s="89" cm="1">
        <f t="array" ref="K739">IFERROR(INDEX([1]!v_s10a_incident_by_feeder_FY26[End_Date], ROWS($K$9:K739)),"")</f>
        <v>46000.544444444444</v>
      </c>
      <c r="L739" s="90" cm="1">
        <f t="array" ref="L739">IFERROR(INDEX([1]!v_s10a_incident_by_feeder_FY26[End_Time], ROWS($L$9:L739)),"")</f>
        <v>46000.544444444444</v>
      </c>
      <c r="M739" s="97" cm="1">
        <f t="array" ref="M739">IFERROR(INDEX([1]!v_s10a_incident_by_feeder_FY26[SAIDI_Value], ROWS($M$9:M739)),"")</f>
        <v>0.79769554620915339</v>
      </c>
      <c r="N739" s="94" cm="1">
        <f t="array" ref="N739">IFERROR(INDEX([1]!v_s10a_incident_by_feeder_FY26[SAIFI_Value], ROWS($N$9:N739)),"")</f>
        <v>3.9884777309993355E-3</v>
      </c>
      <c r="O739" s="91" cm="1">
        <f t="array" ref="O739">IFERROR(INDEX([1]!v_s10a_incident_by_feeder_FY26[ICPs], ROWS($N$9:N739)),"")</f>
        <v>144</v>
      </c>
      <c r="P739" s="118" cm="1">
        <f t="array" ref="P739">IFERROR(INDEX([1]!v_s10a_incident_by_feeder_FY26[CML], ROWS($P$9:P739)),"")</f>
        <v>28800.000000335276</v>
      </c>
      <c r="Q739" s="88" t="str" cm="1">
        <f t="array" ref="Q739">IFERROR(INDEX([1]!v_s10a_incident_by_feeder_FY26[Planned or Unplanned], ROWS($Q$9:Q739)),"")</f>
        <v>Planned</v>
      </c>
      <c r="R739" s="88" t="str" cm="1">
        <f t="array" ref="R739">IFERROR(INDEX([1]!v_s10a_incident_by_feeder_FY26[Cause], ROWS($R$9:R739)),"")</f>
        <v>Planned Outage</v>
      </c>
      <c r="S739" s="88" t="str" cm="1">
        <f t="array" ref="S739">IFERROR(INDEX([1]!v_s10a_incident_by_feeder_FY26[Details], ROWS($S$9:S739)),"")</f>
        <v># Replace Crossarms, near Switch 669, Waipapa West Rd, Waipapa</v>
      </c>
      <c r="T739" s="18"/>
    </row>
    <row r="740" spans="1:20" ht="15.75" x14ac:dyDescent="0.25">
      <c r="A740" s="10">
        <v>740</v>
      </c>
      <c r="B740" s="11"/>
      <c r="C740" s="116"/>
      <c r="D740" s="116"/>
      <c r="E740" s="85" t="str" cm="1">
        <f t="array" ref="E740">IFERROR(INDEX([1]!v_s10a_incident_by_feeder_FY26[Interruptions Identifier], ROWS($E$9:E740)),"")</f>
        <v>INCD-35651-F-JOYCES ROAD</v>
      </c>
      <c r="F740" s="85" t="str" cm="1">
        <f t="array" ref="F740">IFERROR(INDEX([1]!v_s10a_incident_by_feeder_FY26[Circuit Location], ROWS($F$9:F740)),"")</f>
        <v>Haruru CB0609 - Joyces Rd</v>
      </c>
      <c r="G740" s="88" t="str" cm="1">
        <f t="array" ref="G740">IFERROR(INDEX(#REF!, ROWS($G$9:G740)),"")</f>
        <v/>
      </c>
      <c r="H740" s="88" t="str" cm="1">
        <f t="array" ref="H740">IFERROR(INDEX([1]!v_s10a_incident_by_feeder_FY26[feeder], ROWS($H$9:H740)),"")</f>
        <v>JOYCES ROAD</v>
      </c>
      <c r="I740" s="89" cm="1">
        <f t="array" ref="I740">IFERROR(INDEX([1]!v_s10a_incident_by_feeder_FY26[Start_Date], ROWS($I$9:I740)),"")</f>
        <v>46001.356944444444</v>
      </c>
      <c r="J740" s="90" cm="1">
        <f t="array" ref="J740">IFERROR(INDEX([1]!v_s10a_incident_by_feeder_FY26[Start_Time], ROWS($J$9:J740)),"")</f>
        <v>46001.356944444444</v>
      </c>
      <c r="K740" s="89" cm="1">
        <f t="array" ref="K740">IFERROR(INDEX([1]!v_s10a_incident_by_feeder_FY26[End_Date], ROWS($K$9:K740)),"")</f>
        <v>46001.560416666667</v>
      </c>
      <c r="L740" s="90" cm="1">
        <f t="array" ref="L740">IFERROR(INDEX([1]!v_s10a_incident_by_feeder_FY26[End_Time], ROWS($L$9:L740)),"")</f>
        <v>46001.560416666667</v>
      </c>
      <c r="M740" s="97" cm="1">
        <f t="array" ref="M740">IFERROR(INDEX([1]!v_s10a_incident_by_feeder_FY26[SAIDI_Value], ROWS($M$9:M740)),"")</f>
        <v>4.0577221360739782E-2</v>
      </c>
      <c r="N740" s="94" cm="1">
        <f t="array" ref="N740">IFERROR(INDEX([1]!v_s10a_incident_by_feeder_FY26[SAIFI_Value], ROWS($N$9:N740)),"")</f>
        <v>1.3848881010414358E-4</v>
      </c>
      <c r="O740" s="91" cm="1">
        <f t="array" ref="O740">IFERROR(INDEX([1]!v_s10a_incident_by_feeder_FY26[ICPs], ROWS($N$9:N740)),"")</f>
        <v>5</v>
      </c>
      <c r="P740" s="118" cm="1">
        <f t="array" ref="P740">IFERROR(INDEX([1]!v_s10a_incident_by_feeder_FY26[CML], ROWS($P$9:P740)),"")</f>
        <v>1465.0000000081491</v>
      </c>
      <c r="Q740" s="88" t="str" cm="1">
        <f t="array" ref="Q740">IFERROR(INDEX([1]!v_s10a_incident_by_feeder_FY26[Planned or Unplanned], ROWS($Q$9:Q740)),"")</f>
        <v>Planned</v>
      </c>
      <c r="R740" s="88" t="str" cm="1">
        <f t="array" ref="R740">IFERROR(INDEX([1]!v_s10a_incident_by_feeder_FY26[Cause], ROWS($R$9:R740)),"")</f>
        <v>Planned Outage</v>
      </c>
      <c r="S740" s="88" t="str" cm="1">
        <f t="array" ref="S740">IFERROR(INDEX([1]!v_s10a_incident_by_feeder_FY26[Details], ROWS($S$9:S740)),"")</f>
        <v># Vegetation Clearance, Beyond Switch 690, Puketona Rd, Haruru</v>
      </c>
      <c r="T740" s="18"/>
    </row>
    <row r="741" spans="1:20" ht="15.75" x14ac:dyDescent="0.25">
      <c r="A741" s="10">
        <v>741</v>
      </c>
      <c r="B741" s="11"/>
      <c r="C741" s="116"/>
      <c r="D741" s="116"/>
      <c r="E741" s="85" t="str" cm="1">
        <f t="array" ref="E741">IFERROR(INDEX([1]!v_s10a_incident_by_feeder_FY26[Interruptions Identifier], ROWS($E$9:E741)),"")</f>
        <v>INCD-35654-F-ORURU</v>
      </c>
      <c r="F741" s="85" t="str" cm="1">
        <f t="array" ref="F741">IFERROR(INDEX([1]!v_s10a_incident_by_feeder_FY26[Circuit Location], ROWS($F$9:F741)),"")</f>
        <v>Taipa CB1206 - Oruru</v>
      </c>
      <c r="G741" s="88" t="str" cm="1">
        <f t="array" ref="G741">IFERROR(INDEX(#REF!, ROWS($G$9:G741)),"")</f>
        <v/>
      </c>
      <c r="H741" s="88" t="str" cm="1">
        <f t="array" ref="H741">IFERROR(INDEX([1]!v_s10a_incident_by_feeder_FY26[feeder], ROWS($H$9:H741)),"")</f>
        <v>ORURU</v>
      </c>
      <c r="I741" s="89" cm="1">
        <f t="array" ref="I741">IFERROR(INDEX([1]!v_s10a_incident_by_feeder_FY26[Start_Date], ROWS($I$9:I741)),"")</f>
        <v>46001.402083333334</v>
      </c>
      <c r="J741" s="90" cm="1">
        <f t="array" ref="J741">IFERROR(INDEX([1]!v_s10a_incident_by_feeder_FY26[Start_Time], ROWS($J$9:J741)),"")</f>
        <v>46001.402083333334</v>
      </c>
      <c r="K741" s="89" cm="1">
        <f t="array" ref="K741">IFERROR(INDEX([1]!v_s10a_incident_by_feeder_FY26[End_Date], ROWS($K$9:K741)),"")</f>
        <v>46001.57708333333</v>
      </c>
      <c r="L741" s="90" cm="1">
        <f t="array" ref="L741">IFERROR(INDEX([1]!v_s10a_incident_by_feeder_FY26[End_Time], ROWS($L$9:L741)),"")</f>
        <v>46001.57708333333</v>
      </c>
      <c r="M741" s="97" cm="1">
        <f t="array" ref="M741">IFERROR(INDEX([1]!v_s10a_incident_by_feeder_FY26[SAIDI_Value], ROWS($M$9:M741)),"")</f>
        <v>0.18773543097767362</v>
      </c>
      <c r="N741" s="94" cm="1">
        <f t="array" ref="N741">IFERROR(INDEX([1]!v_s10a_incident_by_feeder_FY26[SAIFI_Value], ROWS($N$9:N741)),"")</f>
        <v>7.4783957456237536E-4</v>
      </c>
      <c r="O741" s="91" cm="1">
        <f t="array" ref="O741">IFERROR(INDEX([1]!v_s10a_incident_by_feeder_FY26[ICPs], ROWS($N$9:N741)),"")</f>
        <v>27</v>
      </c>
      <c r="P741" s="118" cm="1">
        <f t="array" ref="P741">IFERROR(INDEX([1]!v_s10a_incident_by_feeder_FY26[CML], ROWS($P$9:P741)),"")</f>
        <v>6778.000000017928</v>
      </c>
      <c r="Q741" s="88" t="str" cm="1">
        <f t="array" ref="Q741">IFERROR(INDEX([1]!v_s10a_incident_by_feeder_FY26[Planned or Unplanned], ROWS($Q$9:Q741)),"")</f>
        <v>Planned</v>
      </c>
      <c r="R741" s="88" t="str" cm="1">
        <f t="array" ref="R741">IFERROR(INDEX([1]!v_s10a_incident_by_feeder_FY26[Cause], ROWS($R$9:R741)),"")</f>
        <v>Planned Outage</v>
      </c>
      <c r="S741" s="88" t="str" cm="1">
        <f t="array" ref="S741">IFERROR(INDEX([1]!v_s10a_incident_by_feeder_FY26[Details], ROWS($S$9:S741)),"")</f>
        <v># Install Isolation Points, Beyond Switch 064, Fern Flat Rd, Taipa</v>
      </c>
      <c r="T741" s="18"/>
    </row>
    <row r="742" spans="1:20" ht="15.75" x14ac:dyDescent="0.25">
      <c r="A742" s="10">
        <v>742</v>
      </c>
      <c r="B742" s="11"/>
      <c r="C742" s="116"/>
      <c r="D742" s="116"/>
      <c r="E742" s="85" t="str" cm="1">
        <f t="array" ref="E742">IFERROR(INDEX([1]!v_s10a_incident_by_feeder_FY26[Interruptions Identifier], ROWS($E$9:E742)),"")</f>
        <v>INCD-35660-F-ORURU</v>
      </c>
      <c r="F742" s="85" t="str" cm="1">
        <f t="array" ref="F742">IFERROR(INDEX([1]!v_s10a_incident_by_feeder_FY26[Circuit Location], ROWS($F$9:F742)),"")</f>
        <v>Taipa CB1206 - Oruru</v>
      </c>
      <c r="G742" s="88" t="str" cm="1">
        <f t="array" ref="G742">IFERROR(INDEX(#REF!, ROWS($G$9:G742)),"")</f>
        <v/>
      </c>
      <c r="H742" s="88" t="str" cm="1">
        <f t="array" ref="H742">IFERROR(INDEX([1]!v_s10a_incident_by_feeder_FY26[feeder], ROWS($H$9:H742)),"")</f>
        <v>ORURU</v>
      </c>
      <c r="I742" s="89" cm="1">
        <f t="array" ref="I742">IFERROR(INDEX([1]!v_s10a_incident_by_feeder_FY26[Start_Date], ROWS($I$9:I742)),"")</f>
        <v>45983.771527777775</v>
      </c>
      <c r="J742" s="90" cm="1">
        <f t="array" ref="J742">IFERROR(INDEX([1]!v_s10a_incident_by_feeder_FY26[Start_Time], ROWS($J$9:J742)),"")</f>
        <v>45983.771527777775</v>
      </c>
      <c r="K742" s="89" cm="1">
        <f t="array" ref="K742">IFERROR(INDEX([1]!v_s10a_incident_by_feeder_FY26[End_Date], ROWS($K$9:K742)),"")</f>
        <v>45983.84375</v>
      </c>
      <c r="L742" s="90" cm="1">
        <f t="array" ref="L742">IFERROR(INDEX([1]!v_s10a_incident_by_feeder_FY26[End_Time], ROWS($L$9:L742)),"")</f>
        <v>45983.84375</v>
      </c>
      <c r="M742" s="97" cm="1">
        <f t="array" ref="M742">IFERROR(INDEX([1]!v_s10a_incident_by_feeder_FY26[SAIDI_Value], ROWS($M$9:M742)),"")</f>
        <v>8.6417017508081066E-3</v>
      </c>
      <c r="N742" s="94" cm="1">
        <f t="array" ref="N742">IFERROR(INDEX([1]!v_s10a_incident_by_feeder_FY26[SAIFI_Value], ROWS($N$9:N742)),"")</f>
        <v>8.3093286062486157E-5</v>
      </c>
      <c r="O742" s="91" cm="1">
        <f t="array" ref="O742">IFERROR(INDEX([1]!v_s10a_incident_by_feeder_FY26[ICPs], ROWS($N$9:N742)),"")</f>
        <v>3</v>
      </c>
      <c r="P742" s="118" cm="1">
        <f t="array" ref="P742">IFERROR(INDEX([1]!v_s10a_incident_by_feeder_FY26[CML], ROWS($P$9:P742)),"")</f>
        <v>312.00000001117587</v>
      </c>
      <c r="Q742" s="88" t="str" cm="1">
        <f t="array" ref="Q742">IFERROR(INDEX([1]!v_s10a_incident_by_feeder_FY26[Planned or Unplanned], ROWS($Q$9:Q742)),"")</f>
        <v>Unplanned</v>
      </c>
      <c r="R742" s="88" t="str" cm="1">
        <f t="array" ref="R742">IFERROR(INDEX([1]!v_s10a_incident_by_feeder_FY26[Cause], ROWS($R$9:R742)),"")</f>
        <v>Unknown</v>
      </c>
      <c r="S742" s="88" t="str" cm="1">
        <f t="array" ref="S742">IFERROR(INDEX([1]!v_s10a_incident_by_feeder_FY26[Details], ROWS($S$9:S742)),"")</f>
        <v># Fuse L769 Blown, Taupo Bay Road, Taipa</v>
      </c>
      <c r="T742" s="18"/>
    </row>
    <row r="743" spans="1:20" ht="15.75" x14ac:dyDescent="0.25">
      <c r="A743" s="10">
        <v>743</v>
      </c>
      <c r="B743" s="11"/>
      <c r="C743" s="116"/>
      <c r="D743" s="116"/>
      <c r="E743" s="85" t="str" cm="1">
        <f t="array" ref="E743">IFERROR(INDEX([1]!v_s10a_incident_by_feeder_FY26[Interruptions Identifier], ROWS($E$9:E743)),"")</f>
        <v>INCD-35669-F-WHANGAROA</v>
      </c>
      <c r="F743" s="85" t="str" cm="1">
        <f t="array" ref="F743">IFERROR(INDEX([1]!v_s10a_incident_by_feeder_FY26[Circuit Location], ROWS($F$9:F743)),"")</f>
        <v>Kaeo 191722 - Whangaroa</v>
      </c>
      <c r="G743" s="88" t="str" cm="1">
        <f t="array" ref="G743">IFERROR(INDEX(#REF!, ROWS($G$9:G743)),"")</f>
        <v/>
      </c>
      <c r="H743" s="88" t="str" cm="1">
        <f t="array" ref="H743">IFERROR(INDEX([1]!v_s10a_incident_by_feeder_FY26[feeder], ROWS($H$9:H743)),"")</f>
        <v>WHANGAROA</v>
      </c>
      <c r="I743" s="89" cm="1">
        <f t="array" ref="I743">IFERROR(INDEX([1]!v_s10a_incident_by_feeder_FY26[Start_Date], ROWS($I$9:I743)),"")</f>
        <v>46002.379166666666</v>
      </c>
      <c r="J743" s="90" cm="1">
        <f t="array" ref="J743">IFERROR(INDEX([1]!v_s10a_incident_by_feeder_FY26[Start_Time], ROWS($J$9:J743)),"")</f>
        <v>46002.379166666666</v>
      </c>
      <c r="K743" s="89" cm="1">
        <f t="array" ref="K743">IFERROR(INDEX([1]!v_s10a_incident_by_feeder_FY26[End_Date], ROWS($K$9:K743)),"")</f>
        <v>46002.597916666666</v>
      </c>
      <c r="L743" s="90" cm="1">
        <f t="array" ref="L743">IFERROR(INDEX([1]!v_s10a_incident_by_feeder_FY26[End_Time], ROWS($L$9:L743)),"")</f>
        <v>46002.597916666666</v>
      </c>
      <c r="M743" s="97" cm="1">
        <f t="array" ref="M743">IFERROR(INDEX([1]!v_s10a_incident_by_feeder_FY26[SAIDI_Value], ROWS($M$9:M743)),"")</f>
        <v>0.92482827387547084</v>
      </c>
      <c r="N743" s="94" cm="1">
        <f t="array" ref="N743">IFERROR(INDEX([1]!v_s10a_incident_by_feeder_FY26[SAIFI_Value], ROWS($N$9:N743)),"")</f>
        <v>2.935962774207844E-3</v>
      </c>
      <c r="O743" s="91" cm="1">
        <f t="array" ref="O743">IFERROR(INDEX([1]!v_s10a_incident_by_feeder_FY26[ICPs], ROWS($N$9:N743)),"")</f>
        <v>106</v>
      </c>
      <c r="P743" s="118" cm="1">
        <f t="array" ref="P743">IFERROR(INDEX([1]!v_s10a_incident_by_feeder_FY26[CML], ROWS($P$9:P743)),"")</f>
        <v>33390</v>
      </c>
      <c r="Q743" s="88" t="str" cm="1">
        <f t="array" ref="Q743">IFERROR(INDEX([1]!v_s10a_incident_by_feeder_FY26[Planned or Unplanned], ROWS($Q$9:Q743)),"")</f>
        <v>Planned</v>
      </c>
      <c r="R743" s="88" t="str" cm="1">
        <f t="array" ref="R743">IFERROR(INDEX([1]!v_s10a_incident_by_feeder_FY26[Cause], ROWS($R$9:R743)),"")</f>
        <v>Planned Outage</v>
      </c>
      <c r="S743" s="88" t="str" cm="1">
        <f t="array" ref="S743">IFERROR(INDEX([1]!v_s10a_incident_by_feeder_FY26[Details], ROWS($S$9:S743)),"")</f>
        <v># Planned Pole and Switch Replacement beyond Switch 761, Tauranga Rd, Kaeo</v>
      </c>
      <c r="T743" s="18"/>
    </row>
    <row r="744" spans="1:20" ht="15.75" x14ac:dyDescent="0.25">
      <c r="A744" s="10">
        <v>744</v>
      </c>
      <c r="B744" s="11"/>
      <c r="C744" s="116"/>
      <c r="D744" s="116"/>
      <c r="E744" s="85" t="str" cm="1">
        <f t="array" ref="E744">IFERROR(INDEX([1]!v_s10a_incident_by_feeder_FY26[Interruptions Identifier], ROWS($E$9:E744)),"")</f>
        <v>INCD-35675-F-AWANUI</v>
      </c>
      <c r="F744" s="85" t="str" cm="1">
        <f t="array" ref="F744">IFERROR(INDEX([1]!v_s10a_incident_by_feeder_FY26[Circuit Location], ROWS($F$9:F744)),"")</f>
        <v>NPL CB1406 - Awanui</v>
      </c>
      <c r="G744" s="88" t="str" cm="1">
        <f t="array" ref="G744">IFERROR(INDEX(#REF!, ROWS($G$9:G744)),"")</f>
        <v/>
      </c>
      <c r="H744" s="88" t="str" cm="1">
        <f t="array" ref="H744">IFERROR(INDEX([1]!v_s10a_incident_by_feeder_FY26[feeder], ROWS($H$9:H744)),"")</f>
        <v>AWANUI</v>
      </c>
      <c r="I744" s="89" cm="1">
        <f t="array" ref="I744">IFERROR(INDEX([1]!v_s10a_incident_by_feeder_FY26[Start_Date], ROWS($I$9:I744)),"")</f>
        <v>46002.397222222222</v>
      </c>
      <c r="J744" s="90" cm="1">
        <f t="array" ref="J744">IFERROR(INDEX([1]!v_s10a_incident_by_feeder_FY26[Start_Time], ROWS($J$9:J744)),"")</f>
        <v>46002.397222222222</v>
      </c>
      <c r="K744" s="89" cm="1">
        <f t="array" ref="K744">IFERROR(INDEX([1]!v_s10a_incident_by_feeder_FY26[End_Date], ROWS($K$9:K744)),"")</f>
        <v>46002.597916666666</v>
      </c>
      <c r="L744" s="90" cm="1">
        <f t="array" ref="L744">IFERROR(INDEX([1]!v_s10a_incident_by_feeder_FY26[End_Time], ROWS($L$9:L744)),"")</f>
        <v>46002.597916666666</v>
      </c>
      <c r="M744" s="97" cm="1">
        <f t="array" ref="M744">IFERROR(INDEX([1]!v_s10a_incident_by_feeder_FY26[SAIDI_Value], ROWS($M$9:M744)),"")</f>
        <v>1.6649678705906903</v>
      </c>
      <c r="N744" s="94" cm="1">
        <f t="array" ref="N744">IFERROR(INDEX([1]!v_s10a_incident_by_feeder_FY26[SAIFI_Value], ROWS($N$9:N744)),"")</f>
        <v>5.761134500332373E-3</v>
      </c>
      <c r="O744" s="91" cm="1">
        <f t="array" ref="O744">IFERROR(INDEX([1]!v_s10a_incident_by_feeder_FY26[ICPs], ROWS($N$9:N744)),"")</f>
        <v>208</v>
      </c>
      <c r="P744" s="118" cm="1">
        <f t="array" ref="P744">IFERROR(INDEX([1]!v_s10a_incident_by_feeder_FY26[CML], ROWS($P$9:P744)),"")</f>
        <v>60111.999999806285</v>
      </c>
      <c r="Q744" s="88" t="str" cm="1">
        <f t="array" ref="Q744">IFERROR(INDEX([1]!v_s10a_incident_by_feeder_FY26[Planned or Unplanned], ROWS($Q$9:Q744)),"")</f>
        <v>Planned</v>
      </c>
      <c r="R744" s="88" t="str" cm="1">
        <f t="array" ref="R744">IFERROR(INDEX([1]!v_s10a_incident_by_feeder_FY26[Cause], ROWS($R$9:R744)),"")</f>
        <v>Planned Outage</v>
      </c>
      <c r="S744" s="88" t="str" cm="1">
        <f t="array" ref="S744">IFERROR(INDEX([1]!v_s10a_incident_by_feeder_FY26[Details], ROWS($S$9:S744)),"")</f>
        <v># Replace Pole and Isolation Point, Pole 428297, Far North Rd, Kaitaia</v>
      </c>
      <c r="T744" s="18"/>
    </row>
    <row r="745" spans="1:20" ht="15.75" x14ac:dyDescent="0.25">
      <c r="A745" s="10">
        <v>745</v>
      </c>
      <c r="B745" s="11"/>
      <c r="C745" s="116"/>
      <c r="D745" s="116"/>
      <c r="E745" s="85" t="str" cm="1">
        <f t="array" ref="E745">IFERROR(INDEX([1]!v_s10a_incident_by_feeder_FY26[Interruptions Identifier], ROWS($E$9:E745)),"")</f>
        <v>INCD-35681-F-SHEPHERD ROAD</v>
      </c>
      <c r="F745" s="85" t="str" cm="1">
        <f t="array" ref="F745">IFERROR(INDEX([1]!v_s10a_incident_by_feeder_FY26[Circuit Location], ROWS($F$9:F745)),"")</f>
        <v>Kerikeri 181192 - Shepherd Road</v>
      </c>
      <c r="G745" s="88" t="str" cm="1">
        <f t="array" ref="G745">IFERROR(INDEX(#REF!, ROWS($G$9:G745)),"")</f>
        <v/>
      </c>
      <c r="H745" s="88" t="str" cm="1">
        <f t="array" ref="H745">IFERROR(INDEX([1]!v_s10a_incident_by_feeder_FY26[feeder], ROWS($H$9:H745)),"")</f>
        <v>SHEPHERD ROAD</v>
      </c>
      <c r="I745" s="89" cm="1">
        <f t="array" ref="I745">IFERROR(INDEX([1]!v_s10a_incident_by_feeder_FY26[Start_Date], ROWS($I$9:I745)),"")</f>
        <v>46006.393750000003</v>
      </c>
      <c r="J745" s="90" cm="1">
        <f t="array" ref="J745">IFERROR(INDEX([1]!v_s10a_incident_by_feeder_FY26[Start_Time], ROWS($J$9:J745)),"")</f>
        <v>46006.393750000003</v>
      </c>
      <c r="K745" s="89" cm="1">
        <f t="array" ref="K745">IFERROR(INDEX([1]!v_s10a_incident_by_feeder_FY26[End_Date], ROWS($K$9:K745)),"")</f>
        <v>46009.62777777778</v>
      </c>
      <c r="L745" s="90" cm="1">
        <f t="array" ref="L745">IFERROR(INDEX([1]!v_s10a_incident_by_feeder_FY26[End_Time], ROWS($L$9:L745)),"")</f>
        <v>46009.62777777778</v>
      </c>
      <c r="M745" s="97" cm="1">
        <f t="array" ref="M745">IFERROR(INDEX([1]!v_s10a_incident_by_feeder_FY26[SAIDI_Value], ROWS($M$9:M745)),"")</f>
        <v>0.14206182140328921</v>
      </c>
      <c r="N745" s="94" cm="1">
        <f t="array" ref="N745">IFERROR(INDEX([1]!v_s10a_incident_by_feeder_FY26[SAIFI_Value], ROWS($N$9:N745)),"")</f>
        <v>2.4927985818745847E-4</v>
      </c>
      <c r="O745" s="91" cm="1">
        <f t="array" ref="O745">IFERROR(INDEX([1]!v_s10a_incident_by_feeder_FY26[ICPs], ROWS($N$9:N745)),"")</f>
        <v>9</v>
      </c>
      <c r="P745" s="118" cm="1">
        <f t="array" ref="P745">IFERROR(INDEX([1]!v_s10a_incident_by_feeder_FY26[CML], ROWS($P$9:P745)),"")</f>
        <v>5128.9999999443535</v>
      </c>
      <c r="Q745" s="88" t="str" cm="1">
        <f t="array" ref="Q745">IFERROR(INDEX([1]!v_s10a_incident_by_feeder_FY26[Planned or Unplanned], ROWS($Q$9:Q745)),"")</f>
        <v>Planned</v>
      </c>
      <c r="R745" s="88" t="str" cm="1">
        <f t="array" ref="R745">IFERROR(INDEX([1]!v_s10a_incident_by_feeder_FY26[Cause], ROWS($R$9:R745)),"")</f>
        <v>Planned Outage</v>
      </c>
      <c r="S745" s="88" t="str" cm="1">
        <f t="array" ref="S745">IFERROR(INDEX([1]!v_s10a_incident_by_feeder_FY26[Details], ROWS($S$9:S745)),"")</f>
        <v># Remove Conductors Between Poles 400802 and 912352 for Tree Cutting, Riddell Rd, Kerikeri</v>
      </c>
      <c r="T745" s="18"/>
    </row>
    <row r="746" spans="1:20" ht="15.75" x14ac:dyDescent="0.25">
      <c r="A746" s="10">
        <v>746</v>
      </c>
      <c r="B746" s="11"/>
      <c r="C746" s="116"/>
      <c r="D746" s="116"/>
      <c r="E746" s="85" t="str" cm="1">
        <f t="array" ref="E746">IFERROR(INDEX([1]!v_s10a_incident_by_feeder_FY26[Interruptions Identifier], ROWS($E$9:E746)),"")</f>
        <v>INCD-35684-F-SHEPHERD ROAD</v>
      </c>
      <c r="F746" s="85" t="str" cm="1">
        <f t="array" ref="F746">IFERROR(INDEX([1]!v_s10a_incident_by_feeder_FY26[Circuit Location], ROWS($F$9:F746)),"")</f>
        <v>Kerikeri 181192 - Shepherd Road</v>
      </c>
      <c r="G746" s="88" t="str" cm="1">
        <f t="array" ref="G746">IFERROR(INDEX(#REF!, ROWS($G$9:G746)),"")</f>
        <v/>
      </c>
      <c r="H746" s="88" t="str" cm="1">
        <f t="array" ref="H746">IFERROR(INDEX([1]!v_s10a_incident_by_feeder_FY26[feeder], ROWS($H$9:H746)),"")</f>
        <v>SHEPHERD ROAD</v>
      </c>
      <c r="I746" s="89" cm="1">
        <f t="array" ref="I746">IFERROR(INDEX([1]!v_s10a_incident_by_feeder_FY26[Start_Date], ROWS($I$9:I746)),"")</f>
        <v>46009.543749999997</v>
      </c>
      <c r="J746" s="90" cm="1">
        <f t="array" ref="J746">IFERROR(INDEX([1]!v_s10a_incident_by_feeder_FY26[Start_Time], ROWS($J$9:J746)),"")</f>
        <v>46009.543749999997</v>
      </c>
      <c r="K746" s="89" cm="1">
        <f t="array" ref="K746">IFERROR(INDEX([1]!v_s10a_incident_by_feeder_FY26[End_Date], ROWS($K$9:K746)),"")</f>
        <v>46009.62777777778</v>
      </c>
      <c r="L746" s="90" cm="1">
        <f t="array" ref="L746">IFERROR(INDEX([1]!v_s10a_incident_by_feeder_FY26[End_Time], ROWS($L$9:L746)),"")</f>
        <v>46009.62777777778</v>
      </c>
      <c r="M746" s="97" cm="1">
        <f t="array" ref="M746">IFERROR(INDEX([1]!v_s10a_incident_by_feeder_FY26[SAIDI_Value], ROWS($M$9:M746)),"")</f>
        <v>2.6811433637658338E-2</v>
      </c>
      <c r="N746" s="94" cm="1">
        <f t="array" ref="N746">IFERROR(INDEX([1]!v_s10a_incident_by_feeder_FY26[SAIFI_Value], ROWS($N$9:N746)),"")</f>
        <v>2.2158209616662973E-4</v>
      </c>
      <c r="O746" s="91" cm="1">
        <f t="array" ref="O746">IFERROR(INDEX([1]!v_s10a_incident_by_feeder_FY26[ICPs], ROWS($N$9:N746)),"")</f>
        <v>8</v>
      </c>
      <c r="P746" s="118" cm="1">
        <f t="array" ref="P746">IFERROR(INDEX([1]!v_s10a_incident_by_feeder_FY26[CML], ROWS($P$9:P746)),"")</f>
        <v>968.00000005401671</v>
      </c>
      <c r="Q746" s="88" t="str" cm="1">
        <f t="array" ref="Q746">IFERROR(INDEX([1]!v_s10a_incident_by_feeder_FY26[Planned or Unplanned], ROWS($Q$9:Q746)),"")</f>
        <v>Planned</v>
      </c>
      <c r="R746" s="88" t="str" cm="1">
        <f t="array" ref="R746">IFERROR(INDEX([1]!v_s10a_incident_by_feeder_FY26[Cause], ROWS($R$9:R746)),"")</f>
        <v>Planned Outage</v>
      </c>
      <c r="S746" s="88" t="str" cm="1">
        <f t="array" ref="S746">IFERROR(INDEX([1]!v_s10a_incident_by_feeder_FY26[Details], ROWS($S$9:S746)),"")</f>
        <v># Reinstate Span between Poles 400802 and 912352, Riddell Rd, Kerikeri</v>
      </c>
      <c r="T746" s="18"/>
    </row>
    <row r="747" spans="1:20" ht="15.75" x14ac:dyDescent="0.25">
      <c r="A747" s="10">
        <v>747</v>
      </c>
      <c r="B747" s="11"/>
      <c r="C747" s="116"/>
      <c r="D747" s="116"/>
      <c r="E747" s="85" t="str" cm="1">
        <f t="array" ref="E747">IFERROR(INDEX([1]!v_s10a_incident_by_feeder_FY26[Interruptions Identifier], ROWS($E$9:E747)),"")</f>
        <v>INCD-35696-F-ORURU</v>
      </c>
      <c r="F747" s="85" t="str" cm="1">
        <f t="array" ref="F747">IFERROR(INDEX([1]!v_s10a_incident_by_feeder_FY26[Circuit Location], ROWS($F$9:F747)),"")</f>
        <v>Taipa CB1206 - Oruru</v>
      </c>
      <c r="G747" s="88" t="str" cm="1">
        <f t="array" ref="G747">IFERROR(INDEX(#REF!, ROWS($G$9:G747)),"")</f>
        <v/>
      </c>
      <c r="H747" s="88" t="str" cm="1">
        <f t="array" ref="H747">IFERROR(INDEX([1]!v_s10a_incident_by_feeder_FY26[feeder], ROWS($H$9:H747)),"")</f>
        <v>ORURU</v>
      </c>
      <c r="I747" s="89" cm="1">
        <f t="array" ref="I747">IFERROR(INDEX([1]!v_s10a_incident_by_feeder_FY26[Start_Date], ROWS($I$9:I747)),"")</f>
        <v>45985.511944444443</v>
      </c>
      <c r="J747" s="90" cm="1">
        <f t="array" ref="J747">IFERROR(INDEX([1]!v_s10a_incident_by_feeder_FY26[Start_Time], ROWS($J$9:J747)),"")</f>
        <v>45985.511944444443</v>
      </c>
      <c r="K747" s="89" cm="1">
        <f t="array" ref="K747">IFERROR(INDEX([1]!v_s10a_incident_by_feeder_FY26[End_Date], ROWS($K$9:K747)),"")</f>
        <v>45986.38071759259</v>
      </c>
      <c r="L747" s="90" cm="1">
        <f t="array" ref="L747">IFERROR(INDEX([1]!v_s10a_incident_by_feeder_FY26[End_Time], ROWS($L$9:L747)),"")</f>
        <v>45986.38071759259</v>
      </c>
      <c r="M747" s="97" cm="1">
        <f t="array" ref="M747">IFERROR(INDEX([1]!v_s10a_incident_by_feeder_FY26[SAIDI_Value], ROWS($M$9:M747)),"")</f>
        <v>2.0931830603459072</v>
      </c>
      <c r="N747" s="94" cm="1">
        <f t="array" ref="N747">IFERROR(INDEX([1]!v_s10a_incident_by_feeder_FY26[SAIFI_Value], ROWS($N$9:N747)),"")</f>
        <v>3.7799427232759322E-2</v>
      </c>
      <c r="O747" s="91" cm="1">
        <f t="array" ref="O747">IFERROR(INDEX([1]!v_s10a_incident_by_feeder_FY26[ICPs], ROWS($N$9:N747)),"")</f>
        <v>1311.9694624555502</v>
      </c>
      <c r="P747" s="118" cm="1">
        <f t="array" ref="P747">IFERROR(INDEX([1]!v_s10a_incident_by_feeder_FY26[CML], ROWS($P$9:P747)),"")</f>
        <v>75572.28121072863</v>
      </c>
      <c r="Q747" s="88" t="str" cm="1">
        <f t="array" ref="Q747">IFERROR(INDEX([1]!v_s10a_incident_by_feeder_FY26[Planned or Unplanned], ROWS($Q$9:Q747)),"")</f>
        <v>Unplanned</v>
      </c>
      <c r="R747" s="88" t="str" cm="1">
        <f t="array" ref="R747">IFERROR(INDEX([1]!v_s10a_incident_by_feeder_FY26[Cause], ROWS($R$9:R747)),"")</f>
        <v>Unknown</v>
      </c>
      <c r="S747" s="88" t="str" cm="1">
        <f t="array" ref="S747">IFERROR(INDEX([1]!v_s10a_incident_by_feeder_FY26[Details], ROWS($S$9:S747)),"")</f>
        <v># 33kV Circuit Breaker 151162 Tripped, Kaitaia to Taipa</v>
      </c>
      <c r="T747" s="18"/>
    </row>
    <row r="748" spans="1:20" ht="15.75" x14ac:dyDescent="0.25">
      <c r="A748" s="10">
        <v>748</v>
      </c>
      <c r="B748" s="11"/>
      <c r="C748" s="116"/>
      <c r="D748" s="116"/>
      <c r="E748" s="85" t="str" cm="1">
        <f t="array" ref="E748">IFERROR(INDEX([1]!v_s10a_incident_by_feeder_FY26[Interruptions Identifier], ROWS($E$9:E748)),"")</f>
        <v>INCD-35696-F-TAIPALS</v>
      </c>
      <c r="F748" s="85" t="str" cm="1">
        <f t="array" ref="F748">IFERROR(INDEX([1]!v_s10a_incident_by_feeder_FY26[Circuit Location], ROWS($F$9:F748)),"")</f>
        <v>Taipa CB1205 - Tokerau</v>
      </c>
      <c r="G748" s="88" t="str" cm="1">
        <f t="array" ref="G748">IFERROR(INDEX(#REF!, ROWS($G$9:G748)),"")</f>
        <v/>
      </c>
      <c r="H748" s="88" t="str" cm="1">
        <f t="array" ref="H748">IFERROR(INDEX([1]!v_s10a_incident_by_feeder_FY26[feeder], ROWS($H$9:H748)),"")</f>
        <v>TAIPALS</v>
      </c>
      <c r="I748" s="89" cm="1">
        <f t="array" ref="I748">IFERROR(INDEX([1]!v_s10a_incident_by_feeder_FY26[Start_Date], ROWS($I$9:I748)),"")</f>
        <v>45985.511944444443</v>
      </c>
      <c r="J748" s="90" cm="1">
        <f t="array" ref="J748">IFERROR(INDEX([1]!v_s10a_incident_by_feeder_FY26[Start_Time], ROWS($J$9:J748)),"")</f>
        <v>45985.511944444443</v>
      </c>
      <c r="K748" s="89" cm="1">
        <f t="array" ref="K748">IFERROR(INDEX([1]!v_s10a_incident_by_feeder_FY26[End_Date], ROWS($K$9:K748)),"")</f>
        <v>45986.38071759259</v>
      </c>
      <c r="L748" s="90" cm="1">
        <f t="array" ref="L748">IFERROR(INDEX([1]!v_s10a_incident_by_feeder_FY26[End_Time], ROWS($L$9:L748)),"")</f>
        <v>45986.38071759259</v>
      </c>
      <c r="M748" s="97" cm="1">
        <f t="array" ref="M748">IFERROR(INDEX([1]!v_s10a_incident_by_feeder_FY26[SAIDI_Value], ROWS($M$9:M748)),"")</f>
        <v>2.630028796942216</v>
      </c>
      <c r="N748" s="94" cm="1">
        <f t="array" ref="N748">IFERROR(INDEX([1]!v_s10a_incident_by_feeder_FY26[SAIFI_Value], ROWS($N$9:N748)),"")</f>
        <v>4.4871220295381258E-2</v>
      </c>
      <c r="O748" s="91" cm="1">
        <f t="array" ref="O748">IFERROR(INDEX([1]!v_s10a_incident_by_feeder_FY26[ICPs], ROWS($N$9:N748)),"")</f>
        <v>1557.4222965906695</v>
      </c>
      <c r="P748" s="118" cm="1">
        <f t="array" ref="P748">IFERROR(INDEX([1]!v_s10a_incident_by_feeder_FY26[CML], ROWS($P$9:P748)),"")</f>
        <v>94954.559684801759</v>
      </c>
      <c r="Q748" s="88" t="str" cm="1">
        <f t="array" ref="Q748">IFERROR(INDEX([1]!v_s10a_incident_by_feeder_FY26[Planned or Unplanned], ROWS($Q$9:Q748)),"")</f>
        <v>Unplanned</v>
      </c>
      <c r="R748" s="88" t="str" cm="1">
        <f t="array" ref="R748">IFERROR(INDEX([1]!v_s10a_incident_by_feeder_FY26[Cause], ROWS($R$9:R748)),"")</f>
        <v>Unknown</v>
      </c>
      <c r="S748" s="88" t="str" cm="1">
        <f t="array" ref="S748">IFERROR(INDEX([1]!v_s10a_incident_by_feeder_FY26[Details], ROWS($S$9:S748)),"")</f>
        <v># 33kV Circuit Breaker 151162 Tripped, Kaitaia to Taipa</v>
      </c>
      <c r="T748" s="18"/>
    </row>
    <row r="749" spans="1:20" ht="15.75" x14ac:dyDescent="0.25">
      <c r="A749" s="10">
        <v>749</v>
      </c>
      <c r="B749" s="11"/>
      <c r="C749" s="116"/>
      <c r="D749" s="116"/>
      <c r="E749" s="85" t="str" cm="1">
        <f t="array" ref="E749">IFERROR(INDEX([1]!v_s10a_incident_by_feeder_FY26[Interruptions Identifier], ROWS($E$9:E749)),"")</f>
        <v>INCD-35696-F-MANGONUI</v>
      </c>
      <c r="F749" s="85" t="str" cm="1">
        <f t="array" ref="F749">IFERROR(INDEX([1]!v_s10a_incident_by_feeder_FY26[Circuit Location], ROWS($F$9:F749)),"")</f>
        <v>Taipa CB1208 - Mangonui</v>
      </c>
      <c r="G749" s="88" t="str" cm="1">
        <f t="array" ref="G749">IFERROR(INDEX(#REF!, ROWS($G$9:G749)),"")</f>
        <v/>
      </c>
      <c r="H749" s="88" t="str" cm="1">
        <f t="array" ref="H749">IFERROR(INDEX([1]!v_s10a_incident_by_feeder_FY26[feeder], ROWS($H$9:H749)),"")</f>
        <v>MANGONUI</v>
      </c>
      <c r="I749" s="89" cm="1">
        <f t="array" ref="I749">IFERROR(INDEX([1]!v_s10a_incident_by_feeder_FY26[Start_Date], ROWS($I$9:I749)),"")</f>
        <v>45985.511944444443</v>
      </c>
      <c r="J749" s="90" cm="1">
        <f t="array" ref="J749">IFERROR(INDEX([1]!v_s10a_incident_by_feeder_FY26[Start_Time], ROWS($J$9:J749)),"")</f>
        <v>45985.511944444443</v>
      </c>
      <c r="K749" s="89" cm="1">
        <f t="array" ref="K749">IFERROR(INDEX([1]!v_s10a_incident_by_feeder_FY26[End_Date], ROWS($K$9:K749)),"")</f>
        <v>45986.38071759259</v>
      </c>
      <c r="L749" s="90" cm="1">
        <f t="array" ref="L749">IFERROR(INDEX([1]!v_s10a_incident_by_feeder_FY26[End_Time], ROWS($L$9:L749)),"")</f>
        <v>45986.38071759259</v>
      </c>
      <c r="M749" s="97" cm="1">
        <f t="array" ref="M749">IFERROR(INDEX([1]!v_s10a_incident_by_feeder_FY26[SAIDI_Value], ROWS($M$9:M749)),"")</f>
        <v>2.0414033285322457</v>
      </c>
      <c r="N749" s="94" cm="1">
        <f t="array" ref="N749">IFERROR(INDEX([1]!v_s10a_incident_by_feeder_FY26[SAIFI_Value], ROWS($N$9:N749)),"")</f>
        <v>4.9918539265566227E-2</v>
      </c>
      <c r="O749" s="91" cm="1">
        <f t="array" ref="O749">IFERROR(INDEX([1]!v_s10a_incident_by_feeder_FY26[ICPs], ROWS($N$9:N749)),"")</f>
        <v>1732.608240953771</v>
      </c>
      <c r="P749" s="118" cm="1">
        <f t="array" ref="P749">IFERROR(INDEX([1]!v_s10a_incident_by_feeder_FY26[CML], ROWS($P$9:P749)),"")</f>
        <v>73702.825773328208</v>
      </c>
      <c r="Q749" s="88" t="str" cm="1">
        <f t="array" ref="Q749">IFERROR(INDEX([1]!v_s10a_incident_by_feeder_FY26[Planned or Unplanned], ROWS($Q$9:Q749)),"")</f>
        <v>Unplanned</v>
      </c>
      <c r="R749" s="88" t="str" cm="1">
        <f t="array" ref="R749">IFERROR(INDEX([1]!v_s10a_incident_by_feeder_FY26[Cause], ROWS($R$9:R749)),"")</f>
        <v>Unknown</v>
      </c>
      <c r="S749" s="88" t="str" cm="1">
        <f t="array" ref="S749">IFERROR(INDEX([1]!v_s10a_incident_by_feeder_FY26[Details], ROWS($S$9:S749)),"")</f>
        <v># 33kV Circuit Breaker 151162 Tripped, Kaitaia to Taipa</v>
      </c>
      <c r="T749" s="18"/>
    </row>
    <row r="750" spans="1:20" ht="15.75" x14ac:dyDescent="0.25">
      <c r="A750" s="10">
        <v>750</v>
      </c>
      <c r="B750" s="11"/>
      <c r="C750" s="116"/>
      <c r="D750" s="116"/>
      <c r="E750" s="85" t="str" cm="1">
        <f t="array" ref="E750">IFERROR(INDEX([1]!v_s10a_incident_by_feeder_FY26[Interruptions Identifier], ROWS($E$9:E750)),"")</f>
        <v>INCD-35705-F-AWANUI</v>
      </c>
      <c r="F750" s="85" t="str" cm="1">
        <f t="array" ref="F750">IFERROR(INDEX([1]!v_s10a_incident_by_feeder_FY26[Circuit Location], ROWS($F$9:F750)),"")</f>
        <v>NPL CB1406 - Awanui</v>
      </c>
      <c r="G750" s="88" t="str" cm="1">
        <f t="array" ref="G750">IFERROR(INDEX(#REF!, ROWS($G$9:G750)),"")</f>
        <v/>
      </c>
      <c r="H750" s="88" t="str" cm="1">
        <f t="array" ref="H750">IFERROR(INDEX([1]!v_s10a_incident_by_feeder_FY26[feeder], ROWS($H$9:H750)),"")</f>
        <v>AWANUI</v>
      </c>
      <c r="I750" s="89" cm="1">
        <f t="array" ref="I750">IFERROR(INDEX([1]!v_s10a_incident_by_feeder_FY26[Start_Date], ROWS($I$9:I750)),"")</f>
        <v>45996.397916666669</v>
      </c>
      <c r="J750" s="90" cm="1">
        <f t="array" ref="J750">IFERROR(INDEX([1]!v_s10a_incident_by_feeder_FY26[Start_Time], ROWS($J$9:J750)),"")</f>
        <v>45996.397916666669</v>
      </c>
      <c r="K750" s="89" cm="1">
        <f t="array" ref="K750">IFERROR(INDEX([1]!v_s10a_incident_by_feeder_FY26[End_Date], ROWS($K$9:K750)),"")</f>
        <v>45996.519444444442</v>
      </c>
      <c r="L750" s="90" cm="1">
        <f t="array" ref="L750">IFERROR(INDEX([1]!v_s10a_incident_by_feeder_FY26[End_Time], ROWS($L$9:L750)),"")</f>
        <v>45996.519444444442</v>
      </c>
      <c r="M750" s="97" cm="1">
        <f t="array" ref="M750">IFERROR(INDEX([1]!v_s10a_incident_by_feeder_FY26[SAIDI_Value], ROWS($M$9:M750)),"")</f>
        <v>9.2095058716192266E-2</v>
      </c>
      <c r="N750" s="94" cm="1">
        <f t="array" ref="N750">IFERROR(INDEX([1]!v_s10a_incident_by_feeder_FY26[SAIFI_Value], ROWS($N$9:N750)),"")</f>
        <v>5.2625747839574557E-4</v>
      </c>
      <c r="O750" s="91" cm="1">
        <f t="array" ref="O750">IFERROR(INDEX([1]!v_s10a_incident_by_feeder_FY26[ICPs], ROWS($N$9:N750)),"")</f>
        <v>19</v>
      </c>
      <c r="P750" s="118" cm="1">
        <f t="array" ref="P750">IFERROR(INDEX([1]!v_s10a_incident_by_feeder_FY26[CML], ROWS($P$9:P750)),"")</f>
        <v>3324.9999998894054</v>
      </c>
      <c r="Q750" s="88" t="str" cm="1">
        <f t="array" ref="Q750">IFERROR(INDEX([1]!v_s10a_incident_by_feeder_FY26[Planned or Unplanned], ROWS($Q$9:Q750)),"")</f>
        <v>Planned</v>
      </c>
      <c r="R750" s="88" t="str" cm="1">
        <f t="array" ref="R750">IFERROR(INDEX([1]!v_s10a_incident_by_feeder_FY26[Cause], ROWS($R$9:R750)),"")</f>
        <v>Planned Outage</v>
      </c>
      <c r="S750" s="88" t="str" cm="1">
        <f t="array" ref="S750">IFERROR(INDEX([1]!v_s10a_incident_by_feeder_FY26[Details], ROWS($S$9:S750)),"")</f>
        <v># Replace Pole 428012, Paparore Rd, Pukenui</v>
      </c>
      <c r="T750" s="18"/>
    </row>
    <row r="751" spans="1:20" ht="15.75" x14ac:dyDescent="0.25">
      <c r="A751" s="10">
        <v>751</v>
      </c>
      <c r="B751" s="11"/>
      <c r="C751" s="116"/>
      <c r="D751" s="116"/>
      <c r="E751" s="85" t="str" cm="1">
        <f t="array" ref="E751">IFERROR(INDEX([1]!v_s10a_incident_by_feeder_FY26[Interruptions Identifier], ROWS($E$9:E751)),"")</f>
        <v>INCD-35729-F-RANGITIHI</v>
      </c>
      <c r="F751" s="85" t="str" cm="1">
        <f t="array" ref="F751">IFERROR(INDEX([1]!v_s10a_incident_by_feeder_FY26[Circuit Location], ROWS($F$9:F751)),"")</f>
        <v>Kaitaia Transmission 151912 - Rangitihi</v>
      </c>
      <c r="G751" s="88" t="str" cm="1">
        <f t="array" ref="G751">IFERROR(INDEX(#REF!, ROWS($G$9:G751)),"")</f>
        <v/>
      </c>
      <c r="H751" s="88" t="str" cm="1">
        <f t="array" ref="H751">IFERROR(INDEX([1]!v_s10a_incident_by_feeder_FY26[feeder], ROWS($H$9:H751)),"")</f>
        <v>RANGITIHI</v>
      </c>
      <c r="I751" s="89" cm="1">
        <f t="array" ref="I751">IFERROR(INDEX([1]!v_s10a_incident_by_feeder_FY26[Start_Date], ROWS($I$9:I751)),"")</f>
        <v>46001.416828703703</v>
      </c>
      <c r="J751" s="90" cm="1">
        <f t="array" ref="J751">IFERROR(INDEX([1]!v_s10a_incident_by_feeder_FY26[Start_Time], ROWS($J$9:J751)),"")</f>
        <v>46001.416828703703</v>
      </c>
      <c r="K751" s="89" cm="1">
        <f t="array" ref="K751">IFERROR(INDEX([1]!v_s10a_incident_by_feeder_FY26[End_Date], ROWS($K$9:K751)),"")</f>
        <v>46001.615277777775</v>
      </c>
      <c r="L751" s="90" cm="1">
        <f t="array" ref="L751">IFERROR(INDEX([1]!v_s10a_incident_by_feeder_FY26[End_Time], ROWS($L$9:L751)),"")</f>
        <v>46001.615277777775</v>
      </c>
      <c r="M751" s="97" cm="1">
        <f t="array" ref="M751">IFERROR(INDEX([1]!v_s10a_incident_by_feeder_FY26[SAIDI_Value], ROWS($M$9:M751)),"")</f>
        <v>0.41950014771945232</v>
      </c>
      <c r="N751" s="94" cm="1">
        <f t="array" ref="N751">IFERROR(INDEX([1]!v_s10a_incident_by_feeder_FY26[SAIFI_Value], ROWS($N$9:N751)),"")</f>
        <v>1.4679813871039187E-3</v>
      </c>
      <c r="O751" s="91" cm="1">
        <f t="array" ref="O751">IFERROR(INDEX([1]!v_s10a_incident_by_feeder_FY26[ICPs], ROWS($N$9:N751)),"")</f>
        <v>52.999999999999886</v>
      </c>
      <c r="P751" s="118" cm="1">
        <f t="array" ref="P751">IFERROR(INDEX([1]!v_s10a_incident_by_feeder_FY26[CML], ROWS($P$9:P751)),"")</f>
        <v>15145.633333263107</v>
      </c>
      <c r="Q751" s="88" t="str" cm="1">
        <f t="array" ref="Q751">IFERROR(INDEX([1]!v_s10a_incident_by_feeder_FY26[Planned or Unplanned], ROWS($Q$9:Q751)),"")</f>
        <v>Planned</v>
      </c>
      <c r="R751" s="88" t="str" cm="1">
        <f t="array" ref="R751">IFERROR(INDEX([1]!v_s10a_incident_by_feeder_FY26[Cause], ROWS($R$9:R751)),"")</f>
        <v>Planned Outage</v>
      </c>
      <c r="S751" s="88" t="str" cm="1">
        <f t="array" ref="S751">IFERROR(INDEX([1]!v_s10a_incident_by_feeder_FY26[Details], ROWS($S$9:S751)),"")</f>
        <v># Install Sectionaliser S1334, SH1, Kaitaia</v>
      </c>
      <c r="T751" s="18"/>
    </row>
    <row r="752" spans="1:20" ht="15.75" x14ac:dyDescent="0.25">
      <c r="A752" s="10">
        <v>752</v>
      </c>
      <c r="B752" s="11"/>
      <c r="C752" s="116"/>
      <c r="D752" s="116"/>
      <c r="E752" s="85" t="str" cm="1">
        <f t="array" ref="E752">IFERROR(INDEX([1]!v_s10a_incident_by_feeder_FY26[Interruptions Identifier], ROWS($E$9:E752)),"")</f>
        <v>INCD-35729-F-SOUTH ROAD</v>
      </c>
      <c r="F752" s="85" t="str" cm="1">
        <f t="array" ref="F752">IFERROR(INDEX([1]!v_s10a_incident_by_feeder_FY26[Circuit Location], ROWS($F$9:F752)),"")</f>
        <v>Okahu CB1105 - South Road</v>
      </c>
      <c r="G752" s="88" t="str" cm="1">
        <f t="array" ref="G752">IFERROR(INDEX(#REF!, ROWS($G$9:G752)),"")</f>
        <v/>
      </c>
      <c r="H752" s="88" t="str" cm="1">
        <f t="array" ref="H752">IFERROR(INDEX([1]!v_s10a_incident_by_feeder_FY26[feeder], ROWS($H$9:H752)),"")</f>
        <v>SOUTH ROAD</v>
      </c>
      <c r="I752" s="89" cm="1">
        <f t="array" ref="I752">IFERROR(INDEX([1]!v_s10a_incident_by_feeder_FY26[Start_Date], ROWS($I$9:I752)),"")</f>
        <v>46001.416828703703</v>
      </c>
      <c r="J752" s="90" cm="1">
        <f t="array" ref="J752">IFERROR(INDEX([1]!v_s10a_incident_by_feeder_FY26[Start_Time], ROWS($J$9:J752)),"")</f>
        <v>46001.416828703703</v>
      </c>
      <c r="K752" s="89" cm="1">
        <f t="array" ref="K752">IFERROR(INDEX([1]!v_s10a_incident_by_feeder_FY26[End_Date], ROWS($K$9:K752)),"")</f>
        <v>46001.615277777775</v>
      </c>
      <c r="L752" s="90" cm="1">
        <f t="array" ref="L752">IFERROR(INDEX([1]!v_s10a_incident_by_feeder_FY26[End_Time], ROWS($L$9:L752)),"")</f>
        <v>46001.615277777775</v>
      </c>
      <c r="M752" s="97" cm="1">
        <f t="array" ref="M752">IFERROR(INDEX([1]!v_s10a_incident_by_feeder_FY26[SAIDI_Value], ROWS($M$9:M752)),"")</f>
        <v>0.50364133244466969</v>
      </c>
      <c r="N752" s="94" cm="1">
        <f t="array" ref="N752">IFERROR(INDEX([1]!v_s10a_incident_by_feeder_FY26[SAIFI_Value], ROWS($N$9:N752)),"")</f>
        <v>1.7726567693330377E-3</v>
      </c>
      <c r="O752" s="91" cm="1">
        <f t="array" ref="O752">IFERROR(INDEX([1]!v_s10a_incident_by_feeder_FY26[ICPs], ROWS($N$9:N752)),"")</f>
        <v>63.999999999999993</v>
      </c>
      <c r="P752" s="118" cm="1">
        <f t="array" ref="P752">IFERROR(INDEX([1]!v_s10a_incident_by_feeder_FY26[CML], ROWS($P$9:P752)),"")</f>
        <v>18183.466666582353</v>
      </c>
      <c r="Q752" s="88" t="str" cm="1">
        <f t="array" ref="Q752">IFERROR(INDEX([1]!v_s10a_incident_by_feeder_FY26[Planned or Unplanned], ROWS($Q$9:Q752)),"")</f>
        <v>Planned</v>
      </c>
      <c r="R752" s="88" t="str" cm="1">
        <f t="array" ref="R752">IFERROR(INDEX([1]!v_s10a_incident_by_feeder_FY26[Cause], ROWS($R$9:R752)),"")</f>
        <v>Planned Outage</v>
      </c>
      <c r="S752" s="88" t="str" cm="1">
        <f t="array" ref="S752">IFERROR(INDEX([1]!v_s10a_incident_by_feeder_FY26[Details], ROWS($S$9:S752)),"")</f>
        <v># Install Sectionaliser S1334, SH1, Kaitaia</v>
      </c>
      <c r="T752" s="18"/>
    </row>
    <row r="753" spans="1:20" ht="15.75" x14ac:dyDescent="0.25">
      <c r="A753" s="10">
        <v>753</v>
      </c>
      <c r="B753" s="11"/>
      <c r="C753" s="116"/>
      <c r="D753" s="116"/>
      <c r="E753" s="85" t="str" cm="1">
        <f t="array" ref="E753">IFERROR(INDEX([1]!v_s10a_incident_by_feeder_FY26[Interruptions Identifier], ROWS($E$9:E753)),"")</f>
        <v>INCD-35732-F-HEREKINO</v>
      </c>
      <c r="F753" s="85" t="str" cm="1">
        <f t="array" ref="F753">IFERROR(INDEX([1]!v_s10a_incident_by_feeder_FY26[Circuit Location], ROWS($F$9:F753)),"")</f>
        <v>Okahu CB1109 - Herekino</v>
      </c>
      <c r="G753" s="88" t="str" cm="1">
        <f t="array" ref="G753">IFERROR(INDEX(#REF!, ROWS($G$9:G753)),"")</f>
        <v/>
      </c>
      <c r="H753" s="88" t="str" cm="1">
        <f t="array" ref="H753">IFERROR(INDEX([1]!v_s10a_incident_by_feeder_FY26[feeder], ROWS($H$9:H753)),"")</f>
        <v>HEREKINO</v>
      </c>
      <c r="I753" s="89" cm="1">
        <f t="array" ref="I753">IFERROR(INDEX([1]!v_s10a_incident_by_feeder_FY26[Start_Date], ROWS($I$9:I753)),"")</f>
        <v>46006.388194444444</v>
      </c>
      <c r="J753" s="90" cm="1">
        <f t="array" ref="J753">IFERROR(INDEX([1]!v_s10a_incident_by_feeder_FY26[Start_Time], ROWS($J$9:J753)),"")</f>
        <v>46006.388194444444</v>
      </c>
      <c r="K753" s="89" cm="1">
        <f t="array" ref="K753">IFERROR(INDEX([1]!v_s10a_incident_by_feeder_FY26[End_Date], ROWS($K$9:K753)),"")</f>
        <v>46006.536111111112</v>
      </c>
      <c r="L753" s="90" cm="1">
        <f t="array" ref="L753">IFERROR(INDEX([1]!v_s10a_incident_by_feeder_FY26[End_Time], ROWS($L$9:L753)),"")</f>
        <v>46006.536111111112</v>
      </c>
      <c r="M753" s="97" cm="1">
        <f t="array" ref="M753">IFERROR(INDEX([1]!v_s10a_incident_by_feeder_FY26[SAIDI_Value], ROWS($M$9:M753)),"")</f>
        <v>1.0580822069323594</v>
      </c>
      <c r="N753" s="94" cm="1">
        <f t="array" ref="N753">IFERROR(INDEX([1]!v_s10a_incident_by_feeder_FY26[SAIFI_Value], ROWS($N$9:N753)),"")</f>
        <v>9.2787502769776202E-3</v>
      </c>
      <c r="O753" s="91" cm="1">
        <f t="array" ref="O753">IFERROR(INDEX([1]!v_s10a_incident_by_feeder_FY26[ICPs], ROWS($N$9:N753)),"")</f>
        <v>335</v>
      </c>
      <c r="P753" s="118" cm="1">
        <f t="array" ref="P753">IFERROR(INDEX([1]!v_s10a_incident_by_feeder_FY26[CML], ROWS($P$9:P753)),"")</f>
        <v>38200.999999085907</v>
      </c>
      <c r="Q753" s="88" t="str" cm="1">
        <f t="array" ref="Q753">IFERROR(INDEX([1]!v_s10a_incident_by_feeder_FY26[Planned or Unplanned], ROWS($Q$9:Q753)),"")</f>
        <v>Planned</v>
      </c>
      <c r="R753" s="88" t="str" cm="1">
        <f t="array" ref="R753">IFERROR(INDEX([1]!v_s10a_incident_by_feeder_FY26[Cause], ROWS($R$9:R753)),"")</f>
        <v>Planned Outage</v>
      </c>
      <c r="S753" s="88" t="str" cm="1">
        <f t="array" ref="S753">IFERROR(INDEX([1]!v_s10a_incident_by_feeder_FY26[Details], ROWS($S$9:S753)),"")</f>
        <v># Isolation Work at Transformer T0297, Takahe Rd, Kaitaia</v>
      </c>
      <c r="T753" s="18"/>
    </row>
    <row r="754" spans="1:20" ht="15.75" x14ac:dyDescent="0.25">
      <c r="A754" s="10">
        <v>754</v>
      </c>
      <c r="B754" s="11"/>
      <c r="C754" s="116"/>
      <c r="D754" s="116"/>
      <c r="E754" s="85" t="str" cm="1">
        <f t="array" ref="E754">IFERROR(INDEX([1]!v_s10a_incident_by_feeder_FY26[Interruptions Identifier], ROWS($E$9:E754)),"")</f>
        <v>INCD-35735-F-AWANUI</v>
      </c>
      <c r="F754" s="85" t="str" cm="1">
        <f t="array" ref="F754">IFERROR(INDEX([1]!v_s10a_incident_by_feeder_FY26[Circuit Location], ROWS($F$9:F754)),"")</f>
        <v>NPL CB1406 - Awanui</v>
      </c>
      <c r="G754" s="88" t="str" cm="1">
        <f t="array" ref="G754">IFERROR(INDEX(#REF!, ROWS($G$9:G754)),"")</f>
        <v/>
      </c>
      <c r="H754" s="88" t="str" cm="1">
        <f t="array" ref="H754">IFERROR(INDEX([1]!v_s10a_incident_by_feeder_FY26[feeder], ROWS($H$9:H754)),"")</f>
        <v>AWANUI</v>
      </c>
      <c r="I754" s="89" cm="1">
        <f t="array" ref="I754">IFERROR(INDEX([1]!v_s10a_incident_by_feeder_FY26[Start_Date], ROWS($I$9:I754)),"")</f>
        <v>45987.804166666669</v>
      </c>
      <c r="J754" s="90" cm="1">
        <f t="array" ref="J754">IFERROR(INDEX([1]!v_s10a_incident_by_feeder_FY26[Start_Time], ROWS($J$9:J754)),"")</f>
        <v>45987.804166666669</v>
      </c>
      <c r="K754" s="89" cm="1">
        <f t="array" ref="K754">IFERROR(INDEX([1]!v_s10a_incident_by_feeder_FY26[End_Date], ROWS($K$9:K754)),"")</f>
        <v>45987.942361111112</v>
      </c>
      <c r="L754" s="90" cm="1">
        <f t="array" ref="L754">IFERROR(INDEX([1]!v_s10a_incident_by_feeder_FY26[End_Time], ROWS($L$9:L754)),"")</f>
        <v>45987.942361111112</v>
      </c>
      <c r="M754" s="97" cm="1">
        <f t="array" ref="M754">IFERROR(INDEX([1]!v_s10a_incident_by_feeder_FY26[SAIDI_Value], ROWS($M$9:M754)),"")</f>
        <v>1.0996011522127125E-2</v>
      </c>
      <c r="N754" s="94" cm="1">
        <f t="array" ref="N754">IFERROR(INDEX([1]!v_s10a_incident_by_feeder_FY26[SAIFI_Value], ROWS($N$9:N754)),"")</f>
        <v>5.5395524041657433E-5</v>
      </c>
      <c r="O754" s="91" cm="1">
        <f t="array" ref="O754">IFERROR(INDEX([1]!v_s10a_incident_by_feeder_FY26[ICPs], ROWS($N$9:N754)),"")</f>
        <v>2</v>
      </c>
      <c r="P754" s="118" cm="1">
        <f t="array" ref="P754">IFERROR(INDEX([1]!v_s10a_incident_by_feeder_FY26[CML], ROWS($P$9:P754)),"")</f>
        <v>396.99999999487773</v>
      </c>
      <c r="Q754" s="88" t="str" cm="1">
        <f t="array" ref="Q754">IFERROR(INDEX([1]!v_s10a_incident_by_feeder_FY26[Planned or Unplanned], ROWS($Q$9:Q754)),"")</f>
        <v>Unplanned</v>
      </c>
      <c r="R754" s="88" t="str" cm="1">
        <f t="array" ref="R754">IFERROR(INDEX([1]!v_s10a_incident_by_feeder_FY26[Cause], ROWS($R$9:R754)),"")</f>
        <v>Defective Equipment</v>
      </c>
      <c r="S754" s="88" t="str" cm="1">
        <f t="array" ref="S754">IFERROR(INDEX([1]!v_s10a_incident_by_feeder_FY26[Details], ROWS($S$9:S754)),"")</f>
        <v># Repaired Loose Joint, at Pole 214046, Sandhills Rd, Awanui</v>
      </c>
      <c r="T754" s="18"/>
    </row>
    <row r="755" spans="1:20" ht="15.75" x14ac:dyDescent="0.25">
      <c r="A755" s="10">
        <v>755</v>
      </c>
      <c r="B755" s="11"/>
      <c r="C755" s="116"/>
      <c r="D755" s="116"/>
      <c r="E755" s="85" t="str" cm="1">
        <f t="array" ref="E755">IFERROR(INDEX([1]!v_s10a_incident_by_feeder_FY26[Interruptions Identifier], ROWS($E$9:E755)),"")</f>
        <v>INCD-35747-F-MANGONUI</v>
      </c>
      <c r="F755" s="85" t="str" cm="1">
        <f t="array" ref="F755">IFERROR(INDEX([1]!v_s10a_incident_by_feeder_FY26[Circuit Location], ROWS($F$9:F755)),"")</f>
        <v>Taipa CB1208 - Mangonui</v>
      </c>
      <c r="G755" s="88" t="str" cm="1">
        <f t="array" ref="G755">IFERROR(INDEX(#REF!, ROWS($G$9:G755)),"")</f>
        <v/>
      </c>
      <c r="H755" s="88" t="str" cm="1">
        <f t="array" ref="H755">IFERROR(INDEX([1]!v_s10a_incident_by_feeder_FY26[feeder], ROWS($H$9:H755)),"")</f>
        <v>MANGONUI</v>
      </c>
      <c r="I755" s="89" cm="1">
        <f t="array" ref="I755">IFERROR(INDEX([1]!v_s10a_incident_by_feeder_FY26[Start_Date], ROWS($I$9:I755)),"")</f>
        <v>45989.083564814813</v>
      </c>
      <c r="J755" s="90" cm="1">
        <f t="array" ref="J755">IFERROR(INDEX([1]!v_s10a_incident_by_feeder_FY26[Start_Time], ROWS($J$9:J755)),"")</f>
        <v>45989.083564814813</v>
      </c>
      <c r="K755" s="89" cm="1">
        <f t="array" ref="K755">IFERROR(INDEX([1]!v_s10a_incident_by_feeder_FY26[End_Date], ROWS($K$9:K755)),"")</f>
        <v>45989.154108796298</v>
      </c>
      <c r="L755" s="90" cm="1">
        <f t="array" ref="L755">IFERROR(INDEX([1]!v_s10a_incident_by_feeder_FY26[End_Time], ROWS($L$9:L755)),"")</f>
        <v>45989.154108796298</v>
      </c>
      <c r="M755" s="97" cm="1">
        <f t="array" ref="M755">IFERROR(INDEX([1]!v_s10a_incident_by_feeder_FY26[SAIDI_Value], ROWS($M$9:M755)),"")</f>
        <v>1.1310796588145569</v>
      </c>
      <c r="N755" s="94" cm="1">
        <f t="array" ref="N755">IFERROR(INDEX([1]!v_s10a_incident_by_feeder_FY26[SAIFI_Value], ROWS($N$9:N755)),"")</f>
        <v>1.1134500332373145E-2</v>
      </c>
      <c r="O755" s="91" cm="1">
        <f t="array" ref="O755">IFERROR(INDEX([1]!v_s10a_incident_by_feeder_FY26[ICPs], ROWS($N$9:N755)),"")</f>
        <v>402</v>
      </c>
      <c r="P755" s="118" cm="1">
        <f t="array" ref="P755">IFERROR(INDEX([1]!v_s10a_incident_by_feeder_FY26[CML], ROWS($P$9:P755)),"")</f>
        <v>40836.500001840759</v>
      </c>
      <c r="Q755" s="88" t="str" cm="1">
        <f t="array" ref="Q755">IFERROR(INDEX([1]!v_s10a_incident_by_feeder_FY26[Planned or Unplanned], ROWS($Q$9:Q755)),"")</f>
        <v>Planned</v>
      </c>
      <c r="R755" s="88" t="str" cm="1">
        <f t="array" ref="R755">IFERROR(INDEX([1]!v_s10a_incident_by_feeder_FY26[Cause], ROWS($R$9:R755)),"")</f>
        <v>Planned Outage</v>
      </c>
      <c r="S755" s="88" t="str" cm="1">
        <f t="array" ref="S755">IFERROR(INDEX([1]!v_s10a_incident_by_feeder_FY26[Details], ROWS($S$9:S755)),"")</f>
        <v># Remove Temporary Links TL818, near Switch 1327M, Wrathall Rd, Taipa</v>
      </c>
      <c r="T755" s="18"/>
    </row>
    <row r="756" spans="1:20" ht="15.75" x14ac:dyDescent="0.25">
      <c r="A756" s="10">
        <v>756</v>
      </c>
      <c r="B756" s="11"/>
      <c r="C756" s="116"/>
      <c r="D756" s="116"/>
      <c r="E756" s="85" t="str" cm="1">
        <f t="array" ref="E756">IFERROR(INDEX([1]!v_s10a_incident_by_feeder_FY26[Interruptions Identifier], ROWS($E$9:E756)),"")</f>
        <v>INCD-35750-F-BROADWOOD</v>
      </c>
      <c r="F756" s="85" t="str" cm="1">
        <f t="array" ref="F756">IFERROR(INDEX([1]!v_s10a_incident_by_feeder_FY26[Circuit Location], ROWS($F$9:F756)),"")</f>
        <v>Kaitaia Transmission 151922 - Broadwood</v>
      </c>
      <c r="G756" s="88" t="str" cm="1">
        <f t="array" ref="G756">IFERROR(INDEX(#REF!, ROWS($G$9:G756)),"")</f>
        <v/>
      </c>
      <c r="H756" s="88" t="str" cm="1">
        <f t="array" ref="H756">IFERROR(INDEX([1]!v_s10a_incident_by_feeder_FY26[feeder], ROWS($H$9:H756)),"")</f>
        <v>BROADWOOD</v>
      </c>
      <c r="I756" s="89" cm="1">
        <f t="array" ref="I756">IFERROR(INDEX([1]!v_s10a_incident_by_feeder_FY26[Start_Date], ROWS($I$9:I756)),"")</f>
        <v>45989.401388888888</v>
      </c>
      <c r="J756" s="90" cm="1">
        <f t="array" ref="J756">IFERROR(INDEX([1]!v_s10a_incident_by_feeder_FY26[Start_Time], ROWS($J$9:J756)),"")</f>
        <v>45989.401388888888</v>
      </c>
      <c r="K756" s="89" cm="1">
        <f t="array" ref="K756">IFERROR(INDEX([1]!v_s10a_incident_by_feeder_FY26[End_Date], ROWS($K$9:K756)),"")</f>
        <v>45989.492361111108</v>
      </c>
      <c r="L756" s="90" cm="1">
        <f t="array" ref="L756">IFERROR(INDEX([1]!v_s10a_incident_by_feeder_FY26[End_Time], ROWS($L$9:L756)),"")</f>
        <v>45989.492361111108</v>
      </c>
      <c r="M756" s="97" cm="1">
        <f t="array" ref="M756">IFERROR(INDEX([1]!v_s10a_incident_by_feeder_FY26[SAIDI_Value], ROWS($M$9:M756)),"")</f>
        <v>2.5398847772603369E-2</v>
      </c>
      <c r="N756" s="94" cm="1">
        <f t="array" ref="N756">IFERROR(INDEX([1]!v_s10a_incident_by_feeder_FY26[SAIFI_Value], ROWS($N$9:N756)),"")</f>
        <v>1.9388433414580102E-4</v>
      </c>
      <c r="O756" s="91" cm="1">
        <f t="array" ref="O756">IFERROR(INDEX([1]!v_s10a_incident_by_feeder_FY26[ICPs], ROWS($N$9:N756)),"")</f>
        <v>7</v>
      </c>
      <c r="P756" s="118" cm="1">
        <f t="array" ref="P756">IFERROR(INDEX([1]!v_s10a_incident_by_feeder_FY26[CML], ROWS($P$9:P756)),"")</f>
        <v>916.99999998207204</v>
      </c>
      <c r="Q756" s="88" t="str" cm="1">
        <f t="array" ref="Q756">IFERROR(INDEX([1]!v_s10a_incident_by_feeder_FY26[Planned or Unplanned], ROWS($Q$9:Q756)),"")</f>
        <v>Unplanned</v>
      </c>
      <c r="R756" s="88" t="str" cm="1">
        <f t="array" ref="R756">IFERROR(INDEX([1]!v_s10a_incident_by_feeder_FY26[Cause], ROWS($R$9:R756)),"")</f>
        <v>Defective Equipment</v>
      </c>
      <c r="S756" s="88" t="str" cm="1">
        <f t="array" ref="S756">IFERROR(INDEX([1]!v_s10a_incident_by_feeder_FY26[Details], ROWS($S$9:S756)),"")</f>
        <v># Line Joint Failed, Pole 407487, Waiotehue Rd, Kaitaia</v>
      </c>
      <c r="T756" s="18"/>
    </row>
    <row r="757" spans="1:20" ht="15.75" x14ac:dyDescent="0.25">
      <c r="A757" s="10">
        <v>757</v>
      </c>
      <c r="B757" s="11"/>
      <c r="C757" s="116"/>
      <c r="D757" s="116"/>
      <c r="E757" s="85" t="str" cm="1">
        <f t="array" ref="E757">IFERROR(INDEX([1]!v_s10a_incident_by_feeder_FY26[Interruptions Identifier], ROWS($E$9:E757)),"")</f>
        <v>INCD-35759-F-PUKENUI SOUTH</v>
      </c>
      <c r="F757" s="85" t="str" cm="1">
        <f t="array" ref="F757">IFERROR(INDEX([1]!v_s10a_incident_by_feeder_FY26[Circuit Location], ROWS($F$9:F757)),"")</f>
        <v>Pukenui 131132 - Pukenui South</v>
      </c>
      <c r="G757" s="88" t="str" cm="1">
        <f t="array" ref="G757">IFERROR(INDEX(#REF!, ROWS($G$9:G757)),"")</f>
        <v/>
      </c>
      <c r="H757" s="88" t="str" cm="1">
        <f t="array" ref="H757">IFERROR(INDEX([1]!v_s10a_incident_by_feeder_FY26[feeder], ROWS($H$9:H757)),"")</f>
        <v>PUKENUI SOUTH</v>
      </c>
      <c r="I757" s="89" cm="1">
        <f t="array" ref="I757">IFERROR(INDEX([1]!v_s10a_incident_by_feeder_FY26[Start_Date], ROWS($I$9:I757)),"")</f>
        <v>45990.01295138889</v>
      </c>
      <c r="J757" s="90" cm="1">
        <f t="array" ref="J757">IFERROR(INDEX([1]!v_s10a_incident_by_feeder_FY26[Start_Time], ROWS($J$9:J757)),"")</f>
        <v>45990.01295138889</v>
      </c>
      <c r="K757" s="89" cm="1">
        <f t="array" ref="K757">IFERROR(INDEX([1]!v_s10a_incident_by_feeder_FY26[End_Date], ROWS($K$9:K757)),"")</f>
        <v>45990.027349537035</v>
      </c>
      <c r="L757" s="90" cm="1">
        <f t="array" ref="L757">IFERROR(INDEX([1]!v_s10a_incident_by_feeder_FY26[End_Time], ROWS($L$9:L757)),"")</f>
        <v>45990.027349537035</v>
      </c>
      <c r="M757" s="97" cm="1">
        <f t="array" ref="M757">IFERROR(INDEX([1]!v_s10a_incident_by_feeder_FY26[SAIDI_Value], ROWS($M$9:M757)),"")</f>
        <v>0.31331708390179258</v>
      </c>
      <c r="N757" s="94" cm="1">
        <f t="array" ref="N757">IFERROR(INDEX([1]!v_s10a_incident_by_feeder_FY26[SAIFI_Value], ROWS($N$9:N757)),"")</f>
        <v>1.6784843784622184E-2</v>
      </c>
      <c r="O757" s="91" cm="1">
        <f t="array" ref="O757">IFERROR(INDEX([1]!v_s10a_incident_by_feeder_FY26[ICPs], ROWS($N$9:N757)),"")</f>
        <v>605.99999999999932</v>
      </c>
      <c r="P757" s="118" cm="1">
        <f t="array" ref="P757">IFERROR(INDEX([1]!v_s10a_incident_by_feeder_FY26[CML], ROWS($P$9:P757)),"")</f>
        <v>11311.999997190318</v>
      </c>
      <c r="Q757" s="88" t="str" cm="1">
        <f t="array" ref="Q757">IFERROR(INDEX([1]!v_s10a_incident_by_feeder_FY26[Planned or Unplanned], ROWS($Q$9:Q757)),"")</f>
        <v>Unplanned</v>
      </c>
      <c r="R757" s="88" t="str" cm="1">
        <f t="array" ref="R757">IFERROR(INDEX([1]!v_s10a_incident_by_feeder_FY26[Cause], ROWS($R$9:R757)),"")</f>
        <v>Lightning</v>
      </c>
      <c r="S757" s="88" t="str" cm="1">
        <f t="array" ref="S757">IFERROR(INDEX([1]!v_s10a_incident_by_feeder_FY26[Details], ROWS($S$9:S757)),"")</f>
        <v># Lightning Strike Tripped off Pukenui Substation, 119 Lamb Road, Pukenui</v>
      </c>
      <c r="T757" s="18"/>
    </row>
    <row r="758" spans="1:20" ht="15.75" x14ac:dyDescent="0.25">
      <c r="A758" s="10">
        <v>758</v>
      </c>
      <c r="B758" s="11"/>
      <c r="C758" s="116"/>
      <c r="D758" s="116"/>
      <c r="E758" s="85" t="str" cm="1">
        <f t="array" ref="E758">IFERROR(INDEX([1]!v_s10a_incident_by_feeder_FY26[Interruptions Identifier], ROWS($E$9:E758)),"")</f>
        <v>INCD-35759-F-TE KAO</v>
      </c>
      <c r="F758" s="85" t="str" cm="1">
        <f t="array" ref="F758">IFERROR(INDEX([1]!v_s10a_incident_by_feeder_FY26[Circuit Location], ROWS($F$9:F758)),"")</f>
        <v>Pukenui 131142 - Te Kao</v>
      </c>
      <c r="G758" s="88" t="str" cm="1">
        <f t="array" ref="G758">IFERROR(INDEX(#REF!, ROWS($G$9:G758)),"")</f>
        <v/>
      </c>
      <c r="H758" s="88" t="str" cm="1">
        <f t="array" ref="H758">IFERROR(INDEX([1]!v_s10a_incident_by_feeder_FY26[feeder], ROWS($H$9:H758)),"")</f>
        <v>TE KAO</v>
      </c>
      <c r="I758" s="89" cm="1">
        <f t="array" ref="I758">IFERROR(INDEX([1]!v_s10a_incident_by_feeder_FY26[Start_Date], ROWS($I$9:I758)),"")</f>
        <v>45990.01295138889</v>
      </c>
      <c r="J758" s="90" cm="1">
        <f t="array" ref="J758">IFERROR(INDEX([1]!v_s10a_incident_by_feeder_FY26[Start_Time], ROWS($J$9:J758)),"")</f>
        <v>45990.01295138889</v>
      </c>
      <c r="K758" s="89" cm="1">
        <f t="array" ref="K758">IFERROR(INDEX([1]!v_s10a_incident_by_feeder_FY26[End_Date], ROWS($K$9:K758)),"")</f>
        <v>45990.027349537035</v>
      </c>
      <c r="L758" s="90" cm="1">
        <f t="array" ref="L758">IFERROR(INDEX([1]!v_s10a_incident_by_feeder_FY26[End_Time], ROWS($L$9:L758)),"")</f>
        <v>45990.027349537035</v>
      </c>
      <c r="M758" s="97" cm="1">
        <f t="array" ref="M758">IFERROR(INDEX([1]!v_s10a_incident_by_feeder_FY26[SAIDI_Value], ROWS($M$9:M758)),"")</f>
        <v>0.38590737858794982</v>
      </c>
      <c r="N758" s="94" cm="1">
        <f t="array" ref="N758">IFERROR(INDEX([1]!v_s10a_incident_by_feeder_FY26[SAIFI_Value], ROWS($N$9:N758)),"")</f>
        <v>1.8612896077996884E-2</v>
      </c>
      <c r="O758" s="91" cm="1">
        <f t="array" ref="O758">IFERROR(INDEX([1]!v_s10a_incident_by_feeder_FY26[ICPs], ROWS($N$9:N758)),"")</f>
        <v>671.99999999999943</v>
      </c>
      <c r="P758" s="118" cm="1">
        <f t="array" ref="P758">IFERROR(INDEX([1]!v_s10a_incident_by_feeder_FY26[CML], ROWS($P$9:P758)),"")</f>
        <v>13932.799996539339</v>
      </c>
      <c r="Q758" s="88" t="str" cm="1">
        <f t="array" ref="Q758">IFERROR(INDEX([1]!v_s10a_incident_by_feeder_FY26[Planned or Unplanned], ROWS($Q$9:Q758)),"")</f>
        <v>Unplanned</v>
      </c>
      <c r="R758" s="88" t="str" cm="1">
        <f t="array" ref="R758">IFERROR(INDEX([1]!v_s10a_incident_by_feeder_FY26[Cause], ROWS($R$9:R758)),"")</f>
        <v>Lightning</v>
      </c>
      <c r="S758" s="88" t="str" cm="1">
        <f t="array" ref="S758">IFERROR(INDEX([1]!v_s10a_incident_by_feeder_FY26[Details], ROWS($S$9:S758)),"")</f>
        <v># Lightning Strike Tripped off Pukenui Substation, 119 Lamb Road, Pukenui</v>
      </c>
      <c r="T758" s="18"/>
    </row>
    <row r="759" spans="1:20" ht="15.75" x14ac:dyDescent="0.25">
      <c r="A759" s="10">
        <v>759</v>
      </c>
      <c r="B759" s="11"/>
      <c r="C759" s="116"/>
      <c r="D759" s="116"/>
      <c r="E759" s="85" t="str" cm="1">
        <f t="array" ref="E759">IFERROR(INDEX([1]!v_s10a_incident_by_feeder_FY26[Interruptions Identifier], ROWS($E$9:E759)),"")</f>
        <v>INCD-35762-F-OPONONI</v>
      </c>
      <c r="F759" s="85" t="str" cm="1">
        <f t="array" ref="F759">IFERROR(INDEX([1]!v_s10a_incident_by_feeder_FY26[Circuit Location], ROWS($F$9:F759)),"")</f>
        <v>Omanaia 051762 - Opononi</v>
      </c>
      <c r="G759" s="88" t="str" cm="1">
        <f t="array" ref="G759">IFERROR(INDEX(#REF!, ROWS($G$9:G759)),"")</f>
        <v/>
      </c>
      <c r="H759" s="88" t="str" cm="1">
        <f t="array" ref="H759">IFERROR(INDEX([1]!v_s10a_incident_by_feeder_FY26[feeder], ROWS($H$9:H759)),"")</f>
        <v>OPONONI</v>
      </c>
      <c r="I759" s="89" cm="1">
        <f t="array" ref="I759">IFERROR(INDEX([1]!v_s10a_incident_by_feeder_FY26[Start_Date], ROWS($I$9:I759)),"")</f>
        <v>45989.950694444444</v>
      </c>
      <c r="J759" s="90" cm="1">
        <f t="array" ref="J759">IFERROR(INDEX([1]!v_s10a_incident_by_feeder_FY26[Start_Time], ROWS($J$9:J759)),"")</f>
        <v>45989.950694444444</v>
      </c>
      <c r="K759" s="89" cm="1">
        <f t="array" ref="K759">IFERROR(INDEX([1]!v_s10a_incident_by_feeder_FY26[End_Date], ROWS($K$9:K759)),"")</f>
        <v>45990.066666666666</v>
      </c>
      <c r="L759" s="90" cm="1">
        <f t="array" ref="L759">IFERROR(INDEX([1]!v_s10a_incident_by_feeder_FY26[End_Time], ROWS($L$9:L759)),"")</f>
        <v>45990.066666666666</v>
      </c>
      <c r="M759" s="97" cm="1">
        <f t="array" ref="M759">IFERROR(INDEX([1]!v_s10a_incident_by_feeder_FY26[SAIDI_Value], ROWS($M$9:M759)),"")</f>
        <v>2.7753157544792989E-2</v>
      </c>
      <c r="N759" s="94" cm="1">
        <f t="array" ref="N759">IFERROR(INDEX([1]!v_s10a_incident_by_feeder_FY26[SAIFI_Value], ROWS($N$9:N759)),"")</f>
        <v>1.6618657212497231E-4</v>
      </c>
      <c r="O759" s="91" cm="1">
        <f t="array" ref="O759">IFERROR(INDEX([1]!v_s10a_incident_by_feeder_FY26[ICPs], ROWS($N$9:N759)),"")</f>
        <v>6</v>
      </c>
      <c r="P759" s="118" cm="1">
        <f t="array" ref="P759">IFERROR(INDEX([1]!v_s10a_incident_by_feeder_FY26[CML], ROWS($P$9:P759)),"")</f>
        <v>1001.999999997206</v>
      </c>
      <c r="Q759" s="88" t="str" cm="1">
        <f t="array" ref="Q759">IFERROR(INDEX([1]!v_s10a_incident_by_feeder_FY26[Planned or Unplanned], ROWS($Q$9:Q759)),"")</f>
        <v>Unplanned</v>
      </c>
      <c r="R759" s="88" t="str" cm="1">
        <f t="array" ref="R759">IFERROR(INDEX([1]!v_s10a_incident_by_feeder_FY26[Cause], ROWS($R$9:R759)),"")</f>
        <v>Lightning</v>
      </c>
      <c r="S759" s="88" t="str" cm="1">
        <f t="array" ref="S759">IFERROR(INDEX([1]!v_s10a_incident_by_feeder_FY26[Details], ROWS($S$9:S759)),"")</f>
        <v># Replaced Fuse F2138, Opara Rd, Omanaia</v>
      </c>
      <c r="T759" s="18"/>
    </row>
    <row r="760" spans="1:20" ht="15.75" x14ac:dyDescent="0.25">
      <c r="A760" s="10">
        <v>760</v>
      </c>
      <c r="B760" s="11"/>
      <c r="C760" s="116"/>
      <c r="D760" s="116"/>
      <c r="E760" s="85" t="str" cm="1">
        <f t="array" ref="E760">IFERROR(INDEX([1]!v_s10a_incident_by_feeder_FY26[Interruptions Identifier], ROWS($E$9:E760)),"")</f>
        <v>INCD-35777-F-HEREKINO</v>
      </c>
      <c r="F760" s="85" t="str" cm="1">
        <f t="array" ref="F760">IFERROR(INDEX([1]!v_s10a_incident_by_feeder_FY26[Circuit Location], ROWS($F$9:F760)),"")</f>
        <v>Okahu CB1109 - Herekino</v>
      </c>
      <c r="G760" s="88" t="str" cm="1">
        <f t="array" ref="G760">IFERROR(INDEX(#REF!, ROWS($G$9:G760)),"")</f>
        <v/>
      </c>
      <c r="H760" s="88" t="str" cm="1">
        <f t="array" ref="H760">IFERROR(INDEX([1]!v_s10a_incident_by_feeder_FY26[feeder], ROWS($H$9:H760)),"")</f>
        <v>HEREKINO</v>
      </c>
      <c r="I760" s="89" cm="1">
        <f t="array" ref="I760">IFERROR(INDEX([1]!v_s10a_incident_by_feeder_FY26[Start_Date], ROWS($I$9:I760)),"")</f>
        <v>46003.398611111108</v>
      </c>
      <c r="J760" s="90" cm="1">
        <f t="array" ref="J760">IFERROR(INDEX([1]!v_s10a_incident_by_feeder_FY26[Start_Time], ROWS($J$9:J760)),"")</f>
        <v>46003.398611111108</v>
      </c>
      <c r="K760" s="89" cm="1">
        <f t="array" ref="K760">IFERROR(INDEX([1]!v_s10a_incident_by_feeder_FY26[End_Date], ROWS($K$9:K760)),"")</f>
        <v>46003.544444444444</v>
      </c>
      <c r="L760" s="90" cm="1">
        <f t="array" ref="L760">IFERROR(INDEX([1]!v_s10a_incident_by_feeder_FY26[End_Time], ROWS($L$9:L760)),"")</f>
        <v>46003.544444444444</v>
      </c>
      <c r="M760" s="97" cm="1">
        <f t="array" ref="M760">IFERROR(INDEX([1]!v_s10a_incident_by_feeder_FY26[SAIDI_Value], ROWS($M$9:M760)),"")</f>
        <v>0.7349601152489047</v>
      </c>
      <c r="N760" s="94" cm="1">
        <f t="array" ref="N760">IFERROR(INDEX([1]!v_s10a_incident_by_feeder_FY26[SAIFI_Value], ROWS($N$9:N760)),"")</f>
        <v>3.7668956348327056E-3</v>
      </c>
      <c r="O760" s="91" cm="1">
        <f t="array" ref="O760">IFERROR(INDEX([1]!v_s10a_incident_by_feeder_FY26[ICPs], ROWS($N$9:N760)),"")</f>
        <v>136</v>
      </c>
      <c r="P760" s="118" cm="1">
        <f t="array" ref="P760">IFERROR(INDEX([1]!v_s10a_incident_by_feeder_FY26[CML], ROWS($P$9:P760)),"")</f>
        <v>26535.000000946457</v>
      </c>
      <c r="Q760" s="88" t="str" cm="1">
        <f t="array" ref="Q760">IFERROR(INDEX([1]!v_s10a_incident_by_feeder_FY26[Planned or Unplanned], ROWS($Q$9:Q760)),"")</f>
        <v>Planned</v>
      </c>
      <c r="R760" s="88" t="str" cm="1">
        <f t="array" ref="R760">IFERROR(INDEX([1]!v_s10a_incident_by_feeder_FY26[Cause], ROWS($R$9:R760)),"")</f>
        <v>Planned Outage</v>
      </c>
      <c r="S760" s="88" t="str" cm="1">
        <f t="array" ref="S760">IFERROR(INDEX([1]!v_s10a_incident_by_feeder_FY26[Details], ROWS($S$9:S760)),"")</f>
        <v># Install Drop Out Fuse Holders, at Transformer T04497, Kaitaia-Awaroa Rd, Kaitaia</v>
      </c>
      <c r="T760" s="18"/>
    </row>
    <row r="761" spans="1:20" ht="15.75" x14ac:dyDescent="0.25">
      <c r="A761" s="10">
        <v>761</v>
      </c>
      <c r="B761" s="11"/>
      <c r="C761" s="116"/>
      <c r="D761" s="116"/>
      <c r="E761" s="85" t="str" cm="1">
        <f t="array" ref="E761">IFERROR(INDEX([1]!v_s10a_incident_by_feeder_FY26[Interruptions Identifier], ROWS($E$9:E761)),"")</f>
        <v>INCD-35780-F-WHANGAROA</v>
      </c>
      <c r="F761" s="85" t="str" cm="1">
        <f t="array" ref="F761">IFERROR(INDEX([1]!v_s10a_incident_by_feeder_FY26[Circuit Location], ROWS($F$9:F761)),"")</f>
        <v>Kaeo 191722 - Whangaroa</v>
      </c>
      <c r="G761" s="88" t="str" cm="1">
        <f t="array" ref="G761">IFERROR(INDEX(#REF!, ROWS($G$9:G761)),"")</f>
        <v/>
      </c>
      <c r="H761" s="88" t="str" cm="1">
        <f t="array" ref="H761">IFERROR(INDEX([1]!v_s10a_incident_by_feeder_FY26[feeder], ROWS($H$9:H761)),"")</f>
        <v>WHANGAROA</v>
      </c>
      <c r="I761" s="89" cm="1">
        <f t="array" ref="I761">IFERROR(INDEX([1]!v_s10a_incident_by_feeder_FY26[Start_Date], ROWS($I$9:I761)),"")</f>
        <v>46008.37777777778</v>
      </c>
      <c r="J761" s="90" cm="1">
        <f t="array" ref="J761">IFERROR(INDEX([1]!v_s10a_incident_by_feeder_FY26[Start_Time], ROWS($J$9:J761)),"")</f>
        <v>46008.37777777778</v>
      </c>
      <c r="K761" s="89" cm="1">
        <f t="array" ref="K761">IFERROR(INDEX([1]!v_s10a_incident_by_feeder_FY26[End_Date], ROWS($K$9:K761)),"")</f>
        <v>46008.574999999997</v>
      </c>
      <c r="L761" s="90" cm="1">
        <f t="array" ref="L761">IFERROR(INDEX([1]!v_s10a_incident_by_feeder_FY26[End_Time], ROWS($L$9:L761)),"")</f>
        <v>46008.574999999997</v>
      </c>
      <c r="M761" s="97" cm="1">
        <f t="array" ref="M761">IFERROR(INDEX([1]!v_s10a_incident_by_feeder_FY26[SAIDI_Value], ROWS($M$9:M761)),"")</f>
        <v>0.73941945489046379</v>
      </c>
      <c r="N761" s="94" cm="1">
        <f t="array" ref="N761">IFERROR(INDEX([1]!v_s10a_incident_by_feeder_FY26[SAIFI_Value], ROWS($N$9:N761)),"")</f>
        <v>2.6035896299578996E-3</v>
      </c>
      <c r="O761" s="91" cm="1">
        <f t="array" ref="O761">IFERROR(INDEX([1]!v_s10a_incident_by_feeder_FY26[ICPs], ROWS($N$9:N761)),"")</f>
        <v>94</v>
      </c>
      <c r="P761" s="118" cm="1">
        <f t="array" ref="P761">IFERROR(INDEX([1]!v_s10a_incident_by_feeder_FY26[CML], ROWS($P$9:P761)),"")</f>
        <v>26695.999999365304</v>
      </c>
      <c r="Q761" s="88" t="str" cm="1">
        <f t="array" ref="Q761">IFERROR(INDEX([1]!v_s10a_incident_by_feeder_FY26[Planned or Unplanned], ROWS($Q$9:Q761)),"")</f>
        <v>Planned</v>
      </c>
      <c r="R761" s="88" t="str" cm="1">
        <f t="array" ref="R761">IFERROR(INDEX([1]!v_s10a_incident_by_feeder_FY26[Cause], ROWS($R$9:R761)),"")</f>
        <v>Planned Outage</v>
      </c>
      <c r="S761" s="88" t="str" cm="1">
        <f t="array" ref="S761">IFERROR(INDEX([1]!v_s10a_incident_by_feeder_FY26[Details], ROWS($S$9:S761)),"")</f>
        <v># Planned Replacement of Poles 437275 to 437288, Tauranga Bay Rd, Whangaroa</v>
      </c>
      <c r="T761" s="18"/>
    </row>
    <row r="762" spans="1:20" ht="15.75" x14ac:dyDescent="0.25">
      <c r="A762" s="10">
        <v>762</v>
      </c>
      <c r="B762" s="11"/>
      <c r="C762" s="116"/>
      <c r="D762" s="116"/>
      <c r="E762" s="85" t="str" cm="1">
        <f t="array" ref="E762">IFERROR(INDEX([1]!v_s10a_incident_by_feeder_FY26[Interruptions Identifier], ROWS($E$9:E762)),"")</f>
        <v>INCD-35783-F-TE KAO</v>
      </c>
      <c r="F762" s="85" t="str" cm="1">
        <f t="array" ref="F762">IFERROR(INDEX([1]!v_s10a_incident_by_feeder_FY26[Circuit Location], ROWS($F$9:F762)),"")</f>
        <v>Pukenui 131142 - Te Kao</v>
      </c>
      <c r="G762" s="88" t="str" cm="1">
        <f t="array" ref="G762">IFERROR(INDEX(#REF!, ROWS($G$9:G762)),"")</f>
        <v/>
      </c>
      <c r="H762" s="88" t="str" cm="1">
        <f t="array" ref="H762">IFERROR(INDEX([1]!v_s10a_incident_by_feeder_FY26[feeder], ROWS($H$9:H762)),"")</f>
        <v>TE KAO</v>
      </c>
      <c r="I762" s="89" cm="1">
        <f t="array" ref="I762">IFERROR(INDEX([1]!v_s10a_incident_by_feeder_FY26[Start_Date], ROWS($I$9:I762)),"")</f>
        <v>46008.382638888892</v>
      </c>
      <c r="J762" s="90" cm="1">
        <f t="array" ref="J762">IFERROR(INDEX([1]!v_s10a_incident_by_feeder_FY26[Start_Time], ROWS($J$9:J762)),"")</f>
        <v>46008.382638888892</v>
      </c>
      <c r="K762" s="89" cm="1">
        <f t="array" ref="K762">IFERROR(INDEX([1]!v_s10a_incident_by_feeder_FY26[End_Date], ROWS($K$9:K762)),"")</f>
        <v>46008.554166666669</v>
      </c>
      <c r="L762" s="90" cm="1">
        <f t="array" ref="L762">IFERROR(INDEX([1]!v_s10a_incident_by_feeder_FY26[End_Time], ROWS($L$9:L762)),"")</f>
        <v>46008.554166666669</v>
      </c>
      <c r="M762" s="97" cm="1">
        <f t="array" ref="M762">IFERROR(INDEX([1]!v_s10a_incident_by_feeder_FY26[SAIDI_Value], ROWS($M$9:M762)),"")</f>
        <v>0.23260580544938472</v>
      </c>
      <c r="N762" s="94" cm="1">
        <f t="array" ref="N762">IFERROR(INDEX([1]!v_s10a_incident_by_feeder_FY26[SAIFI_Value], ROWS($N$9:N762)),"")</f>
        <v>9.4172390870817641E-4</v>
      </c>
      <c r="O762" s="91" cm="1">
        <f t="array" ref="O762">IFERROR(INDEX([1]!v_s10a_incident_by_feeder_FY26[ICPs], ROWS($N$9:N762)),"")</f>
        <v>34</v>
      </c>
      <c r="P762" s="118" cm="1">
        <f t="array" ref="P762">IFERROR(INDEX([1]!v_s10a_incident_by_feeder_FY26[CML], ROWS($P$9:P762)),"")</f>
        <v>8397.9999999445863</v>
      </c>
      <c r="Q762" s="88" t="str" cm="1">
        <f t="array" ref="Q762">IFERROR(INDEX([1]!v_s10a_incident_by_feeder_FY26[Planned or Unplanned], ROWS($Q$9:Q762)),"")</f>
        <v>Planned</v>
      </c>
      <c r="R762" s="88" t="str" cm="1">
        <f t="array" ref="R762">IFERROR(INDEX([1]!v_s10a_incident_by_feeder_FY26[Cause], ROWS($R$9:R762)),"")</f>
        <v>Planned Outage</v>
      </c>
      <c r="S762" s="88" t="str" cm="1">
        <f t="array" ref="S762">IFERROR(INDEX([1]!v_s10a_incident_by_feeder_FY26[Details], ROWS($S$9:S762)),"")</f>
        <v># Vegetation Clearance, Beyond Switch 793, Kimberley Rd, Pukenui</v>
      </c>
      <c r="T762" s="18"/>
    </row>
    <row r="763" spans="1:20" ht="15.75" x14ac:dyDescent="0.25">
      <c r="A763" s="10">
        <v>763</v>
      </c>
      <c r="B763" s="11"/>
      <c r="C763" s="116"/>
      <c r="D763" s="116"/>
      <c r="E763" s="85" t="str" cm="1">
        <f t="array" ref="E763">IFERROR(INDEX([1]!v_s10a_incident_by_feeder_FY26[Interruptions Identifier], ROWS($E$9:E763)),"")</f>
        <v>INCD-35789-F-BROADWOOD</v>
      </c>
      <c r="F763" s="85" t="str" cm="1">
        <f t="array" ref="F763">IFERROR(INDEX([1]!v_s10a_incident_by_feeder_FY26[Circuit Location], ROWS($F$9:F763)),"")</f>
        <v>Kaitaia Transmission 151922 - Broadwood</v>
      </c>
      <c r="G763" s="88" t="str" cm="1">
        <f t="array" ref="G763">IFERROR(INDEX(#REF!, ROWS($G$9:G763)),"")</f>
        <v/>
      </c>
      <c r="H763" s="88" t="str" cm="1">
        <f t="array" ref="H763">IFERROR(INDEX([1]!v_s10a_incident_by_feeder_FY26[feeder], ROWS($H$9:H763)),"")</f>
        <v>BROADWOOD</v>
      </c>
      <c r="I763" s="89" cm="1">
        <f t="array" ref="I763">IFERROR(INDEX([1]!v_s10a_incident_by_feeder_FY26[Start_Date], ROWS($I$9:I763)),"")</f>
        <v>46030.397916666669</v>
      </c>
      <c r="J763" s="90" cm="1">
        <f t="array" ref="J763">IFERROR(INDEX([1]!v_s10a_incident_by_feeder_FY26[Start_Time], ROWS($J$9:J763)),"")</f>
        <v>46030.397916666669</v>
      </c>
      <c r="K763" s="89" cm="1">
        <f t="array" ref="K763">IFERROR(INDEX([1]!v_s10a_incident_by_feeder_FY26[End_Date], ROWS($K$9:K763)),"")</f>
        <v>46030.496527777781</v>
      </c>
      <c r="L763" s="90" cm="1">
        <f t="array" ref="L763">IFERROR(INDEX([1]!v_s10a_incident_by_feeder_FY26[End_Time], ROWS($L$9:L763)),"")</f>
        <v>46030.496527777781</v>
      </c>
      <c r="M763" s="97" cm="1">
        <f t="array" ref="M763">IFERROR(INDEX([1]!v_s10a_incident_by_feeder_FY26[SAIDI_Value], ROWS($M$9:M763)),"")</f>
        <v>0.38937513849391764</v>
      </c>
      <c r="N763" s="94" cm="1">
        <f t="array" ref="N763">IFERROR(INDEX([1]!v_s10a_incident_by_feeder_FY26[SAIFI_Value], ROWS($N$9:N763)),"")</f>
        <v>2.742078440062043E-3</v>
      </c>
      <c r="O763" s="91" cm="1">
        <f t="array" ref="O763">IFERROR(INDEX([1]!v_s10a_incident_by_feeder_FY26[ICPs], ROWS($N$9:N763)),"")</f>
        <v>99</v>
      </c>
      <c r="P763" s="118" cm="1">
        <f t="array" ref="P763">IFERROR(INDEX([1]!v_s10a_incident_by_feeder_FY26[CML], ROWS($P$9:P763)),"")</f>
        <v>14058.000000184402</v>
      </c>
      <c r="Q763" s="88" t="str" cm="1">
        <f t="array" ref="Q763">IFERROR(INDEX([1]!v_s10a_incident_by_feeder_FY26[Planned or Unplanned], ROWS($Q$9:Q763)),"")</f>
        <v>Planned</v>
      </c>
      <c r="R763" s="88" t="str" cm="1">
        <f t="array" ref="R763">IFERROR(INDEX([1]!v_s10a_incident_by_feeder_FY26[Cause], ROWS($R$9:R763)),"")</f>
        <v>Planned Outage</v>
      </c>
      <c r="S763" s="88" t="str" cm="1">
        <f t="array" ref="S763">IFERROR(INDEX([1]!v_s10a_incident_by_feeder_FY26[Details], ROWS($S$9:S763)),"")</f>
        <v># Replace Crossarm on Pole 417648, Pawarenga Rd, Kaitaia</v>
      </c>
      <c r="T763" s="18"/>
    </row>
    <row r="764" spans="1:20" ht="15.75" x14ac:dyDescent="0.25">
      <c r="A764" s="10">
        <v>764</v>
      </c>
      <c r="B764" s="11"/>
      <c r="C764" s="116"/>
      <c r="D764" s="116"/>
      <c r="E764" s="85" t="str" cm="1">
        <f t="array" ref="E764">IFERROR(INDEX([1]!v_s10a_incident_by_feeder_FY26[Interruptions Identifier], ROWS($E$9:E764)),"")</f>
        <v>INCD-35792-F-TOWAI</v>
      </c>
      <c r="F764" s="85" t="str" cm="1">
        <f t="array" ref="F764">IFERROR(INDEX([1]!v_s10a_incident_by_feeder_FY26[Circuit Location], ROWS($F$9:F764)),"")</f>
        <v>Kawakawa CB0206 - Towai</v>
      </c>
      <c r="G764" s="88" t="str" cm="1">
        <f t="array" ref="G764">IFERROR(INDEX(#REF!, ROWS($G$9:G764)),"")</f>
        <v/>
      </c>
      <c r="H764" s="88" t="str" cm="1">
        <f t="array" ref="H764">IFERROR(INDEX([1]!v_s10a_incident_by_feeder_FY26[feeder], ROWS($H$9:H764)),"")</f>
        <v>TOWAI</v>
      </c>
      <c r="I764" s="89" cm="1">
        <f t="array" ref="I764">IFERROR(INDEX([1]!v_s10a_incident_by_feeder_FY26[Start_Date], ROWS($I$9:I764)),"")</f>
        <v>46030.398020833331</v>
      </c>
      <c r="J764" s="90" cm="1">
        <f t="array" ref="J764">IFERROR(INDEX([1]!v_s10a_incident_by_feeder_FY26[Start_Time], ROWS($J$9:J764)),"")</f>
        <v>46030.398020833331</v>
      </c>
      <c r="K764" s="89" cm="1">
        <f t="array" ref="K764">IFERROR(INDEX([1]!v_s10a_incident_by_feeder_FY26[End_Date], ROWS($K$9:K764)),"")</f>
        <v>46030.620138888888</v>
      </c>
      <c r="L764" s="90" cm="1">
        <f t="array" ref="L764">IFERROR(INDEX([1]!v_s10a_incident_by_feeder_FY26[End_Time], ROWS($L$9:L764)),"")</f>
        <v>46030.620138888888</v>
      </c>
      <c r="M764" s="97" cm="1">
        <f t="array" ref="M764">IFERROR(INDEX([1]!v_s10a_incident_by_feeder_FY26[SAIDI_Value], ROWS($M$9:M764)),"")</f>
        <v>1.8473862545487023</v>
      </c>
      <c r="N764" s="94" cm="1">
        <f t="array" ref="N764">IFERROR(INDEX([1]!v_s10a_incident_by_feeder_FY26[SAIFI_Value], ROWS($N$9:N764)),"")</f>
        <v>6.9798360292488365E-3</v>
      </c>
      <c r="O764" s="91" cm="1">
        <f t="array" ref="O764">IFERROR(INDEX([1]!v_s10a_incident_by_feeder_FY26[ICPs], ROWS($N$9:N764)),"")</f>
        <v>252</v>
      </c>
      <c r="P764" s="118" cm="1">
        <f t="array" ref="P764">IFERROR(INDEX([1]!v_s10a_incident_by_feeder_FY26[CML], ROWS($P$9:P764)),"")</f>
        <v>66698.033334226348</v>
      </c>
      <c r="Q764" s="88" t="str" cm="1">
        <f t="array" ref="Q764">IFERROR(INDEX([1]!v_s10a_incident_by_feeder_FY26[Planned or Unplanned], ROWS($Q$9:Q764)),"")</f>
        <v>Planned</v>
      </c>
      <c r="R764" s="88" t="str" cm="1">
        <f t="array" ref="R764">IFERROR(INDEX([1]!v_s10a_incident_by_feeder_FY26[Cause], ROWS($R$9:R764)),"")</f>
        <v>Planned Outage</v>
      </c>
      <c r="S764" s="88" t="str" cm="1">
        <f t="array" ref="S764">IFERROR(INDEX([1]!v_s10a_incident_by_feeder_FY26[Details], ROWS($S$9:S764)),"")</f>
        <v># Network Alternations, Beyond Recloser R131, Towai Rd, Kawakawa</v>
      </c>
      <c r="T764" s="18"/>
    </row>
    <row r="765" spans="1:20" ht="15.75" x14ac:dyDescent="0.25">
      <c r="A765" s="10">
        <v>765</v>
      </c>
      <c r="B765" s="11"/>
      <c r="C765" s="116"/>
      <c r="D765" s="116"/>
      <c r="E765" s="85" t="str" cm="1">
        <f t="array" ref="E765">IFERROR(INDEX([1]!v_s10a_incident_by_feeder_FY26[Interruptions Identifier], ROWS($E$9:E765)),"")</f>
        <v>INCD-35798-F-RAWENE</v>
      </c>
      <c r="F765" s="85" t="str" cm="1">
        <f t="array" ref="F765">IFERROR(INDEX([1]!v_s10a_incident_by_feeder_FY26[Circuit Location], ROWS($F$9:F765)),"")</f>
        <v>Omanaia 051742 - Rawene</v>
      </c>
      <c r="G765" s="88" t="str" cm="1">
        <f t="array" ref="G765">IFERROR(INDEX(#REF!, ROWS($G$9:G765)),"")</f>
        <v/>
      </c>
      <c r="H765" s="88" t="str" cm="1">
        <f t="array" ref="H765">IFERROR(INDEX([1]!v_s10a_incident_by_feeder_FY26[feeder], ROWS($H$9:H765)),"")</f>
        <v>RAWENE</v>
      </c>
      <c r="I765" s="89" cm="1">
        <f t="array" ref="I765">IFERROR(INDEX([1]!v_s10a_incident_by_feeder_FY26[Start_Date], ROWS($I$9:I765)),"")</f>
        <v>45992.57104166667</v>
      </c>
      <c r="J765" s="90" cm="1">
        <f t="array" ref="J765">IFERROR(INDEX([1]!v_s10a_incident_by_feeder_FY26[Start_Time], ROWS($J$9:J765)),"")</f>
        <v>45992.57104166667</v>
      </c>
      <c r="K765" s="89" cm="1">
        <f t="array" ref="K765">IFERROR(INDEX([1]!v_s10a_incident_by_feeder_FY26[End_Date], ROWS($K$9:K765)),"")</f>
        <v>45992.585358796299</v>
      </c>
      <c r="L765" s="90" cm="1">
        <f t="array" ref="L765">IFERROR(INDEX([1]!v_s10a_incident_by_feeder_FY26[End_Time], ROWS($L$9:L765)),"")</f>
        <v>45992.585358796299</v>
      </c>
      <c r="M765" s="97" cm="1">
        <f t="array" ref="M765">IFERROR(INDEX([1]!v_s10a_incident_by_feeder_FY26[SAIDI_Value], ROWS($M$9:M765)),"")</f>
        <v>2.6838669768553328E-2</v>
      </c>
      <c r="N765" s="94" cm="1">
        <f t="array" ref="N765">IFERROR(INDEX([1]!v_s10a_incident_by_feeder_FY26[SAIFI_Value], ROWS($N$9:N765)),"")</f>
        <v>1.3017948149789498E-3</v>
      </c>
      <c r="O765" s="91" cm="1">
        <f t="array" ref="O765">IFERROR(INDEX([1]!v_s10a_incident_by_feeder_FY26[ICPs], ROWS($N$9:N765)),"")</f>
        <v>47</v>
      </c>
      <c r="P765" s="118" cm="1">
        <f t="array" ref="P765">IFERROR(INDEX([1]!v_s10a_incident_by_feeder_FY26[CML], ROWS($P$9:P765)),"")</f>
        <v>968.98333332384937</v>
      </c>
      <c r="Q765" s="88" t="str" cm="1">
        <f t="array" ref="Q765">IFERROR(INDEX([1]!v_s10a_incident_by_feeder_FY26[Planned or Unplanned], ROWS($Q$9:Q765)),"")</f>
        <v>Unplanned</v>
      </c>
      <c r="R765" s="88" t="str" cm="1">
        <f t="array" ref="R765">IFERROR(INDEX([1]!v_s10a_incident_by_feeder_FY26[Cause], ROWS($R$9:R765)),"")</f>
        <v>Unknown</v>
      </c>
      <c r="S765" s="88" t="str" cm="1">
        <f t="array" ref="S765">IFERROR(INDEX([1]!v_s10a_incident_by_feeder_FY26[Details], ROWS($S$9:S765)),"")</f>
        <v># Sectionaliser S1057 Tripped, Waihotu Rd, Omanaia</v>
      </c>
      <c r="T765" s="18"/>
    </row>
    <row r="766" spans="1:20" ht="15.75" x14ac:dyDescent="0.25">
      <c r="A766" s="10">
        <v>766</v>
      </c>
      <c r="B766" s="11"/>
      <c r="C766" s="116"/>
      <c r="D766" s="116"/>
      <c r="E766" s="85" t="str" cm="1">
        <f t="array" ref="E766">IFERROR(INDEX([1]!v_s10a_incident_by_feeder_FY26[Interruptions Identifier], ROWS($E$9:E766)),"")</f>
        <v>INCD-35801-F-OPONONI</v>
      </c>
      <c r="F766" s="85" t="str" cm="1">
        <f t="array" ref="F766">IFERROR(INDEX([1]!v_s10a_incident_by_feeder_FY26[Circuit Location], ROWS($F$9:F766)),"")</f>
        <v>Omanaia 051762 - Opononi</v>
      </c>
      <c r="G766" s="88" t="str" cm="1">
        <f t="array" ref="G766">IFERROR(INDEX(#REF!, ROWS($G$9:G766)),"")</f>
        <v/>
      </c>
      <c r="H766" s="88" t="str" cm="1">
        <f t="array" ref="H766">IFERROR(INDEX([1]!v_s10a_incident_by_feeder_FY26[feeder], ROWS($H$9:H766)),"")</f>
        <v>OPONONI</v>
      </c>
      <c r="I766" s="89" cm="1">
        <f t="array" ref="I766">IFERROR(INDEX([1]!v_s10a_incident_by_feeder_FY26[Start_Date], ROWS($I$9:I766)),"")</f>
        <v>46009.394444444442</v>
      </c>
      <c r="J766" s="90" cm="1">
        <f t="array" ref="J766">IFERROR(INDEX([1]!v_s10a_incident_by_feeder_FY26[Start_Time], ROWS($J$9:J766)),"")</f>
        <v>46009.394444444442</v>
      </c>
      <c r="K766" s="89" cm="1">
        <f t="array" ref="K766">IFERROR(INDEX([1]!v_s10a_incident_by_feeder_FY26[End_Date], ROWS($K$9:K766)),"")</f>
        <v>46009.609722222223</v>
      </c>
      <c r="L766" s="90" cm="1">
        <f t="array" ref="L766">IFERROR(INDEX([1]!v_s10a_incident_by_feeder_FY26[End_Time], ROWS($L$9:L766)),"")</f>
        <v>46009.609722222223</v>
      </c>
      <c r="M766" s="97" cm="1">
        <f t="array" ref="M766">IFERROR(INDEX([1]!v_s10a_incident_by_feeder_FY26[SAIDI_Value], ROWS($M$9:M766)),"")</f>
        <v>0.20806558830019448</v>
      </c>
      <c r="N766" s="94" cm="1">
        <f t="array" ref="N766">IFERROR(INDEX([1]!v_s10a_incident_by_feeder_FY26[SAIFI_Value], ROWS($N$9:N766)),"")</f>
        <v>7.2014181254154662E-4</v>
      </c>
      <c r="O766" s="91" cm="1">
        <f t="array" ref="O766">IFERROR(INDEX([1]!v_s10a_incident_by_feeder_FY26[ICPs], ROWS($N$9:N766)),"")</f>
        <v>26</v>
      </c>
      <c r="P766" s="118" cm="1">
        <f t="array" ref="P766">IFERROR(INDEX([1]!v_s10a_incident_by_feeder_FY26[CML], ROWS($P$9:P766)),"")</f>
        <v>7511.9999999902211</v>
      </c>
      <c r="Q766" s="88" t="str" cm="1">
        <f t="array" ref="Q766">IFERROR(INDEX([1]!v_s10a_incident_by_feeder_FY26[Planned or Unplanned], ROWS($Q$9:Q766)),"")</f>
        <v>Planned</v>
      </c>
      <c r="R766" s="88" t="str" cm="1">
        <f t="array" ref="R766">IFERROR(INDEX([1]!v_s10a_incident_by_feeder_FY26[Cause], ROWS($R$9:R766)),"")</f>
        <v>Planned Outage</v>
      </c>
      <c r="S766" s="88" t="str" cm="1">
        <f t="array" ref="S766">IFERROR(INDEX([1]!v_s10a_incident_by_feeder_FY26[Details], ROWS($S$9:S766)),"")</f>
        <v># Resag Conductor between Poles 438714 - 438731, SH12, Omanaia</v>
      </c>
      <c r="T766" s="18"/>
    </row>
    <row r="767" spans="1:20" ht="15.75" x14ac:dyDescent="0.25">
      <c r="A767" s="10">
        <v>767</v>
      </c>
      <c r="B767" s="11"/>
      <c r="C767" s="116"/>
      <c r="D767" s="116"/>
      <c r="E767" s="85" t="str" cm="1">
        <f t="array" ref="E767">IFERROR(INDEX([1]!v_s10a_incident_by_feeder_FY26[Interruptions Identifier], ROWS($E$9:E767)),"")</f>
        <v>INCD-35804-F-PUKENUI SOUTH</v>
      </c>
      <c r="F767" s="85" t="str" cm="1">
        <f t="array" ref="F767">IFERROR(INDEX([1]!v_s10a_incident_by_feeder_FY26[Circuit Location], ROWS($F$9:F767)),"")</f>
        <v>Pukenui 131132 - Pukenui South</v>
      </c>
      <c r="G767" s="88" t="str" cm="1">
        <f t="array" ref="G767">IFERROR(INDEX(#REF!, ROWS($G$9:G767)),"")</f>
        <v/>
      </c>
      <c r="H767" s="88" t="str" cm="1">
        <f t="array" ref="H767">IFERROR(INDEX([1]!v_s10a_incident_by_feeder_FY26[feeder], ROWS($H$9:H767)),"")</f>
        <v>PUKENUI SOUTH</v>
      </c>
      <c r="I767" s="89" cm="1">
        <f t="array" ref="I767">IFERROR(INDEX([1]!v_s10a_incident_by_feeder_FY26[Start_Date], ROWS($I$9:I767)),"")</f>
        <v>45992.618252314816</v>
      </c>
      <c r="J767" s="90" cm="1">
        <f t="array" ref="J767">IFERROR(INDEX([1]!v_s10a_incident_by_feeder_FY26[Start_Time], ROWS($J$9:J767)),"")</f>
        <v>45992.618252314816</v>
      </c>
      <c r="K767" s="89" cm="1">
        <f t="array" ref="K767">IFERROR(INDEX([1]!v_s10a_incident_by_feeder_FY26[End_Date], ROWS($K$9:K767)),"")</f>
        <v>45992.6483912037</v>
      </c>
      <c r="L767" s="90" cm="1">
        <f t="array" ref="L767">IFERROR(INDEX([1]!v_s10a_incident_by_feeder_FY26[End_Time], ROWS($L$9:L767)),"")</f>
        <v>45992.6483912037</v>
      </c>
      <c r="M767" s="97" cm="1">
        <f t="array" ref="M767">IFERROR(INDEX([1]!v_s10a_incident_by_feeder_FY26[SAIDI_Value], ROWS($M$9:M767)),"")</f>
        <v>0.3203070757640672</v>
      </c>
      <c r="N767" s="94" cm="1">
        <f t="array" ref="N767">IFERROR(INDEX([1]!v_s10a_incident_by_feeder_FY26[SAIFI_Value], ROWS($N$9:N767)),"")</f>
        <v>1.6784843784622201E-2</v>
      </c>
      <c r="O767" s="91" cm="1">
        <f t="array" ref="O767">IFERROR(INDEX([1]!v_s10a_incident_by_feeder_FY26[ICPs], ROWS($N$9:N767)),"")</f>
        <v>606</v>
      </c>
      <c r="P767" s="118" cm="1">
        <f t="array" ref="P767">IFERROR(INDEX([1]!v_s10a_incident_by_feeder_FY26[CML], ROWS($P$9:P767)),"")</f>
        <v>11564.366663385881</v>
      </c>
      <c r="Q767" s="88" t="str" cm="1">
        <f t="array" ref="Q767">IFERROR(INDEX([1]!v_s10a_incident_by_feeder_FY26[Planned or Unplanned], ROWS($Q$9:Q767)),"")</f>
        <v>Unplanned</v>
      </c>
      <c r="R767" s="88" t="str" cm="1">
        <f t="array" ref="R767">IFERROR(INDEX([1]!v_s10a_incident_by_feeder_FY26[Cause], ROWS($R$9:R767)),"")</f>
        <v>Other Cause</v>
      </c>
      <c r="S767" s="88" t="str" cm="1">
        <f t="array" ref="S767">IFERROR(INDEX([1]!v_s10a_incident_by_feeder_FY26[Details], ROWS($S$9:S767)),"")</f>
        <v># Fire Under Lines, near Transformer T09204, Far North Rd, Pukenui</v>
      </c>
      <c r="T767" s="18"/>
    </row>
    <row r="768" spans="1:20" ht="15.75" x14ac:dyDescent="0.25">
      <c r="A768" s="10">
        <v>768</v>
      </c>
      <c r="B768" s="11"/>
      <c r="C768" s="116"/>
      <c r="D768" s="116"/>
      <c r="E768" s="85" t="str" cm="1">
        <f t="array" ref="E768">IFERROR(INDEX([1]!v_s10a_incident_by_feeder_FY26[Interruptions Identifier], ROWS($E$9:E768)),"")</f>
        <v>INCD-35807-F-RAWENE</v>
      </c>
      <c r="F768" s="85" t="str" cm="1">
        <f t="array" ref="F768">IFERROR(INDEX([1]!v_s10a_incident_by_feeder_FY26[Circuit Location], ROWS($F$9:F768)),"")</f>
        <v>Omanaia 051742 - Rawene</v>
      </c>
      <c r="G768" s="88" t="str" cm="1">
        <f t="array" ref="G768">IFERROR(INDEX(#REF!, ROWS($G$9:G768)),"")</f>
        <v/>
      </c>
      <c r="H768" s="88" t="str" cm="1">
        <f t="array" ref="H768">IFERROR(INDEX([1]!v_s10a_incident_by_feeder_FY26[feeder], ROWS($H$9:H768)),"")</f>
        <v>RAWENE</v>
      </c>
      <c r="I768" s="89" cm="1">
        <f t="array" ref="I768">IFERROR(INDEX([1]!v_s10a_incident_by_feeder_FY26[Start_Date], ROWS($I$9:I768)),"")</f>
        <v>45992.592280092591</v>
      </c>
      <c r="J768" s="90" cm="1">
        <f t="array" ref="J768">IFERROR(INDEX([1]!v_s10a_incident_by_feeder_FY26[Start_Time], ROWS($J$9:J768)),"")</f>
        <v>45992.592280092591</v>
      </c>
      <c r="K768" s="89" cm="1">
        <f t="array" ref="K768">IFERROR(INDEX([1]!v_s10a_incident_by_feeder_FY26[End_Date], ROWS($K$9:K768)),"")</f>
        <v>45992.628009259257</v>
      </c>
      <c r="L768" s="90" cm="1">
        <f t="array" ref="L768">IFERROR(INDEX([1]!v_s10a_incident_by_feeder_FY26[End_Time], ROWS($L$9:L768)),"")</f>
        <v>45992.628009259257</v>
      </c>
      <c r="M768" s="97" cm="1">
        <f t="array" ref="M768">IFERROR(INDEX([1]!v_s10a_incident_by_feeder_FY26[SAIDI_Value], ROWS($M$9:M768)),"")</f>
        <v>6.6977343229393957E-2</v>
      </c>
      <c r="N768" s="94" cm="1">
        <f t="array" ref="N768">IFERROR(INDEX([1]!v_s10a_incident_by_feeder_FY26[SAIFI_Value], ROWS($N$9:N768)),"")</f>
        <v>1.3017948149789498E-3</v>
      </c>
      <c r="O768" s="91" cm="1">
        <f t="array" ref="O768">IFERROR(INDEX([1]!v_s10a_incident_by_feeder_FY26[ICPs], ROWS($N$9:N768)),"")</f>
        <v>47</v>
      </c>
      <c r="P768" s="118" cm="1">
        <f t="array" ref="P768">IFERROR(INDEX([1]!v_s10a_incident_by_feeder_FY26[CML], ROWS($P$9:P768)),"")</f>
        <v>2418.1499999540392</v>
      </c>
      <c r="Q768" s="88" t="str" cm="1">
        <f t="array" ref="Q768">IFERROR(INDEX([1]!v_s10a_incident_by_feeder_FY26[Planned or Unplanned], ROWS($Q$9:Q768)),"")</f>
        <v>Unplanned</v>
      </c>
      <c r="R768" s="88" t="str" cm="1">
        <f t="array" ref="R768">IFERROR(INDEX([1]!v_s10a_incident_by_feeder_FY26[Cause], ROWS($R$9:R768)),"")</f>
        <v>Vegetation</v>
      </c>
      <c r="S768" s="88" t="str" cm="1">
        <f t="array" ref="S768">IFERROR(INDEX([1]!v_s10a_incident_by_feeder_FY26[Details], ROWS($S$9:S768)),"")</f>
        <v># Branch on Line, near Pole 450964, Wharekawa Rd, Omanaia</v>
      </c>
      <c r="T768" s="18"/>
    </row>
    <row r="769" spans="1:20" ht="15.75" x14ac:dyDescent="0.25">
      <c r="A769" s="10">
        <v>769</v>
      </c>
      <c r="B769" s="11"/>
      <c r="C769" s="116"/>
      <c r="D769" s="116"/>
      <c r="E769" s="85" t="str" cm="1">
        <f t="array" ref="E769">IFERROR(INDEX([1]!v_s10a_incident_by_feeder_FY26[Interruptions Identifier], ROWS($E$9:E769)),"")</f>
        <v>INCD-35810-F-TOWAI</v>
      </c>
      <c r="F769" s="85" t="str" cm="1">
        <f t="array" ref="F769">IFERROR(INDEX([1]!v_s10a_incident_by_feeder_FY26[Circuit Location], ROWS($F$9:F769)),"")</f>
        <v>Kawakawa CB0206 - Towai</v>
      </c>
      <c r="G769" s="88" t="str" cm="1">
        <f t="array" ref="G769">IFERROR(INDEX(#REF!, ROWS($G$9:G769)),"")</f>
        <v/>
      </c>
      <c r="H769" s="88" t="str" cm="1">
        <f t="array" ref="H769">IFERROR(INDEX([1]!v_s10a_incident_by_feeder_FY26[feeder], ROWS($H$9:H769)),"")</f>
        <v>TOWAI</v>
      </c>
      <c r="I769" s="89" cm="1">
        <f t="array" ref="I769">IFERROR(INDEX([1]!v_s10a_incident_by_feeder_FY26[Start_Date], ROWS($I$9:I769)),"")</f>
        <v>46002.404166666667</v>
      </c>
      <c r="J769" s="90" cm="1">
        <f t="array" ref="J769">IFERROR(INDEX([1]!v_s10a_incident_by_feeder_FY26[Start_Time], ROWS($J$9:J769)),"")</f>
        <v>46002.404166666667</v>
      </c>
      <c r="K769" s="89" cm="1">
        <f t="array" ref="K769">IFERROR(INDEX([1]!v_s10a_incident_by_feeder_FY26[End_Date], ROWS($K$9:K769)),"")</f>
        <v>46002.479861111111</v>
      </c>
      <c r="L769" s="90" cm="1">
        <f t="array" ref="L769">IFERROR(INDEX([1]!v_s10a_incident_by_feeder_FY26[End_Time], ROWS($L$9:L769)),"")</f>
        <v>46002.479861111111</v>
      </c>
      <c r="M769" s="97" cm="1">
        <f t="array" ref="M769">IFERROR(INDEX([1]!v_s10a_incident_by_feeder_FY26[SAIDI_Value], ROWS($M$9:M769)),"")</f>
        <v>1.9056060272084254E-2</v>
      </c>
      <c r="N769" s="94" cm="1">
        <f t="array" ref="N769">IFERROR(INDEX([1]!v_s10a_incident_by_feeder_FY26[SAIFI_Value], ROWS($N$9:N769)),"")</f>
        <v>6.0935076445823178E-4</v>
      </c>
      <c r="O769" s="91" cm="1">
        <f t="array" ref="O769">IFERROR(INDEX([1]!v_s10a_incident_by_feeder_FY26[ICPs], ROWS($N$9:N769)),"")</f>
        <v>22</v>
      </c>
      <c r="P769" s="118" cm="1">
        <f t="array" ref="P769">IFERROR(INDEX([1]!v_s10a_incident_by_feeder_FY26[CML], ROWS($P$9:P769)),"")</f>
        <v>688.00000006332994</v>
      </c>
      <c r="Q769" s="88" t="str" cm="1">
        <f t="array" ref="Q769">IFERROR(INDEX([1]!v_s10a_incident_by_feeder_FY26[Planned or Unplanned], ROWS($Q$9:Q769)),"")</f>
        <v>Planned</v>
      </c>
      <c r="R769" s="88" t="str" cm="1">
        <f t="array" ref="R769">IFERROR(INDEX([1]!v_s10a_incident_by_feeder_FY26[Cause], ROWS($R$9:R769)),"")</f>
        <v>Planned Outage</v>
      </c>
      <c r="S769" s="88" t="str" cm="1">
        <f t="array" ref="S769">IFERROR(INDEX([1]!v_s10a_incident_by_feeder_FY26[Details], ROWS($S$9:S769)),"")</f>
        <v># Planned Vegetation Control, near Pole 423271, Hay Rd, Kawakawa</v>
      </c>
      <c r="T769" s="18"/>
    </row>
    <row r="770" spans="1:20" ht="15.75" x14ac:dyDescent="0.25">
      <c r="A770" s="10">
        <v>770</v>
      </c>
      <c r="B770" s="11"/>
      <c r="C770" s="116"/>
      <c r="D770" s="116"/>
      <c r="E770" s="85" t="str" cm="1">
        <f t="array" ref="E770">IFERROR(INDEX([1]!v_s10a_incident_by_feeder_FY26[Interruptions Identifier], ROWS($E$9:E770)),"")</f>
        <v>INCD-35819-F-CLOUGH ROAD</v>
      </c>
      <c r="F770" s="85" t="str" cm="1">
        <f t="array" ref="F770">IFERROR(INDEX([1]!v_s10a_incident_by_feeder_FY26[Circuit Location], ROWS($F$9:F770)),"")</f>
        <v>Kaitaia Transmission 151822 - Clough Road</v>
      </c>
      <c r="G770" s="88" t="str" cm="1">
        <f t="array" ref="G770">IFERROR(INDEX(#REF!, ROWS($G$9:G770)),"")</f>
        <v/>
      </c>
      <c r="H770" s="88" t="str" cm="1">
        <f t="array" ref="H770">IFERROR(INDEX([1]!v_s10a_incident_by_feeder_FY26[feeder], ROWS($H$9:H770)),"")</f>
        <v>CLOUGH ROAD</v>
      </c>
      <c r="I770" s="89" cm="1">
        <f t="array" ref="I770">IFERROR(INDEX([1]!v_s10a_incident_by_feeder_FY26[Start_Date], ROWS($I$9:I770)),"")</f>
        <v>45993.460081018522</v>
      </c>
      <c r="J770" s="90" cm="1">
        <f t="array" ref="J770">IFERROR(INDEX([1]!v_s10a_incident_by_feeder_FY26[Start_Time], ROWS($J$9:J770)),"")</f>
        <v>45993.460081018522</v>
      </c>
      <c r="K770" s="89" cm="1">
        <f t="array" ref="K770">IFERROR(INDEX([1]!v_s10a_incident_by_feeder_FY26[End_Date], ROWS($K$9:K770)),"")</f>
        <v>45993.536111111112</v>
      </c>
      <c r="L770" s="90" cm="1">
        <f t="array" ref="L770">IFERROR(INDEX([1]!v_s10a_incident_by_feeder_FY26[End_Time], ROWS($L$9:L770)),"")</f>
        <v>45993.536111111112</v>
      </c>
      <c r="M770" s="97" cm="1">
        <f t="array" ref="M770">IFERROR(INDEX([1]!v_s10a_incident_by_feeder_FY26[SAIDI_Value], ROWS($M$9:M770)),"")</f>
        <v>0.11220040253753114</v>
      </c>
      <c r="N770" s="94" cm="1">
        <f t="array" ref="N770">IFERROR(INDEX([1]!v_s10a_incident_by_feeder_FY26[SAIFI_Value], ROWS($N$9:N770)),"")</f>
        <v>1.0248171947706626E-3</v>
      </c>
      <c r="O770" s="91" cm="1">
        <f t="array" ref="O770">IFERROR(INDEX([1]!v_s10a_incident_by_feeder_FY26[ICPs], ROWS($N$9:N770)),"")</f>
        <v>37</v>
      </c>
      <c r="P770" s="118" cm="1">
        <f t="array" ref="P770">IFERROR(INDEX([1]!v_s10a_incident_by_feeder_FY26[CML], ROWS($P$9:P770)),"")</f>
        <v>4050.8833332150243</v>
      </c>
      <c r="Q770" s="88" t="str" cm="1">
        <f t="array" ref="Q770">IFERROR(INDEX([1]!v_s10a_incident_by_feeder_FY26[Planned or Unplanned], ROWS($Q$9:Q770)),"")</f>
        <v>Planned</v>
      </c>
      <c r="R770" s="88" t="str" cm="1">
        <f t="array" ref="R770">IFERROR(INDEX([1]!v_s10a_incident_by_feeder_FY26[Cause], ROWS($R$9:R770)),"")</f>
        <v>Planned Outage</v>
      </c>
      <c r="S770" s="88" t="str" cm="1">
        <f t="array" ref="S770">IFERROR(INDEX([1]!v_s10a_incident_by_feeder_FY26[Details], ROWS($S$9:S770)),"")</f>
        <v># New Feeder 151822  Clough Rd, Kaitaia Substation Brought on Line, SH1, Kaitaia</v>
      </c>
      <c r="T770" s="18"/>
    </row>
    <row r="771" spans="1:20" ht="15.75" x14ac:dyDescent="0.25">
      <c r="A771" s="10">
        <v>771</v>
      </c>
      <c r="B771" s="11"/>
      <c r="C771" s="116"/>
      <c r="D771" s="116"/>
      <c r="E771" s="85" t="str" cm="1">
        <f t="array" ref="E771">IFERROR(INDEX([1]!v_s10a_incident_by_feeder_FY26[Interruptions Identifier], ROWS($E$9:E771)),"")</f>
        <v>INCD-35831-F-PURERUA</v>
      </c>
      <c r="F771" s="85" t="str" cm="1">
        <f t="array" ref="F771">IFERROR(INDEX([1]!v_s10a_incident_by_feeder_FY26[Circuit Location], ROWS($F$9:F771)),"")</f>
        <v>Waipapa 041632 - Purerua</v>
      </c>
      <c r="G771" s="88" t="str" cm="1">
        <f t="array" ref="G771">IFERROR(INDEX(#REF!, ROWS($G$9:G771)),"")</f>
        <v/>
      </c>
      <c r="H771" s="88" t="str" cm="1">
        <f t="array" ref="H771">IFERROR(INDEX([1]!v_s10a_incident_by_feeder_FY26[feeder], ROWS($H$9:H771)),"")</f>
        <v>PURERUA</v>
      </c>
      <c r="I771" s="89" cm="1">
        <f t="array" ref="I771">IFERROR(INDEX([1]!v_s10a_incident_by_feeder_FY26[Start_Date], ROWS($I$9:I771)),"")</f>
        <v>46007.377083333333</v>
      </c>
      <c r="J771" s="90" cm="1">
        <f t="array" ref="J771">IFERROR(INDEX([1]!v_s10a_incident_by_feeder_FY26[Start_Time], ROWS($J$9:J771)),"")</f>
        <v>46007.377083333333</v>
      </c>
      <c r="K771" s="89" cm="1">
        <f t="array" ref="K771">IFERROR(INDEX([1]!v_s10a_incident_by_feeder_FY26[End_Date], ROWS($K$9:K771)),"")</f>
        <v>46007.604861111111</v>
      </c>
      <c r="L771" s="90" cm="1">
        <f t="array" ref="L771">IFERROR(INDEX([1]!v_s10a_incident_by_feeder_FY26[End_Time], ROWS($L$9:L771)),"")</f>
        <v>46007.604861111111</v>
      </c>
      <c r="M771" s="97" cm="1">
        <f t="array" ref="M771">IFERROR(INDEX([1]!v_s10a_incident_by_feeder_FY26[SAIDI_Value], ROWS($M$9:M771)),"")</f>
        <v>0.67023044538995746</v>
      </c>
      <c r="N771" s="94" cm="1">
        <f t="array" ref="N771">IFERROR(INDEX([1]!v_s10a_incident_by_feeder_FY26[SAIFI_Value], ROWS($N$9:N771)),"")</f>
        <v>2.1604254376246398E-3</v>
      </c>
      <c r="O771" s="91" cm="1">
        <f t="array" ref="O771">IFERROR(INDEX([1]!v_s10a_incident_by_feeder_FY26[ICPs], ROWS($N$9:N771)),"")</f>
        <v>78</v>
      </c>
      <c r="P771" s="118" cm="1">
        <f t="array" ref="P771">IFERROR(INDEX([1]!v_s10a_incident_by_feeder_FY26[CML], ROWS($P$9:P771)),"")</f>
        <v>24198.000000359025</v>
      </c>
      <c r="Q771" s="88" t="str" cm="1">
        <f t="array" ref="Q771">IFERROR(INDEX([1]!v_s10a_incident_by_feeder_FY26[Planned or Unplanned], ROWS($Q$9:Q771)),"")</f>
        <v>Planned</v>
      </c>
      <c r="R771" s="88" t="str" cm="1">
        <f t="array" ref="R771">IFERROR(INDEX([1]!v_s10a_incident_by_feeder_FY26[Cause], ROWS($R$9:R771)),"")</f>
        <v>Planned Outage</v>
      </c>
      <c r="S771" s="88" t="str" cm="1">
        <f t="array" ref="S771">IFERROR(INDEX([1]!v_s10a_incident_by_feeder_FY26[Details], ROWS($S$9:S771)),"")</f>
        <v># Reconfigure Network near Link L411, Kapiro Rd, Waipapa</v>
      </c>
      <c r="T771" s="18"/>
    </row>
    <row r="772" spans="1:20" ht="15.75" x14ac:dyDescent="0.25">
      <c r="A772" s="10">
        <v>772</v>
      </c>
      <c r="B772" s="11"/>
      <c r="C772" s="116"/>
      <c r="D772" s="116"/>
      <c r="E772" s="85" t="str" cm="1">
        <f t="array" ref="E772">IFERROR(INDEX([1]!v_s10a_incident_by_feeder_FY26[Interruptions Identifier], ROWS($E$9:E772)),"")</f>
        <v>INCD-35834-F-HEREKINO</v>
      </c>
      <c r="F772" s="85" t="str" cm="1">
        <f t="array" ref="F772">IFERROR(INDEX([1]!v_s10a_incident_by_feeder_FY26[Circuit Location], ROWS($F$9:F772)),"")</f>
        <v>Okahu CB1109 - Herekino</v>
      </c>
      <c r="G772" s="88" t="str" cm="1">
        <f t="array" ref="G772">IFERROR(INDEX(#REF!, ROWS($G$9:G772)),"")</f>
        <v/>
      </c>
      <c r="H772" s="88" t="str" cm="1">
        <f t="array" ref="H772">IFERROR(INDEX([1]!v_s10a_incident_by_feeder_FY26[feeder], ROWS($H$9:H772)),"")</f>
        <v>HEREKINO</v>
      </c>
      <c r="I772" s="89" cm="1">
        <f t="array" ref="I772">IFERROR(INDEX([1]!v_s10a_incident_by_feeder_FY26[Start_Date], ROWS($I$9:I772)),"")</f>
        <v>46007.40116898148</v>
      </c>
      <c r="J772" s="90" cm="1">
        <f t="array" ref="J772">IFERROR(INDEX([1]!v_s10a_incident_by_feeder_FY26[Start_Time], ROWS($J$9:J772)),"")</f>
        <v>46007.40116898148</v>
      </c>
      <c r="K772" s="89" cm="1">
        <f t="array" ref="K772">IFERROR(INDEX([1]!v_s10a_incident_by_feeder_FY26[End_Date], ROWS($K$9:K772)),"")</f>
        <v>46007.630173611113</v>
      </c>
      <c r="L772" s="90" cm="1">
        <f t="array" ref="L772">IFERROR(INDEX([1]!v_s10a_incident_by_feeder_FY26[End_Time], ROWS($L$9:L772)),"")</f>
        <v>46007.630173611113</v>
      </c>
      <c r="M772" s="97" cm="1">
        <f t="array" ref="M772">IFERROR(INDEX([1]!v_s10a_incident_by_feeder_FY26[SAIDI_Value], ROWS($M$9:M772)),"")</f>
        <v>2.5917996159569703</v>
      </c>
      <c r="N772" s="94" cm="1">
        <f t="array" ref="N772">IFERROR(INDEX([1]!v_s10a_incident_by_feeder_FY26[SAIFI_Value], ROWS($N$9:N772)),"")</f>
        <v>7.8661644139153553E-3</v>
      </c>
      <c r="O772" s="91" cm="1">
        <f t="array" ref="O772">IFERROR(INDEX([1]!v_s10a_incident_by_feeder_FY26[ICPs], ROWS($N$9:N772)),"")</f>
        <v>284</v>
      </c>
      <c r="P772" s="118" cm="1">
        <f t="array" ref="P772">IFERROR(INDEX([1]!v_s10a_incident_by_feeder_FY26[CML], ROWS($P$9:P772)),"")</f>
        <v>93574.333334510447</v>
      </c>
      <c r="Q772" s="88" t="str" cm="1">
        <f t="array" ref="Q772">IFERROR(INDEX([1]!v_s10a_incident_by_feeder_FY26[Planned or Unplanned], ROWS($Q$9:Q772)),"")</f>
        <v>Planned</v>
      </c>
      <c r="R772" s="88" t="str" cm="1">
        <f t="array" ref="R772">IFERROR(INDEX([1]!v_s10a_incident_by_feeder_FY26[Cause], ROWS($R$9:R772)),"")</f>
        <v>Planned Outage</v>
      </c>
      <c r="S772" s="88" t="str" cm="1">
        <f t="array" ref="S772">IFERROR(INDEX([1]!v_s10a_incident_by_feeder_FY26[Details], ROWS($S$9:S772)),"")</f>
        <v># Replace Sectionalisers with Autolinks, Beyond Switch 324, Kaitaia Awaroa Rd, Kaitaia</v>
      </c>
      <c r="T772" s="18"/>
    </row>
    <row r="773" spans="1:20" ht="15.75" x14ac:dyDescent="0.25">
      <c r="A773" s="10">
        <v>773</v>
      </c>
      <c r="B773" s="11"/>
      <c r="C773" s="116"/>
      <c r="D773" s="116"/>
      <c r="E773" s="85" t="str" cm="1">
        <f t="array" ref="E773">IFERROR(INDEX([1]!v_s10a_incident_by_feeder_FY26[Interruptions Identifier], ROWS($E$9:E773)),"")</f>
        <v>INCD-35837-F-CROSSROADS</v>
      </c>
      <c r="F773" s="85" t="str" cm="1">
        <f t="array" ref="F773">IFERROR(INDEX([1]!v_s10a_incident_by_feeder_FY26[Circuit Location], ROWS($F$9:F773)),"")</f>
        <v>Mt Pokaka 171122 - Crossroads</v>
      </c>
      <c r="G773" s="88" t="str" cm="1">
        <f t="array" ref="G773">IFERROR(INDEX(#REF!, ROWS($G$9:G773)),"")</f>
        <v/>
      </c>
      <c r="H773" s="88" t="str" cm="1">
        <f t="array" ref="H773">IFERROR(INDEX([1]!v_s10a_incident_by_feeder_FY26[feeder], ROWS($H$9:H773)),"")</f>
        <v>CROSSROADS</v>
      </c>
      <c r="I773" s="89" cm="1">
        <f t="array" ref="I773">IFERROR(INDEX([1]!v_s10a_incident_by_feeder_FY26[Start_Date], ROWS($I$9:I773)),"")</f>
        <v>45994.285671296297</v>
      </c>
      <c r="J773" s="90" cm="1">
        <f t="array" ref="J773">IFERROR(INDEX([1]!v_s10a_incident_by_feeder_FY26[Start_Time], ROWS($J$9:J773)),"")</f>
        <v>45994.285671296297</v>
      </c>
      <c r="K773" s="89" cm="1">
        <f t="array" ref="K773">IFERROR(INDEX([1]!v_s10a_incident_by_feeder_FY26[End_Date], ROWS($K$9:K773)),"")</f>
        <v>45994.289143518516</v>
      </c>
      <c r="L773" s="90" cm="1">
        <f t="array" ref="L773">IFERROR(INDEX([1]!v_s10a_incident_by_feeder_FY26[End_Time], ROWS($L$9:L773)),"")</f>
        <v>45994.289143518516</v>
      </c>
      <c r="M773" s="97" cm="1">
        <f t="array" ref="M773">IFERROR(INDEX([1]!v_s10a_incident_by_feeder_FY26[SAIDI_Value], ROWS($M$9:M773)),"")</f>
        <v>3.7724351814749521E-2</v>
      </c>
      <c r="N773" s="94" cm="1">
        <f t="array" ref="N773">IFERROR(INDEX([1]!v_s10a_incident_by_feeder_FY26[SAIFI_Value], ROWS($N$9:N773)),"")</f>
        <v>1.8862175936184337E-2</v>
      </c>
      <c r="O773" s="91" cm="1">
        <f t="array" ref="O773">IFERROR(INDEX([1]!v_s10a_incident_by_feeder_FY26[ICPs], ROWS($N$9:N773)),"")</f>
        <v>680.99999999999932</v>
      </c>
      <c r="P773" s="118" cm="1">
        <f t="array" ref="P773">IFERROR(INDEX([1]!v_s10a_incident_by_feeder_FY26[CML], ROWS($P$9:P773)),"")</f>
        <v>1361.9999979197169</v>
      </c>
      <c r="Q773" s="88" t="str" cm="1">
        <f t="array" ref="Q773">IFERROR(INDEX([1]!v_s10a_incident_by_feeder_FY26[Planned or Unplanned], ROWS($Q$9:Q773)),"")</f>
        <v>Unplanned</v>
      </c>
      <c r="R773" s="88" t="str" cm="1">
        <f t="array" ref="R773">IFERROR(INDEX([1]!v_s10a_incident_by_feeder_FY26[Cause], ROWS($R$9:R773)),"")</f>
        <v>Human Error</v>
      </c>
      <c r="S773" s="88" t="str" cm="1">
        <f t="array" ref="S773">IFERROR(INDEX([1]!v_s10a_incident_by_feeder_FY26[Details], ROWS($S$9:S773)),"")</f>
        <v># Onsite Switching Tripped Substation, SH10, Mt Pokaka</v>
      </c>
      <c r="T773" s="18"/>
    </row>
    <row r="774" spans="1:20" ht="15.75" x14ac:dyDescent="0.25">
      <c r="A774" s="10">
        <v>774</v>
      </c>
      <c r="B774" s="11"/>
      <c r="C774" s="116"/>
      <c r="D774" s="116"/>
      <c r="E774" s="85" t="str" cm="1">
        <f t="array" ref="E774">IFERROR(INDEX([1]!v_s10a_incident_by_feeder_FY26[Interruptions Identifier], ROWS($E$9:E774)),"")</f>
        <v>INCD-35837-F-BULLS GORGE</v>
      </c>
      <c r="F774" s="85" t="str" cm="1">
        <f t="array" ref="F774">IFERROR(INDEX([1]!v_s10a_incident_by_feeder_FY26[Circuit Location], ROWS($F$9:F774)),"")</f>
        <v>Mt Pokaka 171112 - Bulls Gorge</v>
      </c>
      <c r="G774" s="88" t="str" cm="1">
        <f t="array" ref="G774">IFERROR(INDEX(#REF!, ROWS($G$9:G774)),"")</f>
        <v/>
      </c>
      <c r="H774" s="88" t="str" cm="1">
        <f t="array" ref="H774">IFERROR(INDEX([1]!v_s10a_incident_by_feeder_FY26[feeder], ROWS($H$9:H774)),"")</f>
        <v>BULLS GORGE</v>
      </c>
      <c r="I774" s="89" cm="1">
        <f t="array" ref="I774">IFERROR(INDEX([1]!v_s10a_incident_by_feeder_FY26[Start_Date], ROWS($I$9:I774)),"")</f>
        <v>45994.285671296297</v>
      </c>
      <c r="J774" s="90" cm="1">
        <f t="array" ref="J774">IFERROR(INDEX([1]!v_s10a_incident_by_feeder_FY26[Start_Time], ROWS($J$9:J774)),"")</f>
        <v>45994.285671296297</v>
      </c>
      <c r="K774" s="89" cm="1">
        <f t="array" ref="K774">IFERROR(INDEX([1]!v_s10a_incident_by_feeder_FY26[End_Date], ROWS($K$9:K774)),"")</f>
        <v>45994.289143518516</v>
      </c>
      <c r="L774" s="90" cm="1">
        <f t="array" ref="L774">IFERROR(INDEX([1]!v_s10a_incident_by_feeder_FY26[End_Time], ROWS($L$9:L774)),"")</f>
        <v>45994.289143518516</v>
      </c>
      <c r="M774" s="97" cm="1">
        <f t="array" ref="M774">IFERROR(INDEX([1]!v_s10a_incident_by_feeder_FY26[SAIDI_Value], ROWS($M$9:M774)),"")</f>
        <v>2.769776197852384E-2</v>
      </c>
      <c r="N774" s="94" cm="1">
        <f t="array" ref="N774">IFERROR(INDEX([1]!v_s10a_incident_by_feeder_FY26[SAIFI_Value], ROWS($N$9:N774)),"")</f>
        <v>5.5395524041657249E-3</v>
      </c>
      <c r="O774" s="91" cm="1">
        <f t="array" ref="O774">IFERROR(INDEX([1]!v_s10a_incident_by_feeder_FY26[ICPs], ROWS($N$9:N774)),"")</f>
        <v>199.99999999999935</v>
      </c>
      <c r="P774" s="118" cm="1">
        <f t="array" ref="P774">IFERROR(INDEX([1]!v_s10a_incident_by_feeder_FY26[CML], ROWS($P$9:P774)),"")</f>
        <v>999.99999847262484</v>
      </c>
      <c r="Q774" s="88" t="str" cm="1">
        <f t="array" ref="Q774">IFERROR(INDEX([1]!v_s10a_incident_by_feeder_FY26[Planned or Unplanned], ROWS($Q$9:Q774)),"")</f>
        <v>Unplanned</v>
      </c>
      <c r="R774" s="88" t="str" cm="1">
        <f t="array" ref="R774">IFERROR(INDEX([1]!v_s10a_incident_by_feeder_FY26[Cause], ROWS($R$9:R774)),"")</f>
        <v>Human Error</v>
      </c>
      <c r="S774" s="88" t="str" cm="1">
        <f t="array" ref="S774">IFERROR(INDEX([1]!v_s10a_incident_by_feeder_FY26[Details], ROWS($S$9:S774)),"")</f>
        <v># Onsite Switching Tripped Substation, SH10, Mt Pokaka</v>
      </c>
      <c r="T774" s="18"/>
    </row>
    <row r="775" spans="1:20" ht="15.75" x14ac:dyDescent="0.25">
      <c r="A775" s="10">
        <v>775</v>
      </c>
      <c r="B775" s="11"/>
      <c r="C775" s="116"/>
      <c r="D775" s="116"/>
      <c r="E775" s="85" t="str" cm="1">
        <f t="array" ref="E775">IFERROR(INDEX([1]!v_s10a_incident_by_feeder_FY26[Interruptions Identifier], ROWS($E$9:E775)),"")</f>
        <v>INCD-35837-F-TIMBER MILL</v>
      </c>
      <c r="F775" s="85" t="str" cm="1">
        <f t="array" ref="F775">IFERROR(INDEX([1]!v_s10a_incident_by_feeder_FY26[Circuit Location], ROWS($F$9:F775)),"")</f>
        <v>Mt Pokaka 171132 - Timber Mill</v>
      </c>
      <c r="G775" s="88" t="str" cm="1">
        <f t="array" ref="G775">IFERROR(INDEX(#REF!, ROWS($G$9:G775)),"")</f>
        <v/>
      </c>
      <c r="H775" s="88" t="str" cm="1">
        <f t="array" ref="H775">IFERROR(INDEX([1]!v_s10a_incident_by_feeder_FY26[feeder], ROWS($H$9:H775)),"")</f>
        <v>TIMBER MILL</v>
      </c>
      <c r="I775" s="89" cm="1">
        <f t="array" ref="I775">IFERROR(INDEX([1]!v_s10a_incident_by_feeder_FY26[Start_Date], ROWS($I$9:I775)),"")</f>
        <v>45994.285671296297</v>
      </c>
      <c r="J775" s="90" cm="1">
        <f t="array" ref="J775">IFERROR(INDEX([1]!v_s10a_incident_by_feeder_FY26[Start_Time], ROWS($J$9:J775)),"")</f>
        <v>45994.285671296297</v>
      </c>
      <c r="K775" s="89" cm="1">
        <f t="array" ref="K775">IFERROR(INDEX([1]!v_s10a_incident_by_feeder_FY26[End_Date], ROWS($K$9:K775)),"")</f>
        <v>45994.289143518516</v>
      </c>
      <c r="L775" s="90" cm="1">
        <f t="array" ref="L775">IFERROR(INDEX([1]!v_s10a_incident_by_feeder_FY26[End_Time], ROWS($L$9:L775)),"")</f>
        <v>45994.289143518516</v>
      </c>
      <c r="M775" s="97" cm="1">
        <f t="array" ref="M775">IFERROR(INDEX([1]!v_s10a_incident_by_feeder_FY26[SAIDI_Value], ROWS($M$9:M775)),"")</f>
        <v>1.1079104791406547E-4</v>
      </c>
      <c r="N775" s="94" cm="1">
        <f t="array" ref="N775">IFERROR(INDEX([1]!v_s10a_incident_by_feeder_FY26[SAIFI_Value], ROWS($N$9:N775)),"")</f>
        <v>1.107910480833042E-4</v>
      </c>
      <c r="O775" s="91" cm="1">
        <f t="array" ref="O775">IFERROR(INDEX([1]!v_s10a_incident_by_feeder_FY26[ICPs], ROWS($N$9:N775)),"")</f>
        <v>3.999999999999615</v>
      </c>
      <c r="P775" s="118" cm="1">
        <f t="array" ref="P775">IFERROR(INDEX([1]!v_s10a_incident_by_feeder_FY26[CML], ROWS($P$9:P775)),"")</f>
        <v>3.9999999938894204</v>
      </c>
      <c r="Q775" s="88" t="str" cm="1">
        <f t="array" ref="Q775">IFERROR(INDEX([1]!v_s10a_incident_by_feeder_FY26[Planned or Unplanned], ROWS($Q$9:Q775)),"")</f>
        <v>Unplanned</v>
      </c>
      <c r="R775" s="88" t="str" cm="1">
        <f t="array" ref="R775">IFERROR(INDEX([1]!v_s10a_incident_by_feeder_FY26[Cause], ROWS($R$9:R775)),"")</f>
        <v>Human Error</v>
      </c>
      <c r="S775" s="88" t="str" cm="1">
        <f t="array" ref="S775">IFERROR(INDEX([1]!v_s10a_incident_by_feeder_FY26[Details], ROWS($S$9:S775)),"")</f>
        <v># Onsite Switching Tripped Substation, SH10, Mt Pokaka</v>
      </c>
      <c r="T775" s="18"/>
    </row>
    <row r="776" spans="1:20" ht="15.75" x14ac:dyDescent="0.25">
      <c r="A776" s="10">
        <v>776</v>
      </c>
      <c r="B776" s="11"/>
      <c r="C776" s="116"/>
      <c r="D776" s="116"/>
      <c r="E776" s="85" t="str" cm="1">
        <f t="array" ref="E776">IFERROR(INDEX([1]!v_s10a_incident_by_feeder_FY26[Interruptions Identifier], ROWS($E$9:E776)),"")</f>
        <v>INCD-35840-F-TAIPALS</v>
      </c>
      <c r="F776" s="85" t="str" cm="1">
        <f t="array" ref="F776">IFERROR(INDEX([1]!v_s10a_incident_by_feeder_FY26[Circuit Location], ROWS($F$9:F776)),"")</f>
        <v>Taipa CB1205 - Tokerau</v>
      </c>
      <c r="G776" s="88" t="str" cm="1">
        <f t="array" ref="G776">IFERROR(INDEX(#REF!, ROWS($G$9:G776)),"")</f>
        <v/>
      </c>
      <c r="H776" s="88" t="str" cm="1">
        <f t="array" ref="H776">IFERROR(INDEX([1]!v_s10a_incident_by_feeder_FY26[feeder], ROWS($H$9:H776)),"")</f>
        <v>TAIPALS</v>
      </c>
      <c r="I776" s="89" cm="1">
        <f t="array" ref="I776">IFERROR(INDEX([1]!v_s10a_incident_by_feeder_FY26[Start_Date], ROWS($I$9:I776)),"")</f>
        <v>45994.375787037039</v>
      </c>
      <c r="J776" s="90" cm="1">
        <f t="array" ref="J776">IFERROR(INDEX([1]!v_s10a_incident_by_feeder_FY26[Start_Time], ROWS($J$9:J776)),"")</f>
        <v>45994.375787037039</v>
      </c>
      <c r="K776" s="89" cm="1">
        <f t="array" ref="K776">IFERROR(INDEX([1]!v_s10a_incident_by_feeder_FY26[End_Date], ROWS($K$9:K776)),"")</f>
        <v>45994.62060185185</v>
      </c>
      <c r="L776" s="90" cm="1">
        <f t="array" ref="L776">IFERROR(INDEX([1]!v_s10a_incident_by_feeder_FY26[End_Time], ROWS($L$9:L776)),"")</f>
        <v>45994.62060185185</v>
      </c>
      <c r="M776" s="97" cm="1">
        <f t="array" ref="M776">IFERROR(INDEX([1]!v_s10a_incident_by_feeder_FY26[SAIDI_Value], ROWS($M$9:M776)),"")</f>
        <v>2.0293499334150025</v>
      </c>
      <c r="N776" s="94" cm="1">
        <f t="array" ref="N776">IFERROR(INDEX([1]!v_s10a_incident_by_feeder_FY26[SAIFI_Value], ROWS($N$9:N776)),"")</f>
        <v>4.6089076002658984E-2</v>
      </c>
      <c r="O776" s="91" cm="1">
        <f t="array" ref="O776">IFERROR(INDEX([1]!v_s10a_incident_by_feeder_FY26[ICPs], ROWS($N$9:N776)),"")</f>
        <v>837</v>
      </c>
      <c r="P776" s="118" cm="1">
        <f t="array" ref="P776">IFERROR(INDEX([1]!v_s10a_incident_by_feeder_FY26[CML], ROWS($P$9:P776)),"")</f>
        <v>73267.649996015243</v>
      </c>
      <c r="Q776" s="88" t="str" cm="1">
        <f t="array" ref="Q776">IFERROR(INDEX([1]!v_s10a_incident_by_feeder_FY26[Planned or Unplanned], ROWS($Q$9:Q776)),"")</f>
        <v>Planned</v>
      </c>
      <c r="R776" s="88" t="str" cm="1">
        <f t="array" ref="R776">IFERROR(INDEX([1]!v_s10a_incident_by_feeder_FY26[Cause], ROWS($R$9:R776)),"")</f>
        <v>Planned Outage</v>
      </c>
      <c r="S776" s="88" t="str" cm="1">
        <f t="array" ref="S776">IFERROR(INDEX([1]!v_s10a_incident_by_feeder_FY26[Details], ROWS($S$9:S776)),"")</f>
        <v># Maintanance and New Connections, at Pole 418099, Inland Rd, Taipa</v>
      </c>
      <c r="T776" s="18"/>
    </row>
    <row r="777" spans="1:20" ht="15.75" x14ac:dyDescent="0.25">
      <c r="A777" s="10">
        <v>777</v>
      </c>
      <c r="B777" s="11"/>
      <c r="C777" s="116"/>
      <c r="D777" s="116"/>
      <c r="E777" s="85" t="str" cm="1">
        <f t="array" ref="E777">IFERROR(INDEX([1]!v_s10a_incident_by_feeder_FY26[Interruptions Identifier], ROWS($E$9:E777)),"")</f>
        <v>INCD-35843-F-TAIPALS</v>
      </c>
      <c r="F777" s="85" t="str" cm="1">
        <f t="array" ref="F777">IFERROR(INDEX([1]!v_s10a_incident_by_feeder_FY26[Circuit Location], ROWS($F$9:F777)),"")</f>
        <v>Taipa CB1205 - Tokerau</v>
      </c>
      <c r="G777" s="88" t="str" cm="1">
        <f t="array" ref="G777">IFERROR(INDEX(#REF!, ROWS($G$9:G777)),"")</f>
        <v/>
      </c>
      <c r="H777" s="88" t="str" cm="1">
        <f t="array" ref="H777">IFERROR(INDEX([1]!v_s10a_incident_by_feeder_FY26[feeder], ROWS($H$9:H777)),"")</f>
        <v>TAIPALS</v>
      </c>
      <c r="I777" s="89" cm="1">
        <f t="array" ref="I777">IFERROR(INDEX([1]!v_s10a_incident_by_feeder_FY26[Start_Date], ROWS($I$9:I777)),"")</f>
        <v>45994.436111111114</v>
      </c>
      <c r="J777" s="90" cm="1">
        <f t="array" ref="J777">IFERROR(INDEX([1]!v_s10a_incident_by_feeder_FY26[Start_Time], ROWS($J$9:J777)),"")</f>
        <v>45994.436111111114</v>
      </c>
      <c r="K777" s="89" cm="1">
        <f t="array" ref="K777">IFERROR(INDEX([1]!v_s10a_incident_by_feeder_FY26[End_Date], ROWS($K$9:K777)),"")</f>
        <v>45994.631249999999</v>
      </c>
      <c r="L777" s="90" cm="1">
        <f t="array" ref="L777">IFERROR(INDEX([1]!v_s10a_incident_by_feeder_FY26[End_Time], ROWS($L$9:L777)),"")</f>
        <v>45994.631249999999</v>
      </c>
      <c r="M777" s="97" cm="1">
        <f t="array" ref="M777">IFERROR(INDEX([1]!v_s10a_incident_by_feeder_FY26[SAIDI_Value], ROWS($M$9:M777)),"")</f>
        <v>7.7830711276851983E-2</v>
      </c>
      <c r="N777" s="94" cm="1">
        <f t="array" ref="N777">IFERROR(INDEX([1]!v_s10a_incident_by_feeder_FY26[SAIFI_Value], ROWS($N$9:N777)),"")</f>
        <v>2.7697762020828715E-4</v>
      </c>
      <c r="O777" s="91" cm="1">
        <f t="array" ref="O777">IFERROR(INDEX([1]!v_s10a_incident_by_feeder_FY26[ICPs], ROWS($N$9:N777)),"")</f>
        <v>10</v>
      </c>
      <c r="P777" s="118" cm="1">
        <f t="array" ref="P777">IFERROR(INDEX([1]!v_s10a_incident_by_feeder_FY26[CML], ROWS($P$9:P777)),"")</f>
        <v>2809.999999939464</v>
      </c>
      <c r="Q777" s="88" t="str" cm="1">
        <f t="array" ref="Q777">IFERROR(INDEX([1]!v_s10a_incident_by_feeder_FY26[Planned or Unplanned], ROWS($Q$9:Q777)),"")</f>
        <v>Planned</v>
      </c>
      <c r="R777" s="88" t="str" cm="1">
        <f t="array" ref="R777">IFERROR(INDEX([1]!v_s10a_incident_by_feeder_FY26[Cause], ROWS($R$9:R777)),"")</f>
        <v>Planned Outage</v>
      </c>
      <c r="S777" s="88" t="str" cm="1">
        <f t="array" ref="S777">IFERROR(INDEX([1]!v_s10a_incident_by_feeder_FY26[Details], ROWS($S$9:S777)),"")</f>
        <v># Planned Shutdown beyond Fuse F2252, Inland Rd, Karikari</v>
      </c>
      <c r="T777" s="18"/>
    </row>
    <row r="778" spans="1:20" ht="15.75" x14ac:dyDescent="0.25">
      <c r="A778" s="10">
        <v>778</v>
      </c>
      <c r="B778" s="11"/>
      <c r="C778" s="116"/>
      <c r="D778" s="116"/>
      <c r="E778" s="85" t="str" cm="1">
        <f t="array" ref="E778">IFERROR(INDEX([1]!v_s10a_incident_by_feeder_FY26[Interruptions Identifier], ROWS($E$9:E778)),"")</f>
        <v>INCD-35861-F-BULLS GORGE</v>
      </c>
      <c r="F778" s="85" t="str" cm="1">
        <f t="array" ref="F778">IFERROR(INDEX([1]!v_s10a_incident_by_feeder_FY26[Circuit Location], ROWS($F$9:F778)),"")</f>
        <v>Mt Pokaka 171112 - Bulls Gorge</v>
      </c>
      <c r="G778" s="88" t="str" cm="1">
        <f t="array" ref="G778">IFERROR(INDEX(#REF!, ROWS($G$9:G778)),"")</f>
        <v/>
      </c>
      <c r="H778" s="88" t="str" cm="1">
        <f t="array" ref="H778">IFERROR(INDEX([1]!v_s10a_incident_by_feeder_FY26[feeder], ROWS($H$9:H778)),"")</f>
        <v>BULLS GORGE</v>
      </c>
      <c r="I778" s="89" cm="1">
        <f t="array" ref="I778">IFERROR(INDEX([1]!v_s10a_incident_by_feeder_FY26[Start_Date], ROWS($I$9:I778)),"")</f>
        <v>45994.695393518516</v>
      </c>
      <c r="J778" s="90" cm="1">
        <f t="array" ref="J778">IFERROR(INDEX([1]!v_s10a_incident_by_feeder_FY26[Start_Time], ROWS($J$9:J778)),"")</f>
        <v>45994.695393518516</v>
      </c>
      <c r="K778" s="89" cm="1">
        <f t="array" ref="K778">IFERROR(INDEX([1]!v_s10a_incident_by_feeder_FY26[End_Date], ROWS($K$9:K778)),"")</f>
        <v>45994.784722222219</v>
      </c>
      <c r="L778" s="90" cm="1">
        <f t="array" ref="L778">IFERROR(INDEX([1]!v_s10a_incident_by_feeder_FY26[End_Time], ROWS($L$9:L778)),"")</f>
        <v>45994.784722222219</v>
      </c>
      <c r="M778" s="97" cm="1">
        <f t="array" ref="M778">IFERROR(INDEX([1]!v_s10a_incident_by_feeder_FY26[SAIDI_Value], ROWS($M$9:M778)),"")</f>
        <v>0.25756148902908088</v>
      </c>
      <c r="N778" s="94" cm="1">
        <f t="array" ref="N778">IFERROR(INDEX([1]!v_s10a_incident_by_feeder_FY26[SAIFI_Value], ROWS($N$9:N778)),"")</f>
        <v>5.5395524041657431E-3</v>
      </c>
      <c r="O778" s="91" cm="1">
        <f t="array" ref="O778">IFERROR(INDEX([1]!v_s10a_incident_by_feeder_FY26[ICPs], ROWS($N$9:N778)),"")</f>
        <v>200</v>
      </c>
      <c r="P778" s="118" cm="1">
        <f t="array" ref="P778">IFERROR(INDEX([1]!v_s10a_incident_by_feeder_FY26[CML], ROWS($P$9:P778)),"")</f>
        <v>9298.9999999059364</v>
      </c>
      <c r="Q778" s="88" t="str" cm="1">
        <f t="array" ref="Q778">IFERROR(INDEX([1]!v_s10a_incident_by_feeder_FY26[Planned or Unplanned], ROWS($Q$9:Q778)),"")</f>
        <v>Unplanned</v>
      </c>
      <c r="R778" s="88" t="str" cm="1">
        <f t="array" ref="R778">IFERROR(INDEX([1]!v_s10a_incident_by_feeder_FY26[Cause], ROWS($R$9:R778)),"")</f>
        <v>Defective Equipment</v>
      </c>
      <c r="S778" s="88" t="str" cm="1">
        <f t="array" ref="S778">IFERROR(INDEX([1]!v_s10a_incident_by_feeder_FY26[Details], ROWS($S$9:S778)),"")</f>
        <v># Line Down at Pole 440703, Wakelin Rd, Puketona</v>
      </c>
      <c r="T778" s="18"/>
    </row>
    <row r="779" spans="1:20" ht="15.75" x14ac:dyDescent="0.25">
      <c r="A779" s="10">
        <v>779</v>
      </c>
      <c r="B779" s="11"/>
      <c r="C779" s="116"/>
      <c r="D779" s="116"/>
      <c r="E779" s="85" t="str" cm="1">
        <f t="array" ref="E779">IFERROR(INDEX([1]!v_s10a_incident_by_feeder_FY26[Interruptions Identifier], ROWS($E$9:E779)),"")</f>
        <v>INCD-35864-F-AWARUA</v>
      </c>
      <c r="F779" s="85" t="str" cm="1">
        <f t="array" ref="F779">IFERROR(INDEX([1]!v_s10a_incident_by_feeder_FY26[Circuit Location], ROWS($F$9:F779)),"")</f>
        <v>Kaikohe CB0108 - Awanui</v>
      </c>
      <c r="G779" s="88" t="str" cm="1">
        <f t="array" ref="G779">IFERROR(INDEX(#REF!, ROWS($G$9:G779)),"")</f>
        <v/>
      </c>
      <c r="H779" s="88" t="str" cm="1">
        <f t="array" ref="H779">IFERROR(INDEX([1]!v_s10a_incident_by_feeder_FY26[feeder], ROWS($H$9:H779)),"")</f>
        <v>AWARUA</v>
      </c>
      <c r="I779" s="89" cm="1">
        <f t="array" ref="I779">IFERROR(INDEX([1]!v_s10a_incident_by_feeder_FY26[Start_Date], ROWS($I$9:I779)),"")</f>
        <v>45994.693749999999</v>
      </c>
      <c r="J779" s="90" cm="1">
        <f t="array" ref="J779">IFERROR(INDEX([1]!v_s10a_incident_by_feeder_FY26[Start_Time], ROWS($J$9:J779)),"")</f>
        <v>45994.693749999999</v>
      </c>
      <c r="K779" s="89" cm="1">
        <f t="array" ref="K779">IFERROR(INDEX([1]!v_s10a_incident_by_feeder_FY26[End_Date], ROWS($K$9:K779)),"")</f>
        <v>45994.890277777777</v>
      </c>
      <c r="L779" s="90" cm="1">
        <f t="array" ref="L779">IFERROR(INDEX([1]!v_s10a_incident_by_feeder_FY26[End_Time], ROWS($L$9:L779)),"")</f>
        <v>45994.890277777777</v>
      </c>
      <c r="M779" s="97" cm="1">
        <f t="array" ref="M779">IFERROR(INDEX([1]!v_s10a_incident_by_feeder_FY26[SAIDI_Value], ROWS($M$9:M779)),"")</f>
        <v>4.6005982715364761E-2</v>
      </c>
      <c r="N779" s="94" cm="1">
        <f t="array" ref="N779">IFERROR(INDEX([1]!v_s10a_incident_by_feeder_FY26[SAIFI_Value], ROWS($N$9:N779)),"")</f>
        <v>4.7086195435408821E-4</v>
      </c>
      <c r="O779" s="91" cm="1">
        <f t="array" ref="O779">IFERROR(INDEX([1]!v_s10a_incident_by_feeder_FY26[ICPs], ROWS($N$9:N779)),"")</f>
        <v>17</v>
      </c>
      <c r="P779" s="118" cm="1">
        <f t="array" ref="P779">IFERROR(INDEX([1]!v_s10a_incident_by_feeder_FY26[CML], ROWS($P$9:P779)),"")</f>
        <v>1660.9999999555293</v>
      </c>
      <c r="Q779" s="88" t="str" cm="1">
        <f t="array" ref="Q779">IFERROR(INDEX([1]!v_s10a_incident_by_feeder_FY26[Planned or Unplanned], ROWS($Q$9:Q779)),"")</f>
        <v>Unplanned</v>
      </c>
      <c r="R779" s="88" t="str" cm="1">
        <f t="array" ref="R779">IFERROR(INDEX([1]!v_s10a_incident_by_feeder_FY26[Cause], ROWS($R$9:R779)),"")</f>
        <v>Defective Equipment</v>
      </c>
      <c r="S779" s="88" t="str" cm="1">
        <f t="array" ref="S779">IFERROR(INDEX([1]!v_s10a_incident_by_feeder_FY26[Details], ROWS($S$9:S779)),"")</f>
        <v># Lead Off Top of Fuse F_T02911, Picadilly Rd, Kaikohe</v>
      </c>
      <c r="T779" s="18"/>
    </row>
    <row r="780" spans="1:20" ht="15.75" x14ac:dyDescent="0.25">
      <c r="A780" s="10">
        <v>780</v>
      </c>
      <c r="B780" s="11"/>
      <c r="C780" s="116"/>
      <c r="D780" s="116"/>
      <c r="E780" s="85" t="str" cm="1">
        <f t="array" ref="E780">IFERROR(INDEX([1]!v_s10a_incident_by_feeder_FY26[Interruptions Identifier], ROWS($E$9:E780)),"")</f>
        <v>INCD-35882-F-OPONONI</v>
      </c>
      <c r="F780" s="85" t="str" cm="1">
        <f t="array" ref="F780">IFERROR(INDEX([1]!v_s10a_incident_by_feeder_FY26[Circuit Location], ROWS($F$9:F780)),"")</f>
        <v>Omanaia 051762 - Opononi</v>
      </c>
      <c r="G780" s="88" t="str" cm="1">
        <f t="array" ref="G780">IFERROR(INDEX(#REF!, ROWS($G$9:G780)),"")</f>
        <v/>
      </c>
      <c r="H780" s="88" t="str" cm="1">
        <f t="array" ref="H780">IFERROR(INDEX([1]!v_s10a_incident_by_feeder_FY26[feeder], ROWS($H$9:H780)),"")</f>
        <v>OPONONI</v>
      </c>
      <c r="I780" s="89" cm="1">
        <f t="array" ref="I780">IFERROR(INDEX([1]!v_s10a_incident_by_feeder_FY26[Start_Date], ROWS($I$9:I780)),"")</f>
        <v>45995.024421296293</v>
      </c>
      <c r="J780" s="90" cm="1">
        <f t="array" ref="J780">IFERROR(INDEX([1]!v_s10a_incident_by_feeder_FY26[Start_Time], ROWS($J$9:J780)),"")</f>
        <v>45995.024421296293</v>
      </c>
      <c r="K780" s="89" cm="1">
        <f t="array" ref="K780">IFERROR(INDEX([1]!v_s10a_incident_by_feeder_FY26[End_Date], ROWS($K$9:K780)),"")</f>
        <v>45995.099305555559</v>
      </c>
      <c r="L780" s="90" cm="1">
        <f t="array" ref="L780">IFERROR(INDEX([1]!v_s10a_incident_by_feeder_FY26[End_Time], ROWS($L$9:L780)),"")</f>
        <v>45995.099305555559</v>
      </c>
      <c r="M780" s="97" cm="1">
        <f t="array" ref="M780">IFERROR(INDEX([1]!v_s10a_incident_by_feeder_FY26[SAIDI_Value], ROWS($M$9:M780)),"")</f>
        <v>3.0674315866809128</v>
      </c>
      <c r="N780" s="94" cm="1">
        <f t="array" ref="N780">IFERROR(INDEX([1]!v_s10a_incident_by_feeder_FY26[SAIFI_Value], ROWS($N$9:N780)),"")</f>
        <v>3.0301351650786616E-2</v>
      </c>
      <c r="O780" s="91" cm="1">
        <f t="array" ref="O780">IFERROR(INDEX([1]!v_s10a_incident_by_feeder_FY26[ICPs], ROWS($N$9:N780)),"")</f>
        <v>1094</v>
      </c>
      <c r="P780" s="118" cm="1">
        <f t="array" ref="P780">IFERROR(INDEX([1]!v_s10a_incident_by_feeder_FY26[CML], ROWS($P$9:P780)),"")</f>
        <v>110746.55000552768</v>
      </c>
      <c r="Q780" s="88" t="str" cm="1">
        <f t="array" ref="Q780">IFERROR(INDEX([1]!v_s10a_incident_by_feeder_FY26[Planned or Unplanned], ROWS($Q$9:Q780)),"")</f>
        <v>Unplanned</v>
      </c>
      <c r="R780" s="88" t="str" cm="1">
        <f t="array" ref="R780">IFERROR(INDEX([1]!v_s10a_incident_by_feeder_FY26[Cause], ROWS($R$9:R780)),"")</f>
        <v>Vegetation</v>
      </c>
      <c r="S780" s="88" t="str" cm="1">
        <f t="array" ref="S780">IFERROR(INDEX([1]!v_s10a_incident_by_feeder_FY26[Details], ROWS($S$9:S780)),"")</f>
        <v># Branch on Line, at Pole 214540, SH12, Omanaia</v>
      </c>
      <c r="T780" s="18"/>
    </row>
    <row r="781" spans="1:20" ht="15.75" x14ac:dyDescent="0.25">
      <c r="A781" s="10">
        <v>781</v>
      </c>
      <c r="B781" s="11"/>
      <c r="C781" s="116"/>
      <c r="D781" s="116"/>
      <c r="E781" s="85" t="str" cm="1">
        <f t="array" ref="E781">IFERROR(INDEX([1]!v_s10a_incident_by_feeder_FY26[Interruptions Identifier], ROWS($E$9:E781)),"")</f>
        <v>INCD-35888-F-PUKETI</v>
      </c>
      <c r="F781" s="85" t="str" cm="1">
        <f t="array" ref="F781">IFERROR(INDEX([1]!v_s10a_incident_by_feeder_FY26[Circuit Location], ROWS($F$9:F781)),"")</f>
        <v>Waipapa 041692 - Puketi</v>
      </c>
      <c r="G781" s="88" t="str" cm="1">
        <f t="array" ref="G781">IFERROR(INDEX(#REF!, ROWS($G$9:G781)),"")</f>
        <v/>
      </c>
      <c r="H781" s="88" t="str" cm="1">
        <f t="array" ref="H781">IFERROR(INDEX([1]!v_s10a_incident_by_feeder_FY26[feeder], ROWS($H$9:H781)),"")</f>
        <v>PUKETI</v>
      </c>
      <c r="I781" s="89" cm="1">
        <f t="array" ref="I781">IFERROR(INDEX([1]!v_s10a_incident_by_feeder_FY26[Start_Date], ROWS($I$9:I781)),"")</f>
        <v>45995.249837962961</v>
      </c>
      <c r="J781" s="90" cm="1">
        <f t="array" ref="J781">IFERROR(INDEX([1]!v_s10a_incident_by_feeder_FY26[Start_Time], ROWS($J$9:J781)),"")</f>
        <v>45995.249837962961</v>
      </c>
      <c r="K781" s="89" cm="1">
        <f t="array" ref="K781">IFERROR(INDEX([1]!v_s10a_incident_by_feeder_FY26[End_Date], ROWS($K$9:K781)),"")</f>
        <v>45995.418749999997</v>
      </c>
      <c r="L781" s="90" cm="1">
        <f t="array" ref="L781">IFERROR(INDEX([1]!v_s10a_incident_by_feeder_FY26[End_Time], ROWS($L$9:L781)),"")</f>
        <v>45995.418749999997</v>
      </c>
      <c r="M781" s="97" cm="1">
        <f t="array" ref="M781">IFERROR(INDEX([1]!v_s10a_incident_by_feeder_FY26[SAIDI_Value], ROWS($M$9:M781)),"")</f>
        <v>0.65695952433891969</v>
      </c>
      <c r="N781" s="94" cm="1">
        <f t="array" ref="N781">IFERROR(INDEX([1]!v_s10a_incident_by_feeder_FY26[SAIFI_Value], ROWS($N$9:N781)),"")</f>
        <v>5.484156880124086E-3</v>
      </c>
      <c r="O781" s="91" cm="1">
        <f t="array" ref="O781">IFERROR(INDEX([1]!v_s10a_incident_by_feeder_FY26[ICPs], ROWS($N$9:N781)),"")</f>
        <v>198</v>
      </c>
      <c r="P781" s="118" cm="1">
        <f t="array" ref="P781">IFERROR(INDEX([1]!v_s10a_incident_by_feeder_FY26[CML], ROWS($P$9:P781)),"")</f>
        <v>23718.866666732356</v>
      </c>
      <c r="Q781" s="88" t="str" cm="1">
        <f t="array" ref="Q781">IFERROR(INDEX([1]!v_s10a_incident_by_feeder_FY26[Planned or Unplanned], ROWS($Q$9:Q781)),"")</f>
        <v>Unplanned</v>
      </c>
      <c r="R781" s="88" t="str" cm="1">
        <f t="array" ref="R781">IFERROR(INDEX([1]!v_s10a_incident_by_feeder_FY26[Cause], ROWS($R$9:R781)),"")</f>
        <v>Defective Equipment</v>
      </c>
      <c r="S781" s="88" t="str" cm="1">
        <f t="array" ref="S781">IFERROR(INDEX([1]!v_s10a_incident_by_feeder_FY26[Details], ROWS($S$9:S781)),"")</f>
        <v># Line Down at Pole 409298, Mangakaretu Rd, Waipapa</v>
      </c>
      <c r="T781" s="18"/>
    </row>
    <row r="782" spans="1:20" ht="15.75" x14ac:dyDescent="0.25">
      <c r="A782" s="10">
        <v>782</v>
      </c>
      <c r="B782" s="11"/>
      <c r="C782" s="116"/>
      <c r="D782" s="116"/>
      <c r="E782" s="85" t="str" cm="1">
        <f t="array" ref="E782">IFERROR(INDEX([1]!v_s10a_incident_by_feeder_FY26[Interruptions Identifier], ROWS($E$9:E782)),"")</f>
        <v>INCD-35900-F-TE KAO</v>
      </c>
      <c r="F782" s="85" t="str" cm="1">
        <f t="array" ref="F782">IFERROR(INDEX([1]!v_s10a_incident_by_feeder_FY26[Circuit Location], ROWS($F$9:F782)),"")</f>
        <v>Pukenui 131142 - Te Kao</v>
      </c>
      <c r="G782" s="88" t="str" cm="1">
        <f t="array" ref="G782">IFERROR(INDEX(#REF!, ROWS($G$9:G782)),"")</f>
        <v/>
      </c>
      <c r="H782" s="88" t="str" cm="1">
        <f t="array" ref="H782">IFERROR(INDEX([1]!v_s10a_incident_by_feeder_FY26[feeder], ROWS($H$9:H782)),"")</f>
        <v>TE KAO</v>
      </c>
      <c r="I782" s="89" cm="1">
        <f t="array" ref="I782">IFERROR(INDEX([1]!v_s10a_incident_by_feeder_FY26[Start_Date], ROWS($I$9:I782)),"")</f>
        <v>45995.256944444445</v>
      </c>
      <c r="J782" s="90" cm="1">
        <f t="array" ref="J782">IFERROR(INDEX([1]!v_s10a_incident_by_feeder_FY26[Start_Time], ROWS($J$9:J782)),"")</f>
        <v>45995.256944444445</v>
      </c>
      <c r="K782" s="89" cm="1">
        <f t="array" ref="K782">IFERROR(INDEX([1]!v_s10a_incident_by_feeder_FY26[End_Date], ROWS($K$9:K782)),"")</f>
        <v>45995.408333333333</v>
      </c>
      <c r="L782" s="90" cm="1">
        <f t="array" ref="L782">IFERROR(INDEX([1]!v_s10a_incident_by_feeder_FY26[End_Time], ROWS($L$9:L782)),"")</f>
        <v>45995.408333333333</v>
      </c>
      <c r="M782" s="97" cm="1">
        <f t="array" ref="M782">IFERROR(INDEX([1]!v_s10a_incident_by_feeder_FY26[SAIDI_Value], ROWS($M$9:M782)),"")</f>
        <v>0.14491469089173767</v>
      </c>
      <c r="N782" s="94" cm="1">
        <f t="array" ref="N782">IFERROR(INDEX([1]!v_s10a_incident_by_feeder_FY26[SAIFI_Value], ROWS($N$9:N782)),"")</f>
        <v>6.6474628849988926E-4</v>
      </c>
      <c r="O782" s="91" cm="1">
        <f t="array" ref="O782">IFERROR(INDEX([1]!v_s10a_incident_by_feeder_FY26[ICPs], ROWS($N$9:N782)),"")</f>
        <v>24</v>
      </c>
      <c r="P782" s="118" cm="1">
        <f t="array" ref="P782">IFERROR(INDEX([1]!v_s10a_incident_by_feeder_FY26[CML], ROWS($P$9:P782)),"")</f>
        <v>5231.9999999552965</v>
      </c>
      <c r="Q782" s="88" t="str" cm="1">
        <f t="array" ref="Q782">IFERROR(INDEX([1]!v_s10a_incident_by_feeder_FY26[Planned or Unplanned], ROWS($Q$9:Q782)),"")</f>
        <v>Unplanned</v>
      </c>
      <c r="R782" s="88" t="str" cm="1">
        <f t="array" ref="R782">IFERROR(INDEX([1]!v_s10a_incident_by_feeder_FY26[Cause], ROWS($R$9:R782)),"")</f>
        <v>Unknown</v>
      </c>
      <c r="S782" s="88" t="str" cm="1">
        <f t="array" ref="S782">IFERROR(INDEX([1]!v_s10a_incident_by_feeder_FY26[Details], ROWS($S$9:S782)),"")</f>
        <v># Fuse F2063 Blown, Te Ahu Rd, Pukenui</v>
      </c>
      <c r="T782" s="18"/>
    </row>
    <row r="783" spans="1:20" ht="15.75" x14ac:dyDescent="0.25">
      <c r="A783" s="10">
        <v>783</v>
      </c>
      <c r="B783" s="11"/>
      <c r="C783" s="116"/>
      <c r="D783" s="116"/>
      <c r="E783" s="85" t="str" cm="1">
        <f t="array" ref="E783">IFERROR(INDEX([1]!v_s10a_incident_by_feeder_FY26[Interruptions Identifier], ROWS($E$9:E783)),"")</f>
        <v>INCD-35903-F-HOREKE</v>
      </c>
      <c r="F783" s="85" t="str" cm="1">
        <f t="array" ref="F783">IFERROR(INDEX([1]!v_s10a_incident_by_feeder_FY26[Circuit Location], ROWS($F$9:F783)),"")</f>
        <v>Kaikohe  CB0111 - Horeke</v>
      </c>
      <c r="G783" s="88" t="str" cm="1">
        <f t="array" ref="G783">IFERROR(INDEX(#REF!, ROWS($G$9:G783)),"")</f>
        <v/>
      </c>
      <c r="H783" s="88" t="str" cm="1">
        <f t="array" ref="H783">IFERROR(INDEX([1]!v_s10a_incident_by_feeder_FY26[feeder], ROWS($H$9:H783)),"")</f>
        <v>HOREKE</v>
      </c>
      <c r="I783" s="89" cm="1">
        <f t="array" ref="I783">IFERROR(INDEX([1]!v_s10a_incident_by_feeder_FY26[Start_Date], ROWS($I$9:I783)),"")</f>
        <v>45995.396458333336</v>
      </c>
      <c r="J783" s="90" cm="1">
        <f t="array" ref="J783">IFERROR(INDEX([1]!v_s10a_incident_by_feeder_FY26[Start_Time], ROWS($J$9:J783)),"")</f>
        <v>45995.396458333336</v>
      </c>
      <c r="K783" s="89" cm="1">
        <f t="array" ref="K783">IFERROR(INDEX([1]!v_s10a_incident_by_feeder_FY26[End_Date], ROWS($K$9:K783)),"")</f>
        <v>45995.549085648148</v>
      </c>
      <c r="L783" s="90" cm="1">
        <f t="array" ref="L783">IFERROR(INDEX([1]!v_s10a_incident_by_feeder_FY26[End_Time], ROWS($L$9:L783)),"")</f>
        <v>45995.549085648148</v>
      </c>
      <c r="M783" s="97" cm="1">
        <f t="array" ref="M783">IFERROR(INDEX([1]!v_s10a_incident_by_feeder_FY26[SAIDI_Value], ROWS($M$9:M783)),"")</f>
        <v>1.8079894194213262</v>
      </c>
      <c r="N783" s="94" cm="1">
        <f t="array" ref="N783">IFERROR(INDEX([1]!v_s10a_incident_by_feeder_FY26[SAIFI_Value], ROWS($N$9:N783)),"")</f>
        <v>8.2262353201861295E-3</v>
      </c>
      <c r="O783" s="91" cm="1">
        <f t="array" ref="O783">IFERROR(INDEX([1]!v_s10a_incident_by_feeder_FY26[ICPs], ROWS($N$9:N783)),"")</f>
        <v>297</v>
      </c>
      <c r="P783" s="118" cm="1">
        <f t="array" ref="P783">IFERROR(INDEX([1]!v_s10a_incident_by_feeder_FY26[CML], ROWS($P$9:P783)),"")</f>
        <v>65275.649998787558</v>
      </c>
      <c r="Q783" s="88" t="str" cm="1">
        <f t="array" ref="Q783">IFERROR(INDEX([1]!v_s10a_incident_by_feeder_FY26[Planned or Unplanned], ROWS($Q$9:Q783)),"")</f>
        <v>Planned</v>
      </c>
      <c r="R783" s="88" t="str" cm="1">
        <f t="array" ref="R783">IFERROR(INDEX([1]!v_s10a_incident_by_feeder_FY26[Cause], ROWS($R$9:R783)),"")</f>
        <v>Planned Outage</v>
      </c>
      <c r="S783" s="88" t="str" cm="1">
        <f t="array" ref="S783">IFERROR(INDEX([1]!v_s10a_incident_by_feeder_FY26[Details], ROWS($S$9:S783)),"")</f>
        <v># Service Transformer T03716, Horeke Rd, Kaikohe</v>
      </c>
      <c r="T783" s="18"/>
    </row>
    <row r="784" spans="1:20" ht="15.75" x14ac:dyDescent="0.25">
      <c r="A784" s="10">
        <v>784</v>
      </c>
      <c r="B784" s="11"/>
      <c r="C784" s="116"/>
      <c r="D784" s="116"/>
      <c r="E784" s="85" t="str" cm="1">
        <f t="array" ref="E784">IFERROR(INDEX([1]!v_s10a_incident_by_feeder_FY26[Interruptions Identifier], ROWS($E$9:E784)),"")</f>
        <v>INCD-35906-F-HOREKE</v>
      </c>
      <c r="F784" s="85" t="str" cm="1">
        <f t="array" ref="F784">IFERROR(INDEX([1]!v_s10a_incident_by_feeder_FY26[Circuit Location], ROWS($F$9:F784)),"")</f>
        <v>Kaikohe  CB0111 - Horeke</v>
      </c>
      <c r="G784" s="88" t="str" cm="1">
        <f t="array" ref="G784">IFERROR(INDEX(#REF!, ROWS($G$9:G784)),"")</f>
        <v/>
      </c>
      <c r="H784" s="88" t="str" cm="1">
        <f t="array" ref="H784">IFERROR(INDEX([1]!v_s10a_incident_by_feeder_FY26[feeder], ROWS($H$9:H784)),"")</f>
        <v>HOREKE</v>
      </c>
      <c r="I784" s="89" cm="1">
        <f t="array" ref="I784">IFERROR(INDEX([1]!v_s10a_incident_by_feeder_FY26[Start_Date], ROWS($I$9:I784)),"")</f>
        <v>45995.402083333334</v>
      </c>
      <c r="J784" s="90" cm="1">
        <f t="array" ref="J784">IFERROR(INDEX([1]!v_s10a_incident_by_feeder_FY26[Start_Time], ROWS($J$9:J784)),"")</f>
        <v>45995.402083333334</v>
      </c>
      <c r="K784" s="89" cm="1">
        <f t="array" ref="K784">IFERROR(INDEX([1]!v_s10a_incident_by_feeder_FY26[End_Date], ROWS($K$9:K784)),"")</f>
        <v>45995.636805555558</v>
      </c>
      <c r="L784" s="90" cm="1">
        <f t="array" ref="L784">IFERROR(INDEX([1]!v_s10a_incident_by_feeder_FY26[End_Time], ROWS($L$9:L784)),"")</f>
        <v>45995.636805555558</v>
      </c>
      <c r="M784" s="97" cm="1">
        <f t="array" ref="M784">IFERROR(INDEX([1]!v_s10a_incident_by_feeder_FY26[SAIDI_Value], ROWS($M$9:M784)),"")</f>
        <v>0.61356082429460679</v>
      </c>
      <c r="N784" s="94" cm="1">
        <f t="array" ref="N784">IFERROR(INDEX([1]!v_s10a_incident_by_feeder_FY26[SAIFI_Value], ROWS($N$9:N784)),"")</f>
        <v>2.7697762020828715E-3</v>
      </c>
      <c r="O784" s="91" cm="1">
        <f t="array" ref="O784">IFERROR(INDEX([1]!v_s10a_incident_by_feeder_FY26[ICPs], ROWS($N$9:N784)),"")</f>
        <v>100</v>
      </c>
      <c r="P784" s="118" cm="1">
        <f t="array" ref="P784">IFERROR(INDEX([1]!v_s10a_incident_by_feeder_FY26[CML], ROWS($P$9:P784)),"")</f>
        <v>22152.000000332482</v>
      </c>
      <c r="Q784" s="88" t="str" cm="1">
        <f t="array" ref="Q784">IFERROR(INDEX([1]!v_s10a_incident_by_feeder_FY26[Planned or Unplanned], ROWS($Q$9:Q784)),"")</f>
        <v>Planned</v>
      </c>
      <c r="R784" s="88" t="str" cm="1">
        <f t="array" ref="R784">IFERROR(INDEX([1]!v_s10a_incident_by_feeder_FY26[Cause], ROWS($R$9:R784)),"")</f>
        <v>Planned Outage</v>
      </c>
      <c r="S784" s="88" t="str" cm="1">
        <f t="array" ref="S784">IFERROR(INDEX([1]!v_s10a_incident_by_feeder_FY26[Details], ROWS($S$9:S784)),"")</f>
        <v># Outage for Close Approach, Horeke Rd, Kaikohe</v>
      </c>
      <c r="T784" s="18"/>
    </row>
    <row r="785" spans="1:20" ht="15.75" x14ac:dyDescent="0.25">
      <c r="A785" s="10">
        <v>785</v>
      </c>
      <c r="B785" s="11"/>
      <c r="C785" s="116"/>
      <c r="D785" s="116"/>
      <c r="E785" s="85" t="str" cm="1">
        <f t="array" ref="E785">IFERROR(INDEX([1]!v_s10a_incident_by_feeder_FY26[Interruptions Identifier], ROWS($E$9:E785)),"")</f>
        <v>INCD-35912-F-PUKETI</v>
      </c>
      <c r="F785" s="85" t="str" cm="1">
        <f t="array" ref="F785">IFERROR(INDEX([1]!v_s10a_incident_by_feeder_FY26[Circuit Location], ROWS($F$9:F785)),"")</f>
        <v>Waipapa 041692 - Puketi</v>
      </c>
      <c r="G785" s="88" t="str" cm="1">
        <f t="array" ref="G785">IFERROR(INDEX(#REF!, ROWS($G$9:G785)),"")</f>
        <v/>
      </c>
      <c r="H785" s="88" t="str" cm="1">
        <f t="array" ref="H785">IFERROR(INDEX([1]!v_s10a_incident_by_feeder_FY26[feeder], ROWS($H$9:H785)),"")</f>
        <v>PUKETI</v>
      </c>
      <c r="I785" s="89" cm="1">
        <f t="array" ref="I785">IFERROR(INDEX([1]!v_s10a_incident_by_feeder_FY26[Start_Date], ROWS($I$9:I785)),"")</f>
        <v>45995.385416666664</v>
      </c>
      <c r="J785" s="90" cm="1">
        <f t="array" ref="J785">IFERROR(INDEX([1]!v_s10a_incident_by_feeder_FY26[Start_Time], ROWS($J$9:J785)),"")</f>
        <v>45995.385416666664</v>
      </c>
      <c r="K785" s="89" cm="1">
        <f t="array" ref="K785">IFERROR(INDEX([1]!v_s10a_incident_by_feeder_FY26[End_Date], ROWS($K$9:K785)),"")</f>
        <v>45995.554976851854</v>
      </c>
      <c r="L785" s="90" cm="1">
        <f t="array" ref="L785">IFERROR(INDEX([1]!v_s10a_incident_by_feeder_FY26[End_Time], ROWS($L$9:L785)),"")</f>
        <v>45995.554976851854</v>
      </c>
      <c r="M785" s="97" cm="1">
        <f t="array" ref="M785">IFERROR(INDEX([1]!v_s10a_incident_by_feeder_FY26[SAIDI_Value], ROWS($M$9:M785)),"")</f>
        <v>0.22724813503186683</v>
      </c>
      <c r="N785" s="94" cm="1">
        <f t="array" ref="N785">IFERROR(INDEX([1]!v_s10a_incident_by_feeder_FY26[SAIFI_Value], ROWS($N$9:N785)),"")</f>
        <v>2.1327276756038112E-3</v>
      </c>
      <c r="O785" s="91" cm="1">
        <f t="array" ref="O785">IFERROR(INDEX([1]!v_s10a_incident_by_feeder_FY26[ICPs], ROWS($N$9:N785)),"")</f>
        <v>77</v>
      </c>
      <c r="P785" s="118" cm="1">
        <f t="array" ref="P785">IFERROR(INDEX([1]!v_s10a_incident_by_feeder_FY26[CML], ROWS($P$9:P785)),"")</f>
        <v>8204.5666671905201</v>
      </c>
      <c r="Q785" s="88" t="str" cm="1">
        <f t="array" ref="Q785">IFERROR(INDEX([1]!v_s10a_incident_by_feeder_FY26[Planned or Unplanned], ROWS($Q$9:Q785)),"")</f>
        <v>Unplanned</v>
      </c>
      <c r="R785" s="88" t="str" cm="1">
        <f t="array" ref="R785">IFERROR(INDEX([1]!v_s10a_incident_by_feeder_FY26[Cause], ROWS($R$9:R785)),"")</f>
        <v>Defective Equipment</v>
      </c>
      <c r="S785" s="88" t="str" cm="1">
        <f t="array" ref="S785">IFERROR(INDEX([1]!v_s10a_incident_by_feeder_FY26[Details], ROWS($S$9:S785)),"")</f>
        <v># Repair Switch 042, Puketotara Rd, Waipapa</v>
      </c>
      <c r="T785" s="18"/>
    </row>
    <row r="786" spans="1:20" ht="15.75" x14ac:dyDescent="0.25">
      <c r="A786" s="10">
        <v>786</v>
      </c>
      <c r="B786" s="11"/>
      <c r="C786" s="116"/>
      <c r="D786" s="116"/>
      <c r="E786" s="85" t="str" cm="1">
        <f t="array" ref="E786">IFERROR(INDEX([1]!v_s10a_incident_by_feeder_FY26[Interruptions Identifier], ROWS($E$9:E786)),"")</f>
        <v>INCD-35918-F-OHAEAWAI</v>
      </c>
      <c r="F786" s="85" t="str" cm="1">
        <f t="array" ref="F786">IFERROR(INDEX([1]!v_s10a_incident_by_feeder_FY26[Circuit Location], ROWS($F$9:F786)),"")</f>
        <v>Kaikohe  CB0110 - Ohaeawai</v>
      </c>
      <c r="G786" s="88" t="str" cm="1">
        <f t="array" ref="G786">IFERROR(INDEX(#REF!, ROWS($G$9:G786)),"")</f>
        <v/>
      </c>
      <c r="H786" s="88" t="str" cm="1">
        <f t="array" ref="H786">IFERROR(INDEX([1]!v_s10a_incident_by_feeder_FY26[feeder], ROWS($H$9:H786)),"")</f>
        <v>OHAEAWAI</v>
      </c>
      <c r="I786" s="89" cm="1">
        <f t="array" ref="I786">IFERROR(INDEX([1]!v_s10a_incident_by_feeder_FY26[Start_Date], ROWS($I$9:I786)),"")</f>
        <v>45995.633333333331</v>
      </c>
      <c r="J786" s="90" cm="1">
        <f t="array" ref="J786">IFERROR(INDEX([1]!v_s10a_incident_by_feeder_FY26[Start_Time], ROWS($J$9:J786)),"")</f>
        <v>45995.633333333331</v>
      </c>
      <c r="K786" s="89" cm="1">
        <f t="array" ref="K786">IFERROR(INDEX([1]!v_s10a_incident_by_feeder_FY26[End_Date], ROWS($K$9:K786)),"")</f>
        <v>45995.799305555556</v>
      </c>
      <c r="L786" s="90" cm="1">
        <f t="array" ref="L786">IFERROR(INDEX([1]!v_s10a_incident_by_feeder_FY26[End_Time], ROWS($L$9:L786)),"")</f>
        <v>45995.799305555556</v>
      </c>
      <c r="M786" s="97" cm="1">
        <f t="array" ref="M786">IFERROR(INDEX([1]!v_s10a_incident_by_feeder_FY26[SAIDI_Value], ROWS($M$9:M786)),"")</f>
        <v>1.7780024374286405</v>
      </c>
      <c r="N786" s="94" cm="1">
        <f t="array" ref="N786">IFERROR(INDEX([1]!v_s10a_incident_by_feeder_FY26[SAIFI_Value], ROWS($N$9:N786)),"")</f>
        <v>8.4201196543319291E-3</v>
      </c>
      <c r="O786" s="91" cm="1">
        <f t="array" ref="O786">IFERROR(INDEX([1]!v_s10a_incident_by_feeder_FY26[ICPs], ROWS($N$9:N786)),"")</f>
        <v>304</v>
      </c>
      <c r="P786" s="118" cm="1">
        <f t="array" ref="P786">IFERROR(INDEX([1]!v_s10a_incident_by_feeder_FY26[CML], ROWS($P$9:P786)),"")</f>
        <v>64193.000000923639</v>
      </c>
      <c r="Q786" s="88" t="str" cm="1">
        <f t="array" ref="Q786">IFERROR(INDEX([1]!v_s10a_incident_by_feeder_FY26[Planned or Unplanned], ROWS($Q$9:Q786)),"")</f>
        <v>Unplanned</v>
      </c>
      <c r="R786" s="88" t="str" cm="1">
        <f t="array" ref="R786">IFERROR(INDEX([1]!v_s10a_incident_by_feeder_FY26[Cause], ROWS($R$9:R786)),"")</f>
        <v>Vegetation</v>
      </c>
      <c r="S786" s="88" t="str" cm="1">
        <f t="array" ref="S786">IFERROR(INDEX([1]!v_s10a_incident_by_feeder_FY26[Details], ROWS($S$9:S786)),"")</f>
        <v># Tree Thorugh Line at Pole 431276, Te Ahu Ahu Rd, Kaikohe</v>
      </c>
      <c r="T786" s="18"/>
    </row>
    <row r="787" spans="1:20" ht="15.75" x14ac:dyDescent="0.25">
      <c r="A787" s="10">
        <v>787</v>
      </c>
      <c r="B787" s="11"/>
      <c r="C787" s="116"/>
      <c r="D787" s="116"/>
      <c r="E787" s="85" t="str" cm="1">
        <f t="array" ref="E787">IFERROR(INDEX([1]!v_s10a_incident_by_feeder_FY26[Interruptions Identifier], ROWS($E$9:E787)),"")</f>
        <v>INCD-35933-F-ORURU</v>
      </c>
      <c r="F787" s="85" t="str" cm="1">
        <f t="array" ref="F787">IFERROR(INDEX([1]!v_s10a_incident_by_feeder_FY26[Circuit Location], ROWS($F$9:F787)),"")</f>
        <v>Taipa CB1206 - Oruru</v>
      </c>
      <c r="G787" s="88" t="str" cm="1">
        <f t="array" ref="G787">IFERROR(INDEX(#REF!, ROWS($G$9:G787)),"")</f>
        <v/>
      </c>
      <c r="H787" s="88" t="str" cm="1">
        <f t="array" ref="H787">IFERROR(INDEX([1]!v_s10a_incident_by_feeder_FY26[feeder], ROWS($H$9:H787)),"")</f>
        <v>ORURU</v>
      </c>
      <c r="I787" s="89" cm="1">
        <f t="array" ref="I787">IFERROR(INDEX([1]!v_s10a_incident_by_feeder_FY26[Start_Date], ROWS($I$9:I787)),"")</f>
        <v>46028.397916666669</v>
      </c>
      <c r="J787" s="90" cm="1">
        <f t="array" ref="J787">IFERROR(INDEX([1]!v_s10a_incident_by_feeder_FY26[Start_Time], ROWS($J$9:J787)),"")</f>
        <v>46028.397916666669</v>
      </c>
      <c r="K787" s="89" cm="1">
        <f t="array" ref="K787">IFERROR(INDEX([1]!v_s10a_incident_by_feeder_FY26[End_Date], ROWS($K$9:K787)),"")</f>
        <v>46028.474999999999</v>
      </c>
      <c r="L787" s="90" cm="1">
        <f t="array" ref="L787">IFERROR(INDEX([1]!v_s10a_incident_by_feeder_FY26[End_Time], ROWS($L$9:L787)),"")</f>
        <v>46028.474999999999</v>
      </c>
      <c r="M787" s="97" cm="1">
        <f t="array" ref="M787">IFERROR(INDEX([1]!v_s10a_incident_by_feeder_FY26[SAIDI_Value], ROWS($M$9:M787)),"")</f>
        <v>5.2265676931001537E-2</v>
      </c>
      <c r="N787" s="94" cm="1">
        <f t="array" ref="N787">IFERROR(INDEX([1]!v_s10a_incident_by_feeder_FY26[SAIFI_Value], ROWS($N$9:N787)),"")</f>
        <v>4.7086195435408821E-4</v>
      </c>
      <c r="O787" s="91" cm="1">
        <f t="array" ref="O787">IFERROR(INDEX([1]!v_s10a_incident_by_feeder_FY26[ICPs], ROWS($N$9:N787)),"")</f>
        <v>17</v>
      </c>
      <c r="P787" s="118" cm="1">
        <f t="array" ref="P787">IFERROR(INDEX([1]!v_s10a_incident_by_feeder_FY26[CML], ROWS($P$9:P787)),"")</f>
        <v>1886.9999999168795</v>
      </c>
      <c r="Q787" s="88" t="str" cm="1">
        <f t="array" ref="Q787">IFERROR(INDEX([1]!v_s10a_incident_by_feeder_FY26[Planned or Unplanned], ROWS($Q$9:Q787)),"")</f>
        <v>Planned</v>
      </c>
      <c r="R787" s="88" t="str" cm="1">
        <f t="array" ref="R787">IFERROR(INDEX([1]!v_s10a_incident_by_feeder_FY26[Cause], ROWS($R$9:R787)),"")</f>
        <v>Planned Outage</v>
      </c>
      <c r="S787" s="88" t="str" cm="1">
        <f t="array" ref="S787">IFERROR(INDEX([1]!v_s10a_incident_by_feeder_FY26[Details], ROWS($S$9:S787)),"")</f>
        <v># Network Alterations, Beyond Switch 334, Oruaiti Rd, Taipa</v>
      </c>
      <c r="T787" s="18"/>
    </row>
    <row r="788" spans="1:20" ht="15.75" x14ac:dyDescent="0.25">
      <c r="A788" s="10">
        <v>788</v>
      </c>
      <c r="B788" s="11"/>
      <c r="C788" s="116"/>
      <c r="D788" s="116"/>
      <c r="E788" s="85" t="str" cm="1">
        <f t="array" ref="E788">IFERROR(INDEX([1]!v_s10a_incident_by_feeder_FY26[Interruptions Identifier], ROWS($E$9:E788)),"")</f>
        <v>INCD-35936-F-ORURU</v>
      </c>
      <c r="F788" s="85" t="str" cm="1">
        <f t="array" ref="F788">IFERROR(INDEX([1]!v_s10a_incident_by_feeder_FY26[Circuit Location], ROWS($F$9:F788)),"")</f>
        <v>Taipa CB1206 - Oruru</v>
      </c>
      <c r="G788" s="88" t="str" cm="1">
        <f t="array" ref="G788">IFERROR(INDEX(#REF!, ROWS($G$9:G788)),"")</f>
        <v/>
      </c>
      <c r="H788" s="88" t="str" cm="1">
        <f t="array" ref="H788">IFERROR(INDEX([1]!v_s10a_incident_by_feeder_FY26[feeder], ROWS($H$9:H788)),"")</f>
        <v>ORURU</v>
      </c>
      <c r="I788" s="89" cm="1">
        <f t="array" ref="I788">IFERROR(INDEX([1]!v_s10a_incident_by_feeder_FY26[Start_Date], ROWS($I$9:I788)),"")</f>
        <v>46036.398611111108</v>
      </c>
      <c r="J788" s="90" cm="1">
        <f t="array" ref="J788">IFERROR(INDEX([1]!v_s10a_incident_by_feeder_FY26[Start_Time], ROWS($J$9:J788)),"")</f>
        <v>46036.398611111108</v>
      </c>
      <c r="K788" s="89" cm="1">
        <f t="array" ref="K788">IFERROR(INDEX([1]!v_s10a_incident_by_feeder_FY26[End_Date], ROWS($K$9:K788)),"")</f>
        <v>46036.556944444441</v>
      </c>
      <c r="L788" s="90" cm="1">
        <f t="array" ref="L788">IFERROR(INDEX([1]!v_s10a_incident_by_feeder_FY26[End_Time], ROWS($L$9:L788)),"")</f>
        <v>46036.556944444441</v>
      </c>
      <c r="M788" s="97" cm="1">
        <f t="array" ref="M788">IFERROR(INDEX([1]!v_s10a_incident_by_feeder_FY26[SAIDI_Value], ROWS($M$9:M788)),"")</f>
        <v>0.25891867936991364</v>
      </c>
      <c r="N788" s="94" cm="1">
        <f t="array" ref="N788">IFERROR(INDEX([1]!v_s10a_incident_by_feeder_FY26[SAIFI_Value], ROWS($N$9:N788)),"")</f>
        <v>1.1356082428539774E-3</v>
      </c>
      <c r="O788" s="91" cm="1">
        <f t="array" ref="O788">IFERROR(INDEX([1]!v_s10a_incident_by_feeder_FY26[ICPs], ROWS($N$9:N788)),"")</f>
        <v>41</v>
      </c>
      <c r="P788" s="118" cm="1">
        <f t="array" ref="P788">IFERROR(INDEX([1]!v_s10a_incident_by_feeder_FY26[CML], ROWS($P$9:P788)),"")</f>
        <v>9347.9999999713618</v>
      </c>
      <c r="Q788" s="88" t="str" cm="1">
        <f t="array" ref="Q788">IFERROR(INDEX([1]!v_s10a_incident_by_feeder_FY26[Planned or Unplanned], ROWS($Q$9:Q788)),"")</f>
        <v>Planned</v>
      </c>
      <c r="R788" s="88" t="str" cm="1">
        <f t="array" ref="R788">IFERROR(INDEX([1]!v_s10a_incident_by_feeder_FY26[Cause], ROWS($R$9:R788)),"")</f>
        <v>Planned Outage</v>
      </c>
      <c r="S788" s="88" t="str" cm="1">
        <f t="array" ref="S788">IFERROR(INDEX([1]!v_s10a_incident_by_feeder_FY26[Details], ROWS($S$9:S788)),"")</f>
        <v># Network Alterations, Beyond Link L569, Taylor Rd, Taipa</v>
      </c>
      <c r="T788" s="18"/>
    </row>
    <row r="789" spans="1:20" ht="15.75" x14ac:dyDescent="0.25">
      <c r="A789" s="10">
        <v>789</v>
      </c>
      <c r="B789" s="11"/>
      <c r="C789" s="116"/>
      <c r="D789" s="116"/>
      <c r="E789" s="85" t="str" cm="1">
        <f t="array" ref="E789">IFERROR(INDEX([1]!v_s10a_incident_by_feeder_FY26[Interruptions Identifier], ROWS($E$9:E789)),"")</f>
        <v>INCD-35939-F-WHANGAROA</v>
      </c>
      <c r="F789" s="85" t="str" cm="1">
        <f t="array" ref="F789">IFERROR(INDEX([1]!v_s10a_incident_by_feeder_FY26[Circuit Location], ROWS($F$9:F789)),"")</f>
        <v>Kaeo 191722 - Whangaroa</v>
      </c>
      <c r="G789" s="88" t="str" cm="1">
        <f t="array" ref="G789">IFERROR(INDEX(#REF!, ROWS($G$9:G789)),"")</f>
        <v/>
      </c>
      <c r="H789" s="88" t="str" cm="1">
        <f t="array" ref="H789">IFERROR(INDEX([1]!v_s10a_incident_by_feeder_FY26[feeder], ROWS($H$9:H789)),"")</f>
        <v>WHANGAROA</v>
      </c>
      <c r="I789" s="89" cm="1">
        <f t="array" ref="I789">IFERROR(INDEX([1]!v_s10a_incident_by_feeder_FY26[Start_Date], ROWS($I$9:I789)),"")</f>
        <v>46038.375694444447</v>
      </c>
      <c r="J789" s="90" cm="1">
        <f t="array" ref="J789">IFERROR(INDEX([1]!v_s10a_incident_by_feeder_FY26[Start_Time], ROWS($J$9:J789)),"")</f>
        <v>46038.375694444447</v>
      </c>
      <c r="K789" s="89" cm="1">
        <f t="array" ref="K789">IFERROR(INDEX([1]!v_s10a_incident_by_feeder_FY26[End_Date], ROWS($K$9:K789)),"")</f>
        <v>46038.611805555556</v>
      </c>
      <c r="L789" s="90" cm="1">
        <f t="array" ref="L789">IFERROR(INDEX([1]!v_s10a_incident_by_feeder_FY26[End_Time], ROWS($L$9:L789)),"")</f>
        <v>46038.611805555556</v>
      </c>
      <c r="M789" s="97" cm="1">
        <f t="array" ref="M789">IFERROR(INDEX([1]!v_s10a_incident_by_feeder_FY26[SAIDI_Value], ROWS($M$9:M789)),"")</f>
        <v>0.83425659205536606</v>
      </c>
      <c r="N789" s="94" cm="1">
        <f t="array" ref="N789">IFERROR(INDEX([1]!v_s10a_incident_by_feeder_FY26[SAIFI_Value], ROWS($N$9:N789)),"")</f>
        <v>2.6035896299578996E-3</v>
      </c>
      <c r="O789" s="91" cm="1">
        <f t="array" ref="O789">IFERROR(INDEX([1]!v_s10a_incident_by_feeder_FY26[ICPs], ROWS($N$9:N789)),"")</f>
        <v>94</v>
      </c>
      <c r="P789" s="118" cm="1">
        <f t="array" ref="P789">IFERROR(INDEX([1]!v_s10a_incident_by_feeder_FY26[CML], ROWS($P$9:P789)),"")</f>
        <v>30119.999999566935</v>
      </c>
      <c r="Q789" s="88" t="str" cm="1">
        <f t="array" ref="Q789">IFERROR(INDEX([1]!v_s10a_incident_by_feeder_FY26[Planned or Unplanned], ROWS($Q$9:Q789)),"")</f>
        <v>Planned</v>
      </c>
      <c r="R789" s="88" t="str" cm="1">
        <f t="array" ref="R789">IFERROR(INDEX([1]!v_s10a_incident_by_feeder_FY26[Cause], ROWS($R$9:R789)),"")</f>
        <v>Planned Outage</v>
      </c>
      <c r="S789" s="88" t="str" cm="1">
        <f t="array" ref="S789">IFERROR(INDEX([1]!v_s10a_incident_by_feeder_FY26[Details], ROWS($S$9:S789)),"")</f>
        <v># Replace Poles 437298 to 437308, Tauranga Bay Rd, Kaeo</v>
      </c>
      <c r="T789" s="18"/>
    </row>
    <row r="790" spans="1:20" ht="15.75" x14ac:dyDescent="0.25">
      <c r="A790" s="10">
        <v>790</v>
      </c>
      <c r="B790" s="11"/>
      <c r="C790" s="116"/>
      <c r="D790" s="116"/>
      <c r="E790" s="85" t="str" cm="1">
        <f t="array" ref="E790">IFERROR(INDEX([1]!v_s10a_incident_by_feeder_FY26[Interruptions Identifier], ROWS($E$9:E790)),"")</f>
        <v>INCD-35945-F-RUSSELL EXPRESS</v>
      </c>
      <c r="F790" s="85" t="str" cm="1">
        <f t="array" ref="F790">IFERROR(INDEX([1]!v_s10a_incident_by_feeder_FY26[Circuit Location], ROWS($F$9:F790)),"")</f>
        <v>Kawakawa CB0209 - Russel Express</v>
      </c>
      <c r="G790" s="88" t="str" cm="1">
        <f t="array" ref="G790">IFERROR(INDEX(#REF!, ROWS($G$9:G790)),"")</f>
        <v/>
      </c>
      <c r="H790" s="88" t="str" cm="1">
        <f t="array" ref="H790">IFERROR(INDEX([1]!v_s10a_incident_by_feeder_FY26[feeder], ROWS($H$9:H790)),"")</f>
        <v>RUSSELL EXPRESS</v>
      </c>
      <c r="I790" s="89" cm="1">
        <f t="array" ref="I790">IFERROR(INDEX([1]!v_s10a_incident_by_feeder_FY26[Start_Date], ROWS($I$9:I790)),"")</f>
        <v>46049.388194444444</v>
      </c>
      <c r="J790" s="90" cm="1">
        <f t="array" ref="J790">IFERROR(INDEX([1]!v_s10a_incident_by_feeder_FY26[Start_Time], ROWS($J$9:J790)),"")</f>
        <v>46049.388194444444</v>
      </c>
      <c r="K790" s="89" cm="1">
        <f t="array" ref="K790">IFERROR(INDEX([1]!v_s10a_incident_by_feeder_FY26[End_Date], ROWS($K$9:K790)),"")</f>
        <v>46049.579861111109</v>
      </c>
      <c r="L790" s="90" cm="1">
        <f t="array" ref="L790">IFERROR(INDEX([1]!v_s10a_incident_by_feeder_FY26[End_Time], ROWS($L$9:L790)),"")</f>
        <v>46049.579861111109</v>
      </c>
      <c r="M790" s="97" cm="1">
        <f t="array" ref="M790">IFERROR(INDEX([1]!v_s10a_incident_by_feeder_FY26[SAIDI_Value], ROWS($M$9:M790)),"")</f>
        <v>4.5867493906260194E-2</v>
      </c>
      <c r="N790" s="94" cm="1">
        <f t="array" ref="N790">IFERROR(INDEX([1]!v_s10a_incident_by_feeder_FY26[SAIFI_Value], ROWS($N$9:N790)),"")</f>
        <v>1.6618657212497231E-4</v>
      </c>
      <c r="O790" s="91" cm="1">
        <f t="array" ref="O790">IFERROR(INDEX([1]!v_s10a_incident_by_feeder_FY26[ICPs], ROWS($N$9:N790)),"")</f>
        <v>6</v>
      </c>
      <c r="P790" s="118" cm="1">
        <f t="array" ref="P790">IFERROR(INDEX([1]!v_s10a_incident_by_feeder_FY26[CML], ROWS($P$9:P790)),"")</f>
        <v>1655.9999999916181</v>
      </c>
      <c r="Q790" s="88" t="str" cm="1">
        <f t="array" ref="Q790">IFERROR(INDEX([1]!v_s10a_incident_by_feeder_FY26[Planned or Unplanned], ROWS($Q$9:Q790)),"")</f>
        <v>Planned</v>
      </c>
      <c r="R790" s="88" t="str" cm="1">
        <f t="array" ref="R790">IFERROR(INDEX([1]!v_s10a_incident_by_feeder_FY26[Cause], ROWS($R$9:R790)),"")</f>
        <v>Planned Outage</v>
      </c>
      <c r="S790" s="88" t="str" cm="1">
        <f t="array" ref="S790">IFERROR(INDEX([1]!v_s10a_incident_by_feeder_FY26[Details], ROWS($S$9:S790)),"")</f>
        <v># Vegetation Clearance, beyond Link L021, Omatarua Rd, Russell</v>
      </c>
      <c r="T790" s="18"/>
    </row>
    <row r="791" spans="1:20" ht="15.75" x14ac:dyDescent="0.25">
      <c r="A791" s="10">
        <v>791</v>
      </c>
      <c r="B791" s="11"/>
      <c r="C791" s="116"/>
      <c r="D791" s="116"/>
      <c r="E791" s="85" t="str" cm="1">
        <f t="array" ref="E791">IFERROR(INDEX([1]!v_s10a_incident_by_feeder_FY26[Interruptions Identifier], ROWS($E$9:E791)),"")</f>
        <v>INCD-35951-F-WHANGAROA</v>
      </c>
      <c r="F791" s="85" t="str" cm="1">
        <f t="array" ref="F791">IFERROR(INDEX([1]!v_s10a_incident_by_feeder_FY26[Circuit Location], ROWS($F$9:F791)),"")</f>
        <v>Kaeo 191722 - Whangaroa</v>
      </c>
      <c r="G791" s="88" t="str" cm="1">
        <f t="array" ref="G791">IFERROR(INDEX(#REF!, ROWS($G$9:G791)),"")</f>
        <v/>
      </c>
      <c r="H791" s="88" t="str" cm="1">
        <f t="array" ref="H791">IFERROR(INDEX([1]!v_s10a_incident_by_feeder_FY26[feeder], ROWS($H$9:H791)),"")</f>
        <v>WHANGAROA</v>
      </c>
      <c r="I791" s="89" cm="1">
        <f t="array" ref="I791">IFERROR(INDEX([1]!v_s10a_incident_by_feeder_FY26[Start_Date], ROWS($I$9:I791)),"")</f>
        <v>46079.375</v>
      </c>
      <c r="J791" s="90" cm="1">
        <f t="array" ref="J791">IFERROR(INDEX([1]!v_s10a_incident_by_feeder_FY26[Start_Time], ROWS($J$9:J791)),"")</f>
        <v>46079.375</v>
      </c>
      <c r="K791" s="89" cm="1">
        <f t="array" ref="K791">IFERROR(INDEX([1]!v_s10a_incident_by_feeder_FY26[End_Date], ROWS($K$9:K791)),"")</f>
        <v>46079.665277777778</v>
      </c>
      <c r="L791" s="90" cm="1">
        <f t="array" ref="L791">IFERROR(INDEX([1]!v_s10a_incident_by_feeder_FY26[End_Time], ROWS($L$9:L791)),"")</f>
        <v>46079.665277777778</v>
      </c>
      <c r="M791" s="97" cm="1">
        <f t="array" ref="M791">IFERROR(INDEX([1]!v_s10a_incident_by_feeder_FY26[SAIDI_Value], ROWS($M$9:M791)),"")</f>
        <v>1.0883004653236144</v>
      </c>
      <c r="N791" s="94" cm="1">
        <f t="array" ref="N791">IFERROR(INDEX([1]!v_s10a_incident_by_feeder_FY26[SAIFI_Value], ROWS($N$9:N791)),"")</f>
        <v>2.6035896299578996E-3</v>
      </c>
      <c r="O791" s="91" cm="1">
        <f t="array" ref="O791">IFERROR(INDEX([1]!v_s10a_incident_by_feeder_FY26[ICPs], ROWS($N$9:N791)),"")</f>
        <v>94</v>
      </c>
      <c r="P791" s="118" cm="1">
        <f t="array" ref="P791">IFERROR(INDEX([1]!v_s10a_incident_by_feeder_FY26[CML], ROWS($P$9:P791)),"")</f>
        <v>39292.000000043772</v>
      </c>
      <c r="Q791" s="88" t="str" cm="1">
        <f t="array" ref="Q791">IFERROR(INDEX([1]!v_s10a_incident_by_feeder_FY26[Planned or Unplanned], ROWS($Q$9:Q791)),"")</f>
        <v>Planned</v>
      </c>
      <c r="R791" s="88" t="str" cm="1">
        <f t="array" ref="R791">IFERROR(INDEX([1]!v_s10a_incident_by_feeder_FY26[Cause], ROWS($R$9:R791)),"")</f>
        <v>Planned Outage</v>
      </c>
      <c r="S791" s="88" t="str" cm="1">
        <f t="array" ref="S791">IFERROR(INDEX([1]!v_s10a_incident_by_feeder_FY26[Details], ROWS($S$9:S791)),"")</f>
        <v># Replace Poles 437290, 437292, 437293, 437294, 437295, Beyond Sectionaliser S1067, Tauranga Bay, Kaeo</v>
      </c>
      <c r="T791" s="18"/>
    </row>
    <row r="792" spans="1:20" ht="15.75" x14ac:dyDescent="0.25">
      <c r="A792" s="10">
        <v>792</v>
      </c>
      <c r="B792" s="11"/>
      <c r="C792" s="116"/>
      <c r="D792" s="116"/>
      <c r="E792" s="85" t="str" cm="1">
        <f t="array" ref="E792">IFERROR(INDEX([1]!v_s10a_incident_by_feeder_FY26[Interruptions Identifier], ROWS($E$9:E792)),"")</f>
        <v>INCD-35969-F-PURERUA</v>
      </c>
      <c r="F792" s="85" t="str" cm="1">
        <f t="array" ref="F792">IFERROR(INDEX([1]!v_s10a_incident_by_feeder_FY26[Circuit Location], ROWS($F$9:F792)),"")</f>
        <v>Waipapa 041632 - Purerua</v>
      </c>
      <c r="G792" s="88" t="str" cm="1">
        <f t="array" ref="G792">IFERROR(INDEX(#REF!, ROWS($G$9:G792)),"")</f>
        <v/>
      </c>
      <c r="H792" s="88" t="str" cm="1">
        <f t="array" ref="H792">IFERROR(INDEX([1]!v_s10a_incident_by_feeder_FY26[feeder], ROWS($H$9:H792)),"")</f>
        <v>PURERUA</v>
      </c>
      <c r="I792" s="89" cm="1">
        <f t="array" ref="I792">IFERROR(INDEX([1]!v_s10a_incident_by_feeder_FY26[Start_Date], ROWS($I$9:I792)),"")</f>
        <v>46049.397916666669</v>
      </c>
      <c r="J792" s="90" cm="1">
        <f t="array" ref="J792">IFERROR(INDEX([1]!v_s10a_incident_by_feeder_FY26[Start_Time], ROWS($J$9:J792)),"")</f>
        <v>46049.397916666669</v>
      </c>
      <c r="K792" s="89" cm="1">
        <f t="array" ref="K792">IFERROR(INDEX([1]!v_s10a_incident_by_feeder_FY26[End_Date], ROWS($K$9:K792)),"")</f>
        <v>46049.637499999997</v>
      </c>
      <c r="L792" s="90" cm="1">
        <f t="array" ref="L792">IFERROR(INDEX([1]!v_s10a_incident_by_feeder_FY26[End_Time], ROWS($L$9:L792)),"")</f>
        <v>46049.637499999997</v>
      </c>
      <c r="M792" s="97" cm="1">
        <f t="array" ref="M792">IFERROR(INDEX([1]!v_s10a_incident_by_feeder_FY26[SAIDI_Value], ROWS($M$9:M792)),"")</f>
        <v>0.40568912031468007</v>
      </c>
      <c r="N792" s="94" cm="1">
        <f t="array" ref="N792">IFERROR(INDEX([1]!v_s10a_incident_by_feeder_FY26[SAIFI_Value], ROWS($N$9:N792)),"")</f>
        <v>1.3017948149789498E-3</v>
      </c>
      <c r="O792" s="91" cm="1">
        <f t="array" ref="O792">IFERROR(INDEX([1]!v_s10a_incident_by_feeder_FY26[ICPs], ROWS($N$9:N792)),"")</f>
        <v>47</v>
      </c>
      <c r="P792" s="118" cm="1">
        <f t="array" ref="P792">IFERROR(INDEX([1]!v_s10a_incident_by_feeder_FY26[CML], ROWS($P$9:P792)),"")</f>
        <v>14646.99999984121</v>
      </c>
      <c r="Q792" s="88" t="str" cm="1">
        <f t="array" ref="Q792">IFERROR(INDEX([1]!v_s10a_incident_by_feeder_FY26[Planned or Unplanned], ROWS($Q$9:Q792)),"")</f>
        <v>Planned</v>
      </c>
      <c r="R792" s="88" t="str" cm="1">
        <f t="array" ref="R792">IFERROR(INDEX([1]!v_s10a_incident_by_feeder_FY26[Cause], ROWS($R$9:R792)),"")</f>
        <v>Planned Outage</v>
      </c>
      <c r="S792" s="88" t="str" cm="1">
        <f t="array" ref="S792">IFERROR(INDEX([1]!v_s10a_incident_by_feeder_FY26[Details], ROWS($S$9:S792)),"")</f>
        <v># Replace Poles, Transformer near Pole 417034, Doves Bay, Waipapa</v>
      </c>
      <c r="T792" s="18"/>
    </row>
    <row r="793" spans="1:20" ht="15.75" x14ac:dyDescent="0.25">
      <c r="A793" s="10">
        <v>793</v>
      </c>
      <c r="B793" s="11"/>
      <c r="C793" s="116"/>
      <c r="D793" s="116"/>
      <c r="E793" s="85" t="str" cm="1">
        <f t="array" ref="E793">IFERROR(INDEX([1]!v_s10a_incident_by_feeder_FY26[Interruptions Identifier], ROWS($E$9:E793)),"")</f>
        <v>INCD-35978-F-AWANUI</v>
      </c>
      <c r="F793" s="85" t="str" cm="1">
        <f t="array" ref="F793">IFERROR(INDEX([1]!v_s10a_incident_by_feeder_FY26[Circuit Location], ROWS($F$9:F793)),"")</f>
        <v>NPL CB1406 - Awanui</v>
      </c>
      <c r="G793" s="88" t="str" cm="1">
        <f t="array" ref="G793">IFERROR(INDEX(#REF!, ROWS($G$9:G793)),"")</f>
        <v/>
      </c>
      <c r="H793" s="88" t="str" cm="1">
        <f t="array" ref="H793">IFERROR(INDEX([1]!v_s10a_incident_by_feeder_FY26[feeder], ROWS($H$9:H793)),"")</f>
        <v>AWANUI</v>
      </c>
      <c r="I793" s="89" cm="1">
        <f t="array" ref="I793">IFERROR(INDEX([1]!v_s10a_incident_by_feeder_FY26[Start_Date], ROWS($I$9:I793)),"")</f>
        <v>46000.513101851851</v>
      </c>
      <c r="J793" s="90" cm="1">
        <f t="array" ref="J793">IFERROR(INDEX([1]!v_s10a_incident_by_feeder_FY26[Start_Time], ROWS($J$9:J793)),"")</f>
        <v>46000.513101851851</v>
      </c>
      <c r="K793" s="89" cm="1">
        <f t="array" ref="K793">IFERROR(INDEX([1]!v_s10a_incident_by_feeder_FY26[End_Date], ROWS($K$9:K793)),"")</f>
        <v>46000.563217592593</v>
      </c>
      <c r="L793" s="90" cm="1">
        <f t="array" ref="L793">IFERROR(INDEX([1]!v_s10a_incident_by_feeder_FY26[End_Time], ROWS($L$9:L793)),"")</f>
        <v>46000.563217592593</v>
      </c>
      <c r="M793" s="97" cm="1">
        <f t="array" ref="M793">IFERROR(INDEX([1]!v_s10a_incident_by_feeder_FY26[SAIDI_Value], ROWS($M$9:M793)),"")</f>
        <v>0.15790955757713179</v>
      </c>
      <c r="N793" s="94" cm="1">
        <f t="array" ref="N793">IFERROR(INDEX([1]!v_s10a_incident_by_feeder_FY26[SAIFI_Value], ROWS($N$9:N793)),"")</f>
        <v>2.1881231996454687E-3</v>
      </c>
      <c r="O793" s="91" cm="1">
        <f t="array" ref="O793">IFERROR(INDEX([1]!v_s10a_incident_by_feeder_FY26[ICPs], ROWS($N$9:N793)),"")</f>
        <v>79</v>
      </c>
      <c r="P793" s="118" cm="1">
        <f t="array" ref="P793">IFERROR(INDEX([1]!v_s10a_incident_by_feeder_FY26[CML], ROWS($P$9:P793)),"")</f>
        <v>5701.166666764766</v>
      </c>
      <c r="Q793" s="88" t="str" cm="1">
        <f t="array" ref="Q793">IFERROR(INDEX([1]!v_s10a_incident_by_feeder_FY26[Planned or Unplanned], ROWS($Q$9:Q793)),"")</f>
        <v>Unplanned</v>
      </c>
      <c r="R793" s="88" t="str" cm="1">
        <f t="array" ref="R793">IFERROR(INDEX([1]!v_s10a_incident_by_feeder_FY26[Cause], ROWS($R$9:R793)),"")</f>
        <v>Unknown</v>
      </c>
      <c r="S793" s="88" t="str" cm="1">
        <f t="array" ref="S793">IFERROR(INDEX([1]!v_s10a_incident_by_feeder_FY26[Details], ROWS($S$9:S793)),"")</f>
        <v># Circuit Breaker CB1406 Tripped, Far North Rd, Kaitaia</v>
      </c>
      <c r="T793" s="18"/>
    </row>
    <row r="794" spans="1:20" ht="15.75" x14ac:dyDescent="0.25">
      <c r="A794" s="10">
        <v>794</v>
      </c>
      <c r="B794" s="11"/>
      <c r="C794" s="116"/>
      <c r="D794" s="116"/>
      <c r="E794" s="85" t="str" cm="1">
        <f t="array" ref="E794">IFERROR(INDEX([1]!v_s10a_incident_by_feeder_FY26[Interruptions Identifier], ROWS($E$9:E794)),"")</f>
        <v>INCD-35981-F-RANGITIHI</v>
      </c>
      <c r="F794" s="85" t="str" cm="1">
        <f t="array" ref="F794">IFERROR(INDEX([1]!v_s10a_incident_by_feeder_FY26[Circuit Location], ROWS($F$9:F794)),"")</f>
        <v>Kaitaia Transmission 151912 - Rangitihi</v>
      </c>
      <c r="G794" s="88" t="str" cm="1">
        <f t="array" ref="G794">IFERROR(INDEX(#REF!, ROWS($G$9:G794)),"")</f>
        <v/>
      </c>
      <c r="H794" s="88" t="str" cm="1">
        <f t="array" ref="H794">IFERROR(INDEX([1]!v_s10a_incident_by_feeder_FY26[feeder], ROWS($H$9:H794)),"")</f>
        <v>RANGITIHI</v>
      </c>
      <c r="I794" s="89" cm="1">
        <f t="array" ref="I794">IFERROR(INDEX([1]!v_s10a_incident_by_feeder_FY26[Start_Date], ROWS($I$9:I794)),"")</f>
        <v>46000.518865740742</v>
      </c>
      <c r="J794" s="90" cm="1">
        <f t="array" ref="J794">IFERROR(INDEX([1]!v_s10a_incident_by_feeder_FY26[Start_Time], ROWS($J$9:J794)),"")</f>
        <v>46000.518865740742</v>
      </c>
      <c r="K794" s="89" cm="1">
        <f t="array" ref="K794">IFERROR(INDEX([1]!v_s10a_incident_by_feeder_FY26[End_Date], ROWS($K$9:K794)),"")</f>
        <v>46000.582465277781</v>
      </c>
      <c r="L794" s="90" cm="1">
        <f t="array" ref="L794">IFERROR(INDEX([1]!v_s10a_incident_by_feeder_FY26[End_Time], ROWS($L$9:L794)),"")</f>
        <v>46000.582465277781</v>
      </c>
      <c r="M794" s="97" cm="1">
        <f t="array" ref="M794">IFERROR(INDEX([1]!v_s10a_incident_by_feeder_FY26[SAIDI_Value], ROWS($M$9:M794)),"")</f>
        <v>3.5513147205696649E-2</v>
      </c>
      <c r="N794" s="94" cm="1">
        <f t="array" ref="N794">IFERROR(INDEX([1]!v_s10a_incident_by_feeder_FY26[SAIFI_Value], ROWS($N$9:N794)),"")</f>
        <v>3.8776866829160123E-4</v>
      </c>
      <c r="O794" s="91" cm="1">
        <f t="array" ref="O794">IFERROR(INDEX([1]!v_s10a_incident_by_feeder_FY26[ICPs], ROWS($N$9:N794)),"")</f>
        <v>13.999999999999972</v>
      </c>
      <c r="P794" s="118" cm="1">
        <f t="array" ref="P794">IFERROR(INDEX([1]!v_s10a_incident_by_feeder_FY26[CML], ROWS($P$9:P794)),"")</f>
        <v>1282.1666667144718</v>
      </c>
      <c r="Q794" s="88" t="str" cm="1">
        <f t="array" ref="Q794">IFERROR(INDEX([1]!v_s10a_incident_by_feeder_FY26[Planned or Unplanned], ROWS($Q$9:Q794)),"")</f>
        <v>Unplanned</v>
      </c>
      <c r="R794" s="88" t="str" cm="1">
        <f t="array" ref="R794">IFERROR(INDEX([1]!v_s10a_incident_by_feeder_FY26[Cause], ROWS($R$9:R794)),"")</f>
        <v>Vegetation</v>
      </c>
      <c r="S794" s="88" t="str" cm="1">
        <f t="array" ref="S794">IFERROR(INDEX([1]!v_s10a_incident_by_feeder_FY26[Details], ROWS($S$9:S794)),"")</f>
        <v># Vegetation on Line, at Pole 429064, Church Rd, Kaitaia</v>
      </c>
      <c r="T794" s="18"/>
    </row>
    <row r="795" spans="1:20" ht="15.75" x14ac:dyDescent="0.25">
      <c r="A795" s="10">
        <v>795</v>
      </c>
      <c r="B795" s="11"/>
      <c r="C795" s="116"/>
      <c r="D795" s="116"/>
      <c r="E795" s="85" t="str" cm="1">
        <f t="array" ref="E795">IFERROR(INDEX([1]!v_s10a_incident_by_feeder_FY26[Interruptions Identifier], ROWS($E$9:E795)),"")</f>
        <v>INCD-35981-F-CLOUGH ROAD</v>
      </c>
      <c r="F795" s="85" t="str" cm="1">
        <f t="array" ref="F795">IFERROR(INDEX([1]!v_s10a_incident_by_feeder_FY26[Circuit Location], ROWS($F$9:F795)),"")</f>
        <v>Kaitaia Transmission 151822 - Clough Road</v>
      </c>
      <c r="G795" s="88" t="str" cm="1">
        <f t="array" ref="G795">IFERROR(INDEX(#REF!, ROWS($G$9:G795)),"")</f>
        <v/>
      </c>
      <c r="H795" s="88" t="str" cm="1">
        <f t="array" ref="H795">IFERROR(INDEX([1]!v_s10a_incident_by_feeder_FY26[feeder], ROWS($H$9:H795)),"")</f>
        <v>CLOUGH ROAD</v>
      </c>
      <c r="I795" s="89" cm="1">
        <f t="array" ref="I795">IFERROR(INDEX([1]!v_s10a_incident_by_feeder_FY26[Start_Date], ROWS($I$9:I795)),"")</f>
        <v>46000.518865740742</v>
      </c>
      <c r="J795" s="90" cm="1">
        <f t="array" ref="J795">IFERROR(INDEX([1]!v_s10a_incident_by_feeder_FY26[Start_Time], ROWS($J$9:J795)),"")</f>
        <v>46000.518865740742</v>
      </c>
      <c r="K795" s="89" cm="1">
        <f t="array" ref="K795">IFERROR(INDEX([1]!v_s10a_incident_by_feeder_FY26[End_Date], ROWS($K$9:K795)),"")</f>
        <v>46000.582465277781</v>
      </c>
      <c r="L795" s="90" cm="1">
        <f t="array" ref="L795">IFERROR(INDEX([1]!v_s10a_incident_by_feeder_FY26[End_Time], ROWS($L$9:L795)),"")</f>
        <v>46000.582465277781</v>
      </c>
      <c r="M795" s="97" cm="1">
        <f t="array" ref="M795">IFERROR(INDEX([1]!v_s10a_incident_by_feeder_FY26[SAIDI_Value], ROWS($M$9:M795)),"")</f>
        <v>0.24351872369620592</v>
      </c>
      <c r="N795" s="94" cm="1">
        <f t="array" ref="N795">IFERROR(INDEX([1]!v_s10a_incident_by_feeder_FY26[SAIFI_Value], ROWS($N$9:N795)),"")</f>
        <v>2.6589851539995549E-3</v>
      </c>
      <c r="O795" s="91" cm="1">
        <f t="array" ref="O795">IFERROR(INDEX([1]!v_s10a_incident_by_feeder_FY26[ICPs], ROWS($N$9:N795)),"")</f>
        <v>95.999999999999929</v>
      </c>
      <c r="P795" s="118" cm="1">
        <f t="array" ref="P795">IFERROR(INDEX([1]!v_s10a_incident_by_feeder_FY26[CML], ROWS($P$9:P795)),"")</f>
        <v>8792.0000003278183</v>
      </c>
      <c r="Q795" s="88" t="str" cm="1">
        <f t="array" ref="Q795">IFERROR(INDEX([1]!v_s10a_incident_by_feeder_FY26[Planned or Unplanned], ROWS($Q$9:Q795)),"")</f>
        <v>Unplanned</v>
      </c>
      <c r="R795" s="88" t="str" cm="1">
        <f t="array" ref="R795">IFERROR(INDEX([1]!v_s10a_incident_by_feeder_FY26[Cause], ROWS($R$9:R795)),"")</f>
        <v>Vegetation</v>
      </c>
      <c r="S795" s="88" t="str" cm="1">
        <f t="array" ref="S795">IFERROR(INDEX([1]!v_s10a_incident_by_feeder_FY26[Details], ROWS($S$9:S795)),"")</f>
        <v># Vegetation on Line, at Pole 429064, Church Rd, Kaitaia</v>
      </c>
      <c r="T795" s="18"/>
    </row>
    <row r="796" spans="1:20" ht="15.75" x14ac:dyDescent="0.25">
      <c r="A796" s="10">
        <v>796</v>
      </c>
      <c r="B796" s="11"/>
      <c r="C796" s="116"/>
      <c r="D796" s="116"/>
      <c r="E796" s="85" t="str" cm="1">
        <f t="array" ref="E796">IFERROR(INDEX([1]!v_s10a_incident_by_feeder_FY26[Interruptions Identifier], ROWS($E$9:E796)),"")</f>
        <v>INCD-35984-F-FAIRBURN ROAD</v>
      </c>
      <c r="F796" s="85" t="str" cm="1">
        <f t="array" ref="F796">IFERROR(INDEX([1]!v_s10a_incident_by_feeder_FY26[Circuit Location], ROWS($F$9:F796)),"")</f>
        <v>Kaitaia Transmission 151902 - Fairburn Road</v>
      </c>
      <c r="G796" s="88" t="str" cm="1">
        <f t="array" ref="G796">IFERROR(INDEX(#REF!, ROWS($G$9:G796)),"")</f>
        <v/>
      </c>
      <c r="H796" s="88" t="str" cm="1">
        <f t="array" ref="H796">IFERROR(INDEX([1]!v_s10a_incident_by_feeder_FY26[feeder], ROWS($H$9:H796)),"")</f>
        <v>FAIRBURN ROAD</v>
      </c>
      <c r="I796" s="89" cm="1">
        <f t="array" ref="I796">IFERROR(INDEX([1]!v_s10a_incident_by_feeder_FY26[Start_Date], ROWS($I$9:I796)),"")</f>
        <v>46000.542002314818</v>
      </c>
      <c r="J796" s="90" cm="1">
        <f t="array" ref="J796">IFERROR(INDEX([1]!v_s10a_incident_by_feeder_FY26[Start_Time], ROWS($J$9:J796)),"")</f>
        <v>46000.542002314818</v>
      </c>
      <c r="K796" s="89" cm="1">
        <f t="array" ref="K796">IFERROR(INDEX([1]!v_s10a_incident_by_feeder_FY26[End_Date], ROWS($K$9:K796)),"")</f>
        <v>46000.593842592592</v>
      </c>
      <c r="L796" s="90" cm="1">
        <f t="array" ref="L796">IFERROR(INDEX([1]!v_s10a_incident_by_feeder_FY26[End_Time], ROWS($L$9:L796)),"")</f>
        <v>46000.593842592592</v>
      </c>
      <c r="M796" s="97" cm="1">
        <f t="array" ref="M796">IFERROR(INDEX([1]!v_s10a_incident_by_feeder_FY26[SAIDI_Value], ROWS($M$9:M796)),"")</f>
        <v>0.31221332814224551</v>
      </c>
      <c r="N796" s="94" cm="1">
        <f t="array" ref="N796">IFERROR(INDEX([1]!v_s10a_incident_by_feeder_FY26[SAIFI_Value], ROWS($N$9:N796)),"")</f>
        <v>4.182362065145136E-3</v>
      </c>
      <c r="O796" s="91" cm="1">
        <f t="array" ref="O796">IFERROR(INDEX([1]!v_s10a_incident_by_feeder_FY26[ICPs], ROWS($N$9:N796)),"")</f>
        <v>151</v>
      </c>
      <c r="P796" s="118" cm="1">
        <f t="array" ref="P796">IFERROR(INDEX([1]!v_s10a_incident_by_feeder_FY26[CML], ROWS($P$9:P796)),"")</f>
        <v>11272.149999247631</v>
      </c>
      <c r="Q796" s="88" t="str" cm="1">
        <f t="array" ref="Q796">IFERROR(INDEX([1]!v_s10a_incident_by_feeder_FY26[Planned or Unplanned], ROWS($Q$9:Q796)),"")</f>
        <v>Planned</v>
      </c>
      <c r="R796" s="88" t="str" cm="1">
        <f t="array" ref="R796">IFERROR(INDEX([1]!v_s10a_incident_by_feeder_FY26[Cause], ROWS($R$9:R796)),"")</f>
        <v>Planned Outage</v>
      </c>
      <c r="S796" s="88" t="str" cm="1">
        <f t="array" ref="S796">IFERROR(INDEX([1]!v_s10a_incident_by_feeder_FY26[Details], ROWS($S$9:S796)),"")</f>
        <v># Extend Network to new Premise, near Pole 151902, Fairburn Rd, Kaitaia</v>
      </c>
      <c r="T796" s="18"/>
    </row>
    <row r="797" spans="1:20" ht="15.75" x14ac:dyDescent="0.25">
      <c r="A797" s="10">
        <v>797</v>
      </c>
      <c r="B797" s="11"/>
      <c r="C797" s="116"/>
      <c r="D797" s="116"/>
      <c r="E797" s="85" t="str" cm="1">
        <f t="array" ref="E797">IFERROR(INDEX([1]!v_s10a_incident_by_feeder_FY26[Interruptions Identifier], ROWS($E$9:E797)),"")</f>
        <v>INCD-36002-F-TAKOU BAY</v>
      </c>
      <c r="F797" s="85" t="str" cm="1">
        <f t="array" ref="F797">IFERROR(INDEX([1]!v_s10a_incident_by_feeder_FY26[Circuit Location], ROWS($F$9:F797)),"")</f>
        <v>Waipapa 041672 - Takou Bay</v>
      </c>
      <c r="G797" s="88" t="str" cm="1">
        <f t="array" ref="G797">IFERROR(INDEX(#REF!, ROWS($G$9:G797)),"")</f>
        <v/>
      </c>
      <c r="H797" s="88" t="str" cm="1">
        <f t="array" ref="H797">IFERROR(INDEX([1]!v_s10a_incident_by_feeder_FY26[feeder], ROWS($H$9:H797)),"")</f>
        <v>TAKOU BAY</v>
      </c>
      <c r="I797" s="89" cm="1">
        <f t="array" ref="I797">IFERROR(INDEX([1]!v_s10a_incident_by_feeder_FY26[Start_Date], ROWS($I$9:I797)),"")</f>
        <v>46002.629166666666</v>
      </c>
      <c r="J797" s="90" cm="1">
        <f t="array" ref="J797">IFERROR(INDEX([1]!v_s10a_incident_by_feeder_FY26[Start_Time], ROWS($J$9:J797)),"")</f>
        <v>46002.629166666666</v>
      </c>
      <c r="K797" s="89" cm="1">
        <f t="array" ref="K797">IFERROR(INDEX([1]!v_s10a_incident_by_feeder_FY26[End_Date], ROWS($K$9:K797)),"")</f>
        <v>46002.633333333331</v>
      </c>
      <c r="L797" s="90" cm="1">
        <f t="array" ref="L797">IFERROR(INDEX([1]!v_s10a_incident_by_feeder_FY26[End_Time], ROWS($L$9:L797)),"")</f>
        <v>46002.633333333331</v>
      </c>
      <c r="M797" s="97" cm="1">
        <f t="array" ref="M797">IFERROR(INDEX([1]!v_s10a_incident_by_feeder_FY26[SAIDI_Value], ROWS($M$9:M797)),"")</f>
        <v>1.0635940613521855E-2</v>
      </c>
      <c r="N797" s="94" cm="1">
        <f t="array" ref="N797">IFERROR(INDEX([1]!v_s10a_incident_by_feeder_FY26[SAIFI_Value], ROWS($N$9:N797)),"")</f>
        <v>1.7726567693330379E-3</v>
      </c>
      <c r="O797" s="91" cm="1">
        <f t="array" ref="O797">IFERROR(INDEX([1]!v_s10a_incident_by_feeder_FY26[ICPs], ROWS($N$9:N797)),"")</f>
        <v>64</v>
      </c>
      <c r="P797" s="118" cm="1">
        <f t="array" ref="P797">IFERROR(INDEX([1]!v_s10a_incident_by_feeder_FY26[CML], ROWS($P$9:P797)),"")</f>
        <v>383.99999991059303</v>
      </c>
      <c r="Q797" s="88" t="str" cm="1">
        <f t="array" ref="Q797">IFERROR(INDEX([1]!v_s10a_incident_by_feeder_FY26[Planned or Unplanned], ROWS($Q$9:Q797)),"")</f>
        <v>Unplanned</v>
      </c>
      <c r="R797" s="88" t="str" cm="1">
        <f t="array" ref="R797">IFERROR(INDEX([1]!v_s10a_incident_by_feeder_FY26[Cause], ROWS($R$9:R797)),"")</f>
        <v>Vegetation</v>
      </c>
      <c r="S797" s="88" t="str" cm="1">
        <f t="array" ref="S797">IFERROR(INDEX([1]!v_s10a_incident_by_feeder_FY26[Details], ROWS($S$9:S797)),"")</f>
        <v># Vegetation Control, near Pole 440307, Sandys Rd, Waipapa</v>
      </c>
      <c r="T797" s="18"/>
    </row>
    <row r="798" spans="1:20" ht="15.75" x14ac:dyDescent="0.25">
      <c r="A798" s="10">
        <v>798</v>
      </c>
      <c r="B798" s="11"/>
      <c r="C798" s="116"/>
      <c r="D798" s="116"/>
      <c r="E798" s="85" t="str" cm="1">
        <f t="array" ref="E798">IFERROR(INDEX([1]!v_s10a_incident_by_feeder_FY26[Interruptions Identifier], ROWS($E$9:E798)),"")</f>
        <v>INCD-36023-F-PUKETI</v>
      </c>
      <c r="F798" s="85" t="str" cm="1">
        <f t="array" ref="F798">IFERROR(INDEX([1]!v_s10a_incident_by_feeder_FY26[Circuit Location], ROWS($F$9:F798)),"")</f>
        <v>Waipapa 041692 - Puketi</v>
      </c>
      <c r="G798" s="88" t="str" cm="1">
        <f t="array" ref="G798">IFERROR(INDEX(#REF!, ROWS($G$9:G798)),"")</f>
        <v/>
      </c>
      <c r="H798" s="88" t="str" cm="1">
        <f t="array" ref="H798">IFERROR(INDEX([1]!v_s10a_incident_by_feeder_FY26[feeder], ROWS($H$9:H798)),"")</f>
        <v>PUKETI</v>
      </c>
      <c r="I798" s="89" cm="1">
        <f t="array" ref="I798">IFERROR(INDEX([1]!v_s10a_incident_by_feeder_FY26[Start_Date], ROWS($I$9:I798)),"")</f>
        <v>46003.560416666667</v>
      </c>
      <c r="J798" s="90" cm="1">
        <f t="array" ref="J798">IFERROR(INDEX([1]!v_s10a_incident_by_feeder_FY26[Start_Time], ROWS($J$9:J798)),"")</f>
        <v>46003.560416666667</v>
      </c>
      <c r="K798" s="89" cm="1">
        <f t="array" ref="K798">IFERROR(INDEX([1]!v_s10a_incident_by_feeder_FY26[End_Date], ROWS($K$9:K798)),"")</f>
        <v>46003.614583333336</v>
      </c>
      <c r="L798" s="90" cm="1">
        <f t="array" ref="L798">IFERROR(INDEX([1]!v_s10a_incident_by_feeder_FY26[End_Time], ROWS($L$9:L798)),"")</f>
        <v>46003.614583333336</v>
      </c>
      <c r="M798" s="97" cm="1">
        <f t="array" ref="M798">IFERROR(INDEX([1]!v_s10a_incident_by_feeder_FY26[SAIDI_Value], ROWS($M$9:M798)),"")</f>
        <v>1.9443828939318238E-2</v>
      </c>
      <c r="N798" s="94" cm="1">
        <f t="array" ref="N798">IFERROR(INDEX([1]!v_s10a_incident_by_feeder_FY26[SAIFI_Value], ROWS($N$9:N798)),"")</f>
        <v>2.4927985818745847E-4</v>
      </c>
      <c r="O798" s="91" cm="1">
        <f t="array" ref="O798">IFERROR(INDEX([1]!v_s10a_incident_by_feeder_FY26[ICPs], ROWS($N$9:N798)),"")</f>
        <v>9</v>
      </c>
      <c r="P798" s="118" cm="1">
        <f t="array" ref="P798">IFERROR(INDEX([1]!v_s10a_incident_by_feeder_FY26[CML], ROWS($P$9:P798)),"")</f>
        <v>702.00000002514571</v>
      </c>
      <c r="Q798" s="88" t="str" cm="1">
        <f t="array" ref="Q798">IFERROR(INDEX([1]!v_s10a_incident_by_feeder_FY26[Planned or Unplanned], ROWS($Q$9:Q798)),"")</f>
        <v>Unplanned</v>
      </c>
      <c r="R798" s="88" t="str" cm="1">
        <f t="array" ref="R798">IFERROR(INDEX([1]!v_s10a_incident_by_feeder_FY26[Cause], ROWS($R$9:R798)),"")</f>
        <v>Defective Equipment</v>
      </c>
      <c r="S798" s="88" t="str" cm="1">
        <f t="array" ref="S798">IFERROR(INDEX([1]!v_s10a_incident_by_feeder_FY26[Details], ROWS($S$9:S798)),"")</f>
        <v># Repair Broken Jumper, near Transformer T03765, Waiare Rd, Kaeo</v>
      </c>
      <c r="T798" s="18"/>
    </row>
    <row r="799" spans="1:20" ht="15.75" x14ac:dyDescent="0.25">
      <c r="A799" s="10">
        <v>799</v>
      </c>
      <c r="B799" s="11"/>
      <c r="C799" s="116"/>
      <c r="D799" s="116"/>
      <c r="E799" s="85" t="str" cm="1">
        <f t="array" ref="E799">IFERROR(INDEX([1]!v_s10a_incident_by_feeder_FY26[Interruptions Identifier], ROWS($E$9:E799)),"")</f>
        <v>INCD-36029-F-HOREKE</v>
      </c>
      <c r="F799" s="85" t="str" cm="1">
        <f t="array" ref="F799">IFERROR(INDEX([1]!v_s10a_incident_by_feeder_FY26[Circuit Location], ROWS($F$9:F799)),"")</f>
        <v>Kaikohe  CB0111 - Horeke</v>
      </c>
      <c r="G799" s="88" t="str" cm="1">
        <f t="array" ref="G799">IFERROR(INDEX(#REF!, ROWS($G$9:G799)),"")</f>
        <v/>
      </c>
      <c r="H799" s="88" t="str" cm="1">
        <f t="array" ref="H799">IFERROR(INDEX([1]!v_s10a_incident_by_feeder_FY26[feeder], ROWS($H$9:H799)),"")</f>
        <v>HOREKE</v>
      </c>
      <c r="I799" s="89" cm="1">
        <f t="array" ref="I799">IFERROR(INDEX([1]!v_s10a_incident_by_feeder_FY26[Start_Date], ROWS($I$9:I799)),"")</f>
        <v>46003.602777777778</v>
      </c>
      <c r="J799" s="90" cm="1">
        <f t="array" ref="J799">IFERROR(INDEX([1]!v_s10a_incident_by_feeder_FY26[Start_Time], ROWS($J$9:J799)),"")</f>
        <v>46003.602777777778</v>
      </c>
      <c r="K799" s="89" cm="1">
        <f t="array" ref="K799">IFERROR(INDEX([1]!v_s10a_incident_by_feeder_FY26[End_Date], ROWS($K$9:K799)),"")</f>
        <v>46003.859722222223</v>
      </c>
      <c r="L799" s="90" cm="1">
        <f t="array" ref="L799">IFERROR(INDEX([1]!v_s10a_incident_by_feeder_FY26[End_Time], ROWS($L$9:L799)),"")</f>
        <v>46003.859722222223</v>
      </c>
      <c r="M799" s="97" cm="1">
        <f t="array" ref="M799">IFERROR(INDEX([1]!v_s10a_incident_by_feeder_FY26[SAIDI_Value], ROWS($M$9:M799)),"")</f>
        <v>9.4504764016086512E-2</v>
      </c>
      <c r="N799" s="94" cm="1">
        <f t="array" ref="N799">IFERROR(INDEX([1]!v_s10a_incident_by_feeder_FY26[SAIFI_Value], ROWS($N$9:N799)),"")</f>
        <v>3.8776866829160205E-4</v>
      </c>
      <c r="O799" s="91" cm="1">
        <f t="array" ref="O799">IFERROR(INDEX([1]!v_s10a_incident_by_feeder_FY26[ICPs], ROWS($N$9:N799)),"")</f>
        <v>14</v>
      </c>
      <c r="P799" s="118" cm="1">
        <f t="array" ref="P799">IFERROR(INDEX([1]!v_s10a_incident_by_feeder_FY26[CML], ROWS($P$9:P799)),"")</f>
        <v>3412.0000000367872</v>
      </c>
      <c r="Q799" s="88" t="str" cm="1">
        <f t="array" ref="Q799">IFERROR(INDEX([1]!v_s10a_incident_by_feeder_FY26[Planned or Unplanned], ROWS($Q$9:Q799)),"")</f>
        <v>Unplanned</v>
      </c>
      <c r="R799" s="88" t="str" cm="1">
        <f t="array" ref="R799">IFERROR(INDEX([1]!v_s10a_incident_by_feeder_FY26[Cause], ROWS($R$9:R799)),"")</f>
        <v>Defective Equipment</v>
      </c>
      <c r="S799" s="88" t="str" cm="1">
        <f t="array" ref="S799">IFERROR(INDEX([1]!v_s10a_incident_by_feeder_FY26[Details], ROWS($S$9:S799)),"")</f>
        <v># Line Down, near Transformer T04947, Motukiore Rd, Kaikohe</v>
      </c>
      <c r="T799" s="18"/>
    </row>
    <row r="800" spans="1:20" ht="15.75" x14ac:dyDescent="0.25">
      <c r="A800" s="10">
        <v>800</v>
      </c>
      <c r="B800" s="11"/>
      <c r="C800" s="116"/>
      <c r="D800" s="116"/>
      <c r="E800" s="85" t="str" cm="1">
        <f t="array" ref="E800">IFERROR(INDEX([1]!v_s10a_incident_by_feeder_FY26[Interruptions Identifier], ROWS($E$9:E800)),"")</f>
        <v>INCD-36032-F-SOUTH ROAD</v>
      </c>
      <c r="F800" s="85" t="str" cm="1">
        <f t="array" ref="F800">IFERROR(INDEX([1]!v_s10a_incident_by_feeder_FY26[Circuit Location], ROWS($F$9:F800)),"")</f>
        <v>Okahu CB1105 - South Road</v>
      </c>
      <c r="G800" s="88" t="str" cm="1">
        <f t="array" ref="G800">IFERROR(INDEX(#REF!, ROWS($G$9:G800)),"")</f>
        <v/>
      </c>
      <c r="H800" s="88" t="str" cm="1">
        <f t="array" ref="H800">IFERROR(INDEX([1]!v_s10a_incident_by_feeder_FY26[feeder], ROWS($H$9:H800)),"")</f>
        <v>SOUTH ROAD</v>
      </c>
      <c r="I800" s="89" cm="1">
        <f t="array" ref="I800">IFERROR(INDEX([1]!v_s10a_incident_by_feeder_FY26[Start_Date], ROWS($I$9:I800)),"")</f>
        <v>46003.679166666669</v>
      </c>
      <c r="J800" s="90" cm="1">
        <f t="array" ref="J800">IFERROR(INDEX([1]!v_s10a_incident_by_feeder_FY26[Start_Time], ROWS($J$9:J800)),"")</f>
        <v>46003.679166666669</v>
      </c>
      <c r="K800" s="89" cm="1">
        <f t="array" ref="K800">IFERROR(INDEX([1]!v_s10a_incident_by_feeder_FY26[End_Date], ROWS($K$9:K800)),"")</f>
        <v>46003.836805555555</v>
      </c>
      <c r="L800" s="90" cm="1">
        <f t="array" ref="L800">IFERROR(INDEX([1]!v_s10a_incident_by_feeder_FY26[End_Time], ROWS($L$9:L800)),"")</f>
        <v>46003.836805555555</v>
      </c>
      <c r="M800" s="97" cm="1">
        <f t="array" ref="M800">IFERROR(INDEX([1]!v_s10a_incident_by_feeder_FY26[SAIDI_Value], ROWS($M$9:M800)),"")</f>
        <v>0.36500110790433504</v>
      </c>
      <c r="N800" s="94" cm="1">
        <f t="array" ref="N800">IFERROR(INDEX([1]!v_s10a_incident_by_feeder_FY26[SAIFI_Value], ROWS($N$9:N800)),"")</f>
        <v>1.7726567693330379E-3</v>
      </c>
      <c r="O800" s="91" cm="1">
        <f t="array" ref="O800">IFERROR(INDEX([1]!v_s10a_incident_by_feeder_FY26[ICPs], ROWS($N$9:N800)),"")</f>
        <v>64</v>
      </c>
      <c r="P800" s="118" cm="1">
        <f t="array" ref="P800">IFERROR(INDEX([1]!v_s10a_incident_by_feeder_FY26[CML], ROWS($P$9:P800)),"")</f>
        <v>13177.999999778112</v>
      </c>
      <c r="Q800" s="88" t="str" cm="1">
        <f t="array" ref="Q800">IFERROR(INDEX([1]!v_s10a_incident_by_feeder_FY26[Planned or Unplanned], ROWS($Q$9:Q800)),"")</f>
        <v>Unplanned</v>
      </c>
      <c r="R800" s="88" t="str" cm="1">
        <f t="array" ref="R800">IFERROR(INDEX([1]!v_s10a_incident_by_feeder_FY26[Cause], ROWS($R$9:R800)),"")</f>
        <v>Defective Equipment</v>
      </c>
      <c r="S800" s="88" t="str" cm="1">
        <f t="array" ref="S800">IFERROR(INDEX([1]!v_s10a_incident_by_feeder_FY26[Details], ROWS($S$9:S800)),"")</f>
        <v># Repair Link L1059, Larmers Rd, Kaitaia</v>
      </c>
      <c r="T800" s="18"/>
    </row>
    <row r="801" spans="1:20" ht="15.75" x14ac:dyDescent="0.25">
      <c r="A801" s="10">
        <v>801</v>
      </c>
      <c r="B801" s="11"/>
      <c r="C801" s="116"/>
      <c r="D801" s="116"/>
      <c r="E801" s="85" t="str" cm="1">
        <f t="array" ref="E801">IFERROR(INDEX([1]!v_s10a_incident_by_feeder_FY26[Interruptions Identifier], ROWS($E$9:E801)),"")</f>
        <v>INCD-36038-F-ORURU</v>
      </c>
      <c r="F801" s="85" t="str" cm="1">
        <f t="array" ref="F801">IFERROR(INDEX([1]!v_s10a_incident_by_feeder_FY26[Circuit Location], ROWS($F$9:F801)),"")</f>
        <v>Taipa CB1206 - Oruru</v>
      </c>
      <c r="G801" s="88" t="str" cm="1">
        <f t="array" ref="G801">IFERROR(INDEX(#REF!, ROWS($G$9:G801)),"")</f>
        <v/>
      </c>
      <c r="H801" s="88" t="str" cm="1">
        <f t="array" ref="H801">IFERROR(INDEX([1]!v_s10a_incident_by_feeder_FY26[feeder], ROWS($H$9:H801)),"")</f>
        <v>ORURU</v>
      </c>
      <c r="I801" s="89" cm="1">
        <f t="array" ref="I801">IFERROR(INDEX([1]!v_s10a_incident_by_feeder_FY26[Start_Date], ROWS($I$9:I801)),"")</f>
        <v>46044.398761574077</v>
      </c>
      <c r="J801" s="90" cm="1">
        <f t="array" ref="J801">IFERROR(INDEX([1]!v_s10a_incident_by_feeder_FY26[Start_Time], ROWS($J$9:J801)),"")</f>
        <v>46044.398761574077</v>
      </c>
      <c r="K801" s="89" cm="1">
        <f t="array" ref="K801">IFERROR(INDEX([1]!v_s10a_incident_by_feeder_FY26[End_Date], ROWS($K$9:K801)),"")</f>
        <v>46044.580520833333</v>
      </c>
      <c r="L801" s="90" cm="1">
        <f t="array" ref="L801">IFERROR(INDEX([1]!v_s10a_incident_by_feeder_FY26[End_Time], ROWS($L$9:L801)),"")</f>
        <v>46044.580520833333</v>
      </c>
      <c r="M801" s="97" cm="1">
        <f t="array" ref="M801">IFERROR(INDEX([1]!v_s10a_incident_by_feeder_FY26[SAIDI_Value], ROWS($M$9:M801)),"")</f>
        <v>1.6891166260136312</v>
      </c>
      <c r="N801" s="94" cm="1">
        <f t="array" ref="N801">IFERROR(INDEX([1]!v_s10a_incident_by_feeder_FY26[SAIFI_Value], ROWS($N$9:N801)),"")</f>
        <v>6.4535785508530912E-3</v>
      </c>
      <c r="O801" s="91" cm="1">
        <f t="array" ref="O801">IFERROR(INDEX([1]!v_s10a_incident_by_feeder_FY26[ICPs], ROWS($N$9:N801)),"")</f>
        <v>233</v>
      </c>
      <c r="P801" s="118" cm="1">
        <f t="array" ref="P801">IFERROR(INDEX([1]!v_s10a_incident_by_feeder_FY26[CML], ROWS($P$9:P801)),"")</f>
        <v>60983.866665596142</v>
      </c>
      <c r="Q801" s="88" t="str" cm="1">
        <f t="array" ref="Q801">IFERROR(INDEX([1]!v_s10a_incident_by_feeder_FY26[Planned or Unplanned], ROWS($Q$9:Q801)),"")</f>
        <v>Planned</v>
      </c>
      <c r="R801" s="88" t="str" cm="1">
        <f t="array" ref="R801">IFERROR(INDEX([1]!v_s10a_incident_by_feeder_FY26[Cause], ROWS($R$9:R801)),"")</f>
        <v>Planned Outage</v>
      </c>
      <c r="S801" s="88" t="str" cm="1">
        <f t="array" ref="S801">IFERROR(INDEX([1]!v_s10a_incident_by_feeder_FY26[Details], ROWS($S$9:S801)),"")</f>
        <v># Install Drop Out Fuses at Poles 910215 and 424215, Akatere Rd, Taipa</v>
      </c>
      <c r="T801" s="18"/>
    </row>
    <row r="802" spans="1:20" ht="15.75" x14ac:dyDescent="0.25">
      <c r="A802" s="10">
        <v>802</v>
      </c>
      <c r="B802" s="11"/>
      <c r="C802" s="116"/>
      <c r="D802" s="116"/>
      <c r="E802" s="85" t="str" cm="1">
        <f t="array" ref="E802">IFERROR(INDEX([1]!v_s10a_incident_by_feeder_FY26[Interruptions Identifier], ROWS($E$9:E802)),"")</f>
        <v>INCD-36041-F-AWANUI</v>
      </c>
      <c r="F802" s="85" t="str" cm="1">
        <f t="array" ref="F802">IFERROR(INDEX([1]!v_s10a_incident_by_feeder_FY26[Circuit Location], ROWS($F$9:F802)),"")</f>
        <v>NPL CB1406 - Awanui</v>
      </c>
      <c r="G802" s="88" t="str" cm="1">
        <f t="array" ref="G802">IFERROR(INDEX(#REF!, ROWS($G$9:G802)),"")</f>
        <v/>
      </c>
      <c r="H802" s="88" t="str" cm="1">
        <f t="array" ref="H802">IFERROR(INDEX([1]!v_s10a_incident_by_feeder_FY26[feeder], ROWS($H$9:H802)),"")</f>
        <v>AWANUI</v>
      </c>
      <c r="I802" s="89" cm="1">
        <f t="array" ref="I802">IFERROR(INDEX([1]!v_s10a_incident_by_feeder_FY26[Start_Date], ROWS($I$9:I802)),"")</f>
        <v>46005.945891203701</v>
      </c>
      <c r="J802" s="90" cm="1">
        <f t="array" ref="J802">IFERROR(INDEX([1]!v_s10a_incident_by_feeder_FY26[Start_Time], ROWS($J$9:J802)),"")</f>
        <v>46005.945891203701</v>
      </c>
      <c r="K802" s="89" cm="1">
        <f t="array" ref="K802">IFERROR(INDEX([1]!v_s10a_incident_by_feeder_FY26[End_Date], ROWS($K$9:K802)),"")</f>
        <v>46005.974328703705</v>
      </c>
      <c r="L802" s="90" cm="1">
        <f t="array" ref="L802">IFERROR(INDEX([1]!v_s10a_incident_by_feeder_FY26[End_Time], ROWS($L$9:L802)),"")</f>
        <v>46005.974328703705</v>
      </c>
      <c r="M802" s="97" cm="1">
        <f t="array" ref="M802">IFERROR(INDEX([1]!v_s10a_incident_by_feeder_FY26[SAIDI_Value], ROWS($M$9:M802)),"")</f>
        <v>0.98083591862561059</v>
      </c>
      <c r="N802" s="94" cm="1">
        <f t="array" ref="N802">IFERROR(INDEX([1]!v_s10a_incident_by_feeder_FY26[SAIFI_Value], ROWS($N$9:N802)),"")</f>
        <v>2.7282295590516287E-2</v>
      </c>
      <c r="O802" s="91" cm="1">
        <f t="array" ref="O802">IFERROR(INDEX([1]!v_s10a_incident_by_feeder_FY26[ICPs], ROWS($N$9:N802)),"")</f>
        <v>985</v>
      </c>
      <c r="P802" s="118" cm="1">
        <f t="array" ref="P802">IFERROR(INDEX([1]!v_s10a_incident_by_feeder_FY26[CML], ROWS($P$9:P802)),"")</f>
        <v>35412.100006059045</v>
      </c>
      <c r="Q802" s="88" t="str" cm="1">
        <f t="array" ref="Q802">IFERROR(INDEX([1]!v_s10a_incident_by_feeder_FY26[Planned or Unplanned], ROWS($Q$9:Q802)),"")</f>
        <v>Unplanned</v>
      </c>
      <c r="R802" s="88" t="str" cm="1">
        <f t="array" ref="R802">IFERROR(INDEX([1]!v_s10a_incident_by_feeder_FY26[Cause], ROWS($R$9:R802)),"")</f>
        <v>Defective Equipment</v>
      </c>
      <c r="S802" s="88" t="str" cm="1">
        <f t="array" ref="S802">IFERROR(INDEX([1]!v_s10a_incident_by_feeder_FY26[Details], ROWS($S$9:S802)),"")</f>
        <v># Cable Connection Damaged at Pole 427794, SH1, Kaitaia</v>
      </c>
      <c r="T802" s="18"/>
    </row>
    <row r="803" spans="1:20" ht="15.75" x14ac:dyDescent="0.25">
      <c r="A803" s="10">
        <v>803</v>
      </c>
      <c r="B803" s="11"/>
      <c r="C803" s="116"/>
      <c r="D803" s="116"/>
      <c r="E803" s="85" t="str" cm="1">
        <f t="array" ref="E803">IFERROR(INDEX([1]!v_s10a_incident_by_feeder_FY26[Interruptions Identifier], ROWS($E$9:E803)),"")</f>
        <v>INCD-36044-F-AWARUA</v>
      </c>
      <c r="F803" s="85" t="str" cm="1">
        <f t="array" ref="F803">IFERROR(INDEX([1]!v_s10a_incident_by_feeder_FY26[Circuit Location], ROWS($F$9:F803)),"")</f>
        <v>Kaikohe CB0108 - Awanui</v>
      </c>
      <c r="G803" s="88" t="str" cm="1">
        <f t="array" ref="G803">IFERROR(INDEX(#REF!, ROWS($G$9:G803)),"")</f>
        <v/>
      </c>
      <c r="H803" s="88" t="str" cm="1">
        <f t="array" ref="H803">IFERROR(INDEX([1]!v_s10a_incident_by_feeder_FY26[feeder], ROWS($H$9:H803)),"")</f>
        <v>AWARUA</v>
      </c>
      <c r="I803" s="89" cm="1">
        <f t="array" ref="I803">IFERROR(INDEX([1]!v_s10a_incident_by_feeder_FY26[Start_Date], ROWS($I$9:I803)),"")</f>
        <v>46006.148692129631</v>
      </c>
      <c r="J803" s="90" cm="1">
        <f t="array" ref="J803">IFERROR(INDEX([1]!v_s10a_incident_by_feeder_FY26[Start_Time], ROWS($J$9:J803)),"")</f>
        <v>46006.148692129631</v>
      </c>
      <c r="K803" s="89" cm="1">
        <f t="array" ref="K803">IFERROR(INDEX([1]!v_s10a_incident_by_feeder_FY26[End_Date], ROWS($K$9:K803)),"")</f>
        <v>46006.16065972222</v>
      </c>
      <c r="L803" s="90" cm="1">
        <f t="array" ref="L803">IFERROR(INDEX([1]!v_s10a_incident_by_feeder_FY26[End_Time], ROWS($L$9:L803)),"")</f>
        <v>46006.16065972222</v>
      </c>
      <c r="M803" s="97" cm="1">
        <f t="array" ref="M803">IFERROR(INDEX([1]!v_s10a_incident_by_feeder_FY26[SAIDI_Value], ROWS($M$9:M803)),"")</f>
        <v>4.2004579350419562E-2</v>
      </c>
      <c r="N803" s="94" cm="1">
        <f t="array" ref="N803">IFERROR(INDEX([1]!v_s10a_incident_by_feeder_FY26[SAIFI_Value], ROWS($N$9:N803)),"")</f>
        <v>2.4374030578329271E-3</v>
      </c>
      <c r="O803" s="91" cm="1">
        <f t="array" ref="O803">IFERROR(INDEX([1]!v_s10a_incident_by_feeder_FY26[ICPs], ROWS($N$9:N803)),"")</f>
        <v>88</v>
      </c>
      <c r="P803" s="118" cm="1">
        <f t="array" ref="P803">IFERROR(INDEX([1]!v_s10a_incident_by_feeder_FY26[CML], ROWS($P$9:P803)),"")</f>
        <v>1516.5333328675479</v>
      </c>
      <c r="Q803" s="88" t="str" cm="1">
        <f t="array" ref="Q803">IFERROR(INDEX([1]!v_s10a_incident_by_feeder_FY26[Planned or Unplanned], ROWS($Q$9:Q803)),"")</f>
        <v>Unplanned</v>
      </c>
      <c r="R803" s="88" t="str" cm="1">
        <f t="array" ref="R803">IFERROR(INDEX([1]!v_s10a_incident_by_feeder_FY26[Cause], ROWS($R$9:R803)),"")</f>
        <v>Unknown</v>
      </c>
      <c r="S803" s="88" t="str" cm="1">
        <f t="array" ref="S803">IFERROR(INDEX([1]!v_s10a_incident_by_feeder_FY26[Details], ROWS($S$9:S803)),"")</f>
        <v># Recloser R106 Tripped, Orakau Rd, Kaikohe</v>
      </c>
      <c r="T803" s="18"/>
    </row>
    <row r="804" spans="1:20" ht="15.75" x14ac:dyDescent="0.25">
      <c r="A804" s="10">
        <v>804</v>
      </c>
      <c r="B804" s="11"/>
      <c r="C804" s="116"/>
      <c r="D804" s="116"/>
      <c r="E804" s="85" t="str" cm="1">
        <f t="array" ref="E804">IFERROR(INDEX([1]!v_s10a_incident_by_feeder_FY26[Interruptions Identifier], ROWS($E$9:E804)),"")</f>
        <v>INCD-36074-F-TAIPALS</v>
      </c>
      <c r="F804" s="85" t="str" cm="1">
        <f t="array" ref="F804">IFERROR(INDEX([1]!v_s10a_incident_by_feeder_FY26[Circuit Location], ROWS($F$9:F804)),"")</f>
        <v>Taipa CB1205 - Tokerau</v>
      </c>
      <c r="G804" s="88" t="str" cm="1">
        <f t="array" ref="G804">IFERROR(INDEX(#REF!, ROWS($G$9:G804)),"")</f>
        <v/>
      </c>
      <c r="H804" s="88" t="str" cm="1">
        <f t="array" ref="H804">IFERROR(INDEX([1]!v_s10a_incident_by_feeder_FY26[feeder], ROWS($H$9:H804)),"")</f>
        <v>TAIPALS</v>
      </c>
      <c r="I804" s="89" cm="1">
        <f t="array" ref="I804">IFERROR(INDEX([1]!v_s10a_incident_by_feeder_FY26[Start_Date], ROWS($I$9:I804)),"")</f>
        <v>46008.396863425929</v>
      </c>
      <c r="J804" s="90" cm="1">
        <f t="array" ref="J804">IFERROR(INDEX([1]!v_s10a_incident_by_feeder_FY26[Start_Time], ROWS($J$9:J804)),"")</f>
        <v>46008.396863425929</v>
      </c>
      <c r="K804" s="89" cm="1">
        <f t="array" ref="K804">IFERROR(INDEX([1]!v_s10a_incident_by_feeder_FY26[End_Date], ROWS($K$9:K804)),"")</f>
        <v>46008.558333333334</v>
      </c>
      <c r="L804" s="90" cm="1">
        <f t="array" ref="L804">IFERROR(INDEX([1]!v_s10a_incident_by_feeder_FY26[End_Time], ROWS($L$9:L804)),"")</f>
        <v>46008.558333333334</v>
      </c>
      <c r="M804" s="97" cm="1">
        <f t="array" ref="M804">IFERROR(INDEX([1]!v_s10a_incident_by_feeder_FY26[SAIDI_Value], ROWS($M$9:M804)),"")</f>
        <v>0.59000941723955014</v>
      </c>
      <c r="N804" s="94" cm="1">
        <f t="array" ref="N804">IFERROR(INDEX([1]!v_s10a_incident_by_feeder_FY26[SAIFI_Value], ROWS($N$9:N804)),"")</f>
        <v>2.658985153999557E-3</v>
      </c>
      <c r="O804" s="91" cm="1">
        <f t="array" ref="O804">IFERROR(INDEX([1]!v_s10a_incident_by_feeder_FY26[ICPs], ROWS($N$9:N804)),"")</f>
        <v>96</v>
      </c>
      <c r="P804" s="118" cm="1">
        <f t="array" ref="P804">IFERROR(INDEX([1]!v_s10a_incident_by_feeder_FY26[CML], ROWS($P$9:P804)),"")</f>
        <v>21301.700000016717</v>
      </c>
      <c r="Q804" s="88" t="str" cm="1">
        <f t="array" ref="Q804">IFERROR(INDEX([1]!v_s10a_incident_by_feeder_FY26[Planned or Unplanned], ROWS($Q$9:Q804)),"")</f>
        <v>Planned</v>
      </c>
      <c r="R804" s="88" t="str" cm="1">
        <f t="array" ref="R804">IFERROR(INDEX([1]!v_s10a_incident_by_feeder_FY26[Cause], ROWS($R$9:R804)),"")</f>
        <v>Planned Outage</v>
      </c>
      <c r="S804" s="88" t="str" cm="1">
        <f t="array" ref="S804">IFERROR(INDEX([1]!v_s10a_incident_by_feeder_FY26[Details], ROWS($S$9:S804)),"")</f>
        <v># Replace Pole, Upgrade Transformer T04702, Inland Rd, Karikari Peninsula</v>
      </c>
      <c r="T804" s="18"/>
    </row>
    <row r="805" spans="1:20" ht="15.75" x14ac:dyDescent="0.25">
      <c r="A805" s="10">
        <v>805</v>
      </c>
      <c r="B805" s="11"/>
      <c r="C805" s="116"/>
      <c r="D805" s="116"/>
      <c r="E805" s="85" t="str" cm="1">
        <f t="array" ref="E805">IFERROR(INDEX([1]!v_s10a_incident_by_feeder_FY26[Interruptions Identifier], ROWS($E$9:E805)),"")</f>
        <v>INCD-36080-F-HOREKE</v>
      </c>
      <c r="F805" s="85" t="str" cm="1">
        <f t="array" ref="F805">IFERROR(INDEX([1]!v_s10a_incident_by_feeder_FY26[Circuit Location], ROWS($F$9:F805)),"")</f>
        <v>Kaikohe  CB0111 - Horeke</v>
      </c>
      <c r="G805" s="88" t="str" cm="1">
        <f t="array" ref="G805">IFERROR(INDEX(#REF!, ROWS($G$9:G805)),"")</f>
        <v/>
      </c>
      <c r="H805" s="88" t="str" cm="1">
        <f t="array" ref="H805">IFERROR(INDEX([1]!v_s10a_incident_by_feeder_FY26[feeder], ROWS($H$9:H805)),"")</f>
        <v>HOREKE</v>
      </c>
      <c r="I805" s="89" cm="1">
        <f t="array" ref="I805">IFERROR(INDEX([1]!v_s10a_incident_by_feeder_FY26[Start_Date], ROWS($I$9:I805)),"")</f>
        <v>46014.395833333336</v>
      </c>
      <c r="J805" s="90" cm="1">
        <f t="array" ref="J805">IFERROR(INDEX([1]!v_s10a_incident_by_feeder_FY26[Start_Time], ROWS($J$9:J805)),"")</f>
        <v>46014.395833333336</v>
      </c>
      <c r="K805" s="89" cm="1">
        <f t="array" ref="K805">IFERROR(INDEX([1]!v_s10a_incident_by_feeder_FY26[End_Date], ROWS($K$9:K805)),"")</f>
        <v>46014.500694444447</v>
      </c>
      <c r="L805" s="90" cm="1">
        <f t="array" ref="L805">IFERROR(INDEX([1]!v_s10a_incident_by_feeder_FY26[End_Time], ROWS($L$9:L805)),"")</f>
        <v>46014.500694444447</v>
      </c>
      <c r="M805" s="97" cm="1">
        <f t="array" ref="M805">IFERROR(INDEX([1]!v_s10a_incident_by_feeder_FY26[SAIDI_Value], ROWS($M$9:M805)),"")</f>
        <v>2.5094172390832125E-2</v>
      </c>
      <c r="N805" s="94" cm="1">
        <f t="array" ref="N805">IFERROR(INDEX([1]!v_s10a_incident_by_feeder_FY26[SAIFI_Value], ROWS($N$9:N805)),"")</f>
        <v>1.6618657212497231E-4</v>
      </c>
      <c r="O805" s="91" cm="1">
        <f t="array" ref="O805">IFERROR(INDEX([1]!v_s10a_incident_by_feeder_FY26[ICPs], ROWS($N$9:N805)),"")</f>
        <v>6</v>
      </c>
      <c r="P805" s="118" cm="1">
        <f t="array" ref="P805">IFERROR(INDEX([1]!v_s10a_incident_by_feeder_FY26[CML], ROWS($P$9:P805)),"")</f>
        <v>905.99999999860302</v>
      </c>
      <c r="Q805" s="88" t="str" cm="1">
        <f t="array" ref="Q805">IFERROR(INDEX([1]!v_s10a_incident_by_feeder_FY26[Planned or Unplanned], ROWS($Q$9:Q805)),"")</f>
        <v>Planned</v>
      </c>
      <c r="R805" s="88" t="str" cm="1">
        <f t="array" ref="R805">IFERROR(INDEX([1]!v_s10a_incident_by_feeder_FY26[Cause], ROWS($R$9:R805)),"")</f>
        <v>Planned Outage</v>
      </c>
      <c r="S805" s="88" t="str" cm="1">
        <f t="array" ref="S805">IFERROR(INDEX([1]!v_s10a_incident_by_feeder_FY26[Details], ROWS($S$9:S805)),"")</f>
        <v># Low HV Line, Pole 419869, Okaka Rd, Kaikohe</v>
      </c>
      <c r="T805" s="18"/>
    </row>
    <row r="806" spans="1:20" ht="15.75" x14ac:dyDescent="0.25">
      <c r="A806" s="10">
        <v>806</v>
      </c>
      <c r="B806" s="11"/>
      <c r="C806" s="116"/>
      <c r="D806" s="116"/>
      <c r="E806" s="85" t="str" cm="1">
        <f t="array" ref="E806">IFERROR(INDEX([1]!v_s10a_incident_by_feeder_FY26[Interruptions Identifier], ROWS($E$9:E806)),"")</f>
        <v>INCD-36095-F-OHAEAWAI</v>
      </c>
      <c r="F806" s="85" t="str" cm="1">
        <f t="array" ref="F806">IFERROR(INDEX([1]!v_s10a_incident_by_feeder_FY26[Circuit Location], ROWS($F$9:F806)),"")</f>
        <v>Kaikohe  CB0110 - Ohaeawai</v>
      </c>
      <c r="G806" s="88" t="str" cm="1">
        <f t="array" ref="G806">IFERROR(INDEX(#REF!, ROWS($G$9:G806)),"")</f>
        <v/>
      </c>
      <c r="H806" s="88" t="str" cm="1">
        <f t="array" ref="H806">IFERROR(INDEX([1]!v_s10a_incident_by_feeder_FY26[feeder], ROWS($H$9:H806)),"")</f>
        <v>OHAEAWAI</v>
      </c>
      <c r="I806" s="89" cm="1">
        <f t="array" ref="I806">IFERROR(INDEX([1]!v_s10a_incident_by_feeder_FY26[Start_Date], ROWS($I$9:I806)),"")</f>
        <v>46010.249826388892</v>
      </c>
      <c r="J806" s="90" cm="1">
        <f t="array" ref="J806">IFERROR(INDEX([1]!v_s10a_incident_by_feeder_FY26[Start_Time], ROWS($J$9:J806)),"")</f>
        <v>46010.249826388892</v>
      </c>
      <c r="K806" s="89" cm="1">
        <f t="array" ref="K806">IFERROR(INDEX([1]!v_s10a_incident_by_feeder_FY26[End_Date], ROWS($K$9:K806)),"")</f>
        <v>46010.493055555555</v>
      </c>
      <c r="L806" s="90" cm="1">
        <f t="array" ref="L806">IFERROR(INDEX([1]!v_s10a_incident_by_feeder_FY26[End_Time], ROWS($L$9:L806)),"")</f>
        <v>46010.493055555555</v>
      </c>
      <c r="M806" s="97" cm="1">
        <f t="array" ref="M806">IFERROR(INDEX([1]!v_s10a_incident_by_feeder_FY26[SAIDI_Value], ROWS($M$9:M806)),"")</f>
        <v>1.7255558016439299</v>
      </c>
      <c r="N806" s="94" cm="1">
        <f t="array" ref="N806">IFERROR(INDEX([1]!v_s10a_incident_by_feeder_FY26[SAIFI_Value], ROWS($N$9:N806)),"")</f>
        <v>2.093950808774651E-2</v>
      </c>
      <c r="O806" s="91" cm="1">
        <f t="array" ref="O806">IFERROR(INDEX([1]!v_s10a_incident_by_feeder_FY26[ICPs], ROWS($N$9:N806)),"")</f>
        <v>756</v>
      </c>
      <c r="P806" s="118" cm="1">
        <f t="array" ref="P806">IFERROR(INDEX([1]!v_s10a_incident_by_feeder_FY26[CML], ROWS($P$9:P806)),"")</f>
        <v>62299.466662552441</v>
      </c>
      <c r="Q806" s="88" t="str" cm="1">
        <f t="array" ref="Q806">IFERROR(INDEX([1]!v_s10a_incident_by_feeder_FY26[Planned or Unplanned], ROWS($Q$9:Q806)),"")</f>
        <v>Unplanned</v>
      </c>
      <c r="R806" s="88" t="str" cm="1">
        <f t="array" ref="R806">IFERROR(INDEX([1]!v_s10a_incident_by_feeder_FY26[Cause], ROWS($R$9:R806)),"")</f>
        <v>Third Party</v>
      </c>
      <c r="S806" s="88" t="str" cm="1">
        <f t="array" ref="S806">IFERROR(INDEX([1]!v_s10a_incident_by_feeder_FY26[Details], ROWS($S$9:S806)),"")</f>
        <v># Car vs Pole, at Pole 913468, SH1, Ohaewai, Kaikohe</v>
      </c>
      <c r="T806" s="18"/>
    </row>
    <row r="807" spans="1:20" ht="15.75" x14ac:dyDescent="0.25">
      <c r="A807" s="10">
        <v>807</v>
      </c>
      <c r="B807" s="11"/>
      <c r="C807" s="116"/>
      <c r="D807" s="116"/>
      <c r="E807" s="85" t="str" cm="1">
        <f t="array" ref="E807">IFERROR(INDEX([1]!v_s10a_incident_by_feeder_FY26[Interruptions Identifier], ROWS($E$9:E807)),"")</f>
        <v>INCD-36101-F-ORURU</v>
      </c>
      <c r="F807" s="85" t="str" cm="1">
        <f t="array" ref="F807">IFERROR(INDEX([1]!v_s10a_incident_by_feeder_FY26[Circuit Location], ROWS($F$9:F807)),"")</f>
        <v>Taipa CB1206 - Oruru</v>
      </c>
      <c r="G807" s="88" t="str" cm="1">
        <f t="array" ref="G807">IFERROR(INDEX(#REF!, ROWS($G$9:G807)),"")</f>
        <v/>
      </c>
      <c r="H807" s="88" t="str" cm="1">
        <f t="array" ref="H807">IFERROR(INDEX([1]!v_s10a_incident_by_feeder_FY26[feeder], ROWS($H$9:H807)),"")</f>
        <v>ORURU</v>
      </c>
      <c r="I807" s="89" cm="1">
        <f t="array" ref="I807">IFERROR(INDEX([1]!v_s10a_incident_by_feeder_FY26[Start_Date], ROWS($I$9:I807)),"")</f>
        <v>46011.054606481484</v>
      </c>
      <c r="J807" s="90" cm="1">
        <f t="array" ref="J807">IFERROR(INDEX([1]!v_s10a_incident_by_feeder_FY26[Start_Time], ROWS($J$9:J807)),"")</f>
        <v>46011.054606481484</v>
      </c>
      <c r="K807" s="89" cm="1">
        <f t="array" ref="K807">IFERROR(INDEX([1]!v_s10a_incident_by_feeder_FY26[End_Date], ROWS($K$9:K807)),"")</f>
        <v>46011.116539351853</v>
      </c>
      <c r="L807" s="90" cm="1">
        <f t="array" ref="L807">IFERROR(INDEX([1]!v_s10a_incident_by_feeder_FY26[End_Time], ROWS($L$9:L807)),"")</f>
        <v>46011.116539351853</v>
      </c>
      <c r="M807" s="97" cm="1">
        <f t="array" ref="M807">IFERROR(INDEX([1]!v_s10a_incident_by_feeder_FY26[SAIDI_Value], ROWS($M$9:M807)),"")</f>
        <v>0.64527633272323148</v>
      </c>
      <c r="N807" s="94" cm="1">
        <f t="array" ref="N807">IFERROR(INDEX([1]!v_s10a_incident_by_feeder_FY26[SAIFI_Value], ROWS($N$9:N807)),"")</f>
        <v>3.2659402199473532E-2</v>
      </c>
      <c r="O807" s="91" cm="1">
        <f t="array" ref="O807">IFERROR(INDEX([1]!v_s10a_incident_by_feeder_FY26[ICPs], ROWS($N$9:N807)),"")</f>
        <v>872.66966436486007</v>
      </c>
      <c r="P807" s="118" cm="1">
        <f t="array" ref="P807">IFERROR(INDEX([1]!v_s10a_incident_by_feeder_FY26[CML], ROWS($P$9:P807)),"")</f>
        <v>23297.056716639549</v>
      </c>
      <c r="Q807" s="88" t="str" cm="1">
        <f t="array" ref="Q807">IFERROR(INDEX([1]!v_s10a_incident_by_feeder_FY26[Planned or Unplanned], ROWS($Q$9:Q807)),"")</f>
        <v>Unplanned</v>
      </c>
      <c r="R807" s="88" t="str" cm="1">
        <f t="array" ref="R807">IFERROR(INDEX([1]!v_s10a_incident_by_feeder_FY26[Cause], ROWS($R$9:R807)),"")</f>
        <v>Unknown</v>
      </c>
      <c r="S807" s="88" t="str" cm="1">
        <f t="array" ref="S807">IFERROR(INDEX([1]!v_s10a_incident_by_feeder_FY26[Details], ROWS($S$9:S807)),"")</f>
        <v># 33kV Circuit Breaker  CB 151162 Tripped Kaitaia to Taipa 33kV, Oruru Rd, Kaitaia</v>
      </c>
      <c r="T807" s="18"/>
    </row>
    <row r="808" spans="1:20" ht="15.75" x14ac:dyDescent="0.25">
      <c r="A808" s="10">
        <v>808</v>
      </c>
      <c r="B808" s="11"/>
      <c r="C808" s="116"/>
      <c r="D808" s="116"/>
      <c r="E808" s="85" t="str" cm="1">
        <f t="array" ref="E808">IFERROR(INDEX([1]!v_s10a_incident_by_feeder_FY26[Interruptions Identifier], ROWS($E$9:E808)),"")</f>
        <v>INCD-36101-F-MANGONUI</v>
      </c>
      <c r="F808" s="85" t="str" cm="1">
        <f t="array" ref="F808">IFERROR(INDEX([1]!v_s10a_incident_by_feeder_FY26[Circuit Location], ROWS($F$9:F808)),"")</f>
        <v>Taipa CB1208 - Mangonui</v>
      </c>
      <c r="G808" s="88" t="str" cm="1">
        <f t="array" ref="G808">IFERROR(INDEX(#REF!, ROWS($G$9:G808)),"")</f>
        <v/>
      </c>
      <c r="H808" s="88" t="str" cm="1">
        <f t="array" ref="H808">IFERROR(INDEX([1]!v_s10a_incident_by_feeder_FY26[feeder], ROWS($H$9:H808)),"")</f>
        <v>MANGONUI</v>
      </c>
      <c r="I808" s="89" cm="1">
        <f t="array" ref="I808">IFERROR(INDEX([1]!v_s10a_incident_by_feeder_FY26[Start_Date], ROWS($I$9:I808)),"")</f>
        <v>46011.054606481484</v>
      </c>
      <c r="J808" s="90" cm="1">
        <f t="array" ref="J808">IFERROR(INDEX([1]!v_s10a_incident_by_feeder_FY26[Start_Time], ROWS($J$9:J808)),"")</f>
        <v>46011.054606481484</v>
      </c>
      <c r="K808" s="89" cm="1">
        <f t="array" ref="K808">IFERROR(INDEX([1]!v_s10a_incident_by_feeder_FY26[End_Date], ROWS($K$9:K808)),"")</f>
        <v>46011.116539351853</v>
      </c>
      <c r="L808" s="90" cm="1">
        <f t="array" ref="L808">IFERROR(INDEX([1]!v_s10a_incident_by_feeder_FY26[End_Time], ROWS($L$9:L808)),"")</f>
        <v>46011.116539351853</v>
      </c>
      <c r="M808" s="97" cm="1">
        <f t="array" ref="M808">IFERROR(INDEX([1]!v_s10a_incident_by_feeder_FY26[SAIDI_Value], ROWS($M$9:M808)),"")</f>
        <v>1.2815055222239864</v>
      </c>
      <c r="N808" s="94" cm="1">
        <f t="array" ref="N808">IFERROR(INDEX([1]!v_s10a_incident_by_feeder_FY26[SAIFI_Value], ROWS($N$9:N808)),"")</f>
        <v>5.0153530202756959E-2</v>
      </c>
      <c r="O808" s="91" cm="1">
        <f t="array" ref="O808">IFERROR(INDEX([1]!v_s10a_incident_by_feeder_FY26[ICPs], ROWS($N$9:N808)),"")</f>
        <v>1340.1183555484158</v>
      </c>
      <c r="P808" s="118" cm="1">
        <f t="array" ref="P808">IFERROR(INDEX([1]!v_s10a_incident_by_feeder_FY26[CML], ROWS($P$9:P808)),"")</f>
        <v>46267.475374374808</v>
      </c>
      <c r="Q808" s="88" t="str" cm="1">
        <f t="array" ref="Q808">IFERROR(INDEX([1]!v_s10a_incident_by_feeder_FY26[Planned or Unplanned], ROWS($Q$9:Q808)),"")</f>
        <v>Unplanned</v>
      </c>
      <c r="R808" s="88" t="str" cm="1">
        <f t="array" ref="R808">IFERROR(INDEX([1]!v_s10a_incident_by_feeder_FY26[Cause], ROWS($R$9:R808)),"")</f>
        <v>Unknown</v>
      </c>
      <c r="S808" s="88" t="str" cm="1">
        <f t="array" ref="S808">IFERROR(INDEX([1]!v_s10a_incident_by_feeder_FY26[Details], ROWS($S$9:S808)),"")</f>
        <v># 33kV Circuit Breaker  CB 151162 Tripped Kaitaia to Taipa 33kV, Oruru Rd, Kaitaia</v>
      </c>
      <c r="T808" s="18"/>
    </row>
    <row r="809" spans="1:20" ht="15.75" x14ac:dyDescent="0.25">
      <c r="A809" s="10">
        <v>809</v>
      </c>
      <c r="B809" s="11"/>
      <c r="C809" s="116"/>
      <c r="D809" s="116"/>
      <c r="E809" s="85" t="str" cm="1">
        <f t="array" ref="E809">IFERROR(INDEX([1]!v_s10a_incident_by_feeder_FY26[Interruptions Identifier], ROWS($E$9:E809)),"")</f>
        <v>INCD-36101-F-TAIPALS</v>
      </c>
      <c r="F809" s="85" t="str" cm="1">
        <f t="array" ref="F809">IFERROR(INDEX([1]!v_s10a_incident_by_feeder_FY26[Circuit Location], ROWS($F$9:F809)),"")</f>
        <v>Taipa CB1205 - Tokerau</v>
      </c>
      <c r="G809" s="88" t="str" cm="1">
        <f t="array" ref="G809">IFERROR(INDEX(#REF!, ROWS($G$9:G809)),"")</f>
        <v/>
      </c>
      <c r="H809" s="88" t="str" cm="1">
        <f t="array" ref="H809">IFERROR(INDEX([1]!v_s10a_incident_by_feeder_FY26[feeder], ROWS($H$9:H809)),"")</f>
        <v>TAIPALS</v>
      </c>
      <c r="I809" s="89" cm="1">
        <f t="array" ref="I809">IFERROR(INDEX([1]!v_s10a_incident_by_feeder_FY26[Start_Date], ROWS($I$9:I809)),"")</f>
        <v>46011.054606481484</v>
      </c>
      <c r="J809" s="90" cm="1">
        <f t="array" ref="J809">IFERROR(INDEX([1]!v_s10a_incident_by_feeder_FY26[Start_Time], ROWS($J$9:J809)),"")</f>
        <v>46011.054606481484</v>
      </c>
      <c r="K809" s="89" cm="1">
        <f t="array" ref="K809">IFERROR(INDEX([1]!v_s10a_incident_by_feeder_FY26[End_Date], ROWS($K$9:K809)),"")</f>
        <v>46011.116539351853</v>
      </c>
      <c r="L809" s="90" cm="1">
        <f t="array" ref="L809">IFERROR(INDEX([1]!v_s10a_incident_by_feeder_FY26[End_Time], ROWS($L$9:L809)),"")</f>
        <v>46011.116539351853</v>
      </c>
      <c r="M809" s="97" cm="1">
        <f t="array" ref="M809">IFERROR(INDEX([1]!v_s10a_incident_by_feeder_FY26[SAIDI_Value], ROWS($M$9:M809)),"")</f>
        <v>3.1836334267760691</v>
      </c>
      <c r="N809" s="94" cm="1">
        <f t="array" ref="N809">IFERROR(INDEX([1]!v_s10a_incident_by_feeder_FY26[SAIFI_Value], ROWS($N$9:N809)),"")</f>
        <v>8.982721827359455E-2</v>
      </c>
      <c r="O809" s="91" cm="1">
        <f t="array" ref="O809">IFERROR(INDEX([1]!v_s10a_incident_by_feeder_FY26[ICPs], ROWS($N$9:N809)),"")</f>
        <v>2400.2119800867149</v>
      </c>
      <c r="P809" s="118" cm="1">
        <f t="array" ref="P809">IFERROR(INDEX([1]!v_s10a_incident_by_feeder_FY26[CML], ROWS($P$9:P809)),"")</f>
        <v>114941.9012403232</v>
      </c>
      <c r="Q809" s="88" t="str" cm="1">
        <f t="array" ref="Q809">IFERROR(INDEX([1]!v_s10a_incident_by_feeder_FY26[Planned or Unplanned], ROWS($Q$9:Q809)),"")</f>
        <v>Unplanned</v>
      </c>
      <c r="R809" s="88" t="str" cm="1">
        <f t="array" ref="R809">IFERROR(INDEX([1]!v_s10a_incident_by_feeder_FY26[Cause], ROWS($R$9:R809)),"")</f>
        <v>Unknown</v>
      </c>
      <c r="S809" s="88" t="str" cm="1">
        <f t="array" ref="S809">IFERROR(INDEX([1]!v_s10a_incident_by_feeder_FY26[Details], ROWS($S$9:S809)),"")</f>
        <v># 33kV Circuit Breaker  CB 151162 Tripped Kaitaia to Taipa 33kV, Oruru Rd, Kaitaia</v>
      </c>
      <c r="T809" s="18"/>
    </row>
    <row r="810" spans="1:20" ht="15.75" x14ac:dyDescent="0.25">
      <c r="A810" s="10">
        <v>810</v>
      </c>
      <c r="B810" s="11"/>
      <c r="C810" s="116"/>
      <c r="D810" s="116"/>
      <c r="E810" s="85" t="str" cm="1">
        <f t="array" ref="E810">IFERROR(INDEX([1]!v_s10a_incident_by_feeder_FY26[Interruptions Identifier], ROWS($E$9:E810)),"")</f>
        <v>INCD-36107-F-AWANUI</v>
      </c>
      <c r="F810" s="85" t="str" cm="1">
        <f t="array" ref="F810">IFERROR(INDEX([1]!v_s10a_incident_by_feeder_FY26[Circuit Location], ROWS($F$9:F810)),"")</f>
        <v>NPL CB1406 - Awanui</v>
      </c>
      <c r="G810" s="88" t="str" cm="1">
        <f t="array" ref="G810">IFERROR(INDEX(#REF!, ROWS($G$9:G810)),"")</f>
        <v/>
      </c>
      <c r="H810" s="88" t="str" cm="1">
        <f t="array" ref="H810">IFERROR(INDEX([1]!v_s10a_incident_by_feeder_FY26[feeder], ROWS($H$9:H810)),"")</f>
        <v>AWANUI</v>
      </c>
      <c r="I810" s="89" cm="1">
        <f t="array" ref="I810">IFERROR(INDEX([1]!v_s10a_incident_by_feeder_FY26[Start_Date], ROWS($I$9:I810)),"")</f>
        <v>46012.661863425928</v>
      </c>
      <c r="J810" s="90" cm="1">
        <f t="array" ref="J810">IFERROR(INDEX([1]!v_s10a_incident_by_feeder_FY26[Start_Time], ROWS($J$9:J810)),"")</f>
        <v>46012.661863425928</v>
      </c>
      <c r="K810" s="89" cm="1">
        <f t="array" ref="K810">IFERROR(INDEX([1]!v_s10a_incident_by_feeder_FY26[End_Date], ROWS($K$9:K810)),"")</f>
        <v>46012.686608796299</v>
      </c>
      <c r="L810" s="90" cm="1">
        <f t="array" ref="L810">IFERROR(INDEX([1]!v_s10a_incident_by_feeder_FY26[End_Time], ROWS($L$9:L810)),"")</f>
        <v>46012.686608796299</v>
      </c>
      <c r="M810" s="97" cm="1">
        <f t="array" ref="M810">IFERROR(INDEX([1]!v_s10a_incident_by_feeder_FY26[SAIDI_Value], ROWS($M$9:M810)),"")</f>
        <v>7.7970123347808395E-2</v>
      </c>
      <c r="N810" s="94" cm="1">
        <f t="array" ref="N810">IFERROR(INDEX([1]!v_s10a_incident_by_feeder_FY26[SAIFI_Value], ROWS($N$9:N810)),"")</f>
        <v>2.1881231996454687E-3</v>
      </c>
      <c r="O810" s="91" cm="1">
        <f t="array" ref="O810">IFERROR(INDEX([1]!v_s10a_incident_by_feeder_FY26[ICPs], ROWS($N$9:N810)),"")</f>
        <v>79</v>
      </c>
      <c r="P810" s="118" cm="1">
        <f t="array" ref="P810">IFERROR(INDEX([1]!v_s10a_incident_by_feeder_FY26[CML], ROWS($P$9:P810)),"")</f>
        <v>2815.0333333492745</v>
      </c>
      <c r="Q810" s="88" t="str" cm="1">
        <f t="array" ref="Q810">IFERROR(INDEX([1]!v_s10a_incident_by_feeder_FY26[Planned or Unplanned], ROWS($Q$9:Q810)),"")</f>
        <v>Unplanned</v>
      </c>
      <c r="R810" s="88" t="str" cm="1">
        <f t="array" ref="R810">IFERROR(INDEX([1]!v_s10a_incident_by_feeder_FY26[Cause], ROWS($R$9:R810)),"")</f>
        <v>Vegetation</v>
      </c>
      <c r="S810" s="88" t="str" cm="1">
        <f t="array" ref="S810">IFERROR(INDEX([1]!v_s10a_incident_by_feeder_FY26[Details], ROWS($S$9:S810)),"")</f>
        <v># Branch on Line, near Pole 428097, Far North Rd, Kaitaia</v>
      </c>
      <c r="T810" s="18"/>
    </row>
    <row r="811" spans="1:20" ht="15.75" x14ac:dyDescent="0.25">
      <c r="A811" s="10">
        <v>811</v>
      </c>
      <c r="B811" s="11"/>
      <c r="C811" s="116"/>
      <c r="D811" s="116"/>
      <c r="E811" s="85" t="str" cm="1">
        <f t="array" ref="E811">IFERROR(INDEX([1]!v_s10a_incident_by_feeder_FY26[Interruptions Identifier], ROWS($E$9:E811)),"")</f>
        <v>INCD-36110-F-SHEPHERD ROAD</v>
      </c>
      <c r="F811" s="85" t="str" cm="1">
        <f t="array" ref="F811">IFERROR(INDEX([1]!v_s10a_incident_by_feeder_FY26[Circuit Location], ROWS($F$9:F811)),"")</f>
        <v>Kerikeri 181192 - Shepherd Road</v>
      </c>
      <c r="G811" s="88" t="str" cm="1">
        <f t="array" ref="G811">IFERROR(INDEX(#REF!, ROWS($G$9:G811)),"")</f>
        <v/>
      </c>
      <c r="H811" s="88" t="str" cm="1">
        <f t="array" ref="H811">IFERROR(INDEX([1]!v_s10a_incident_by_feeder_FY26[feeder], ROWS($H$9:H811)),"")</f>
        <v>SHEPHERD ROAD</v>
      </c>
      <c r="I811" s="89" cm="1">
        <f t="array" ref="I811">IFERROR(INDEX([1]!v_s10a_incident_by_feeder_FY26[Start_Date], ROWS($I$9:I811)),"")</f>
        <v>46013.350451388891</v>
      </c>
      <c r="J811" s="90" cm="1">
        <f t="array" ref="J811">IFERROR(INDEX([1]!v_s10a_incident_by_feeder_FY26[Start_Time], ROWS($J$9:J811)),"")</f>
        <v>46013.350451388891</v>
      </c>
      <c r="K811" s="89" cm="1">
        <f t="array" ref="K811">IFERROR(INDEX([1]!v_s10a_incident_by_feeder_FY26[End_Date], ROWS($K$9:K811)),"")</f>
        <v>46013.675000000003</v>
      </c>
      <c r="L811" s="90" cm="1">
        <f t="array" ref="L811">IFERROR(INDEX([1]!v_s10a_incident_by_feeder_FY26[End_Time], ROWS($L$9:L811)),"")</f>
        <v>46013.675000000003</v>
      </c>
      <c r="M811" s="97" cm="1">
        <f t="array" ref="M811">IFERROR(INDEX([1]!v_s10a_incident_by_feeder_FY26[SAIDI_Value], ROWS($M$9:M811)),"")</f>
        <v>9.5683821461197468E-3</v>
      </c>
      <c r="N811" s="94" cm="1">
        <f t="array" ref="N811">IFERROR(INDEX([1]!v_s10a_incident_by_feeder_FY26[SAIFI_Value], ROWS($N$9:N811)),"")</f>
        <v>2.7642144024802183E-5</v>
      </c>
      <c r="O811" s="91" cm="1">
        <f t="array" ref="O811">IFERROR(INDEX([1]!v_s10a_incident_by_feeder_FY26[ICPs], ROWS($N$9:N811)),"")</f>
        <v>0.99799196787145805</v>
      </c>
      <c r="P811" s="118" cm="1">
        <f t="array" ref="P811">IFERROR(INDEX([1]!v_s10a_incident_by_feeder_FY26[CML], ROWS($P$9:P811)),"")</f>
        <v>345.45686900350734</v>
      </c>
      <c r="Q811" s="88" t="str" cm="1">
        <f t="array" ref="Q811">IFERROR(INDEX([1]!v_s10a_incident_by_feeder_FY26[Planned or Unplanned], ROWS($Q$9:Q811)),"")</f>
        <v>Unplanned</v>
      </c>
      <c r="R811" s="88" t="str" cm="1">
        <f t="array" ref="R811">IFERROR(INDEX([1]!v_s10a_incident_by_feeder_FY26[Cause], ROWS($R$9:R811)),"")</f>
        <v>Third Party</v>
      </c>
      <c r="S811" s="88" t="str" cm="1">
        <f t="array" ref="S811">IFERROR(INDEX([1]!v_s10a_incident_by_feeder_FY26[Details], ROWS($S$9:S811)),"")</f>
        <v># Car vs Pole, Pole 349055, Horeke Rd, Kaikohe</v>
      </c>
      <c r="T811" s="18"/>
    </row>
    <row r="812" spans="1:20" ht="15.75" x14ac:dyDescent="0.25">
      <c r="A812" s="10">
        <v>812</v>
      </c>
      <c r="B812" s="11"/>
      <c r="C812" s="116"/>
      <c r="D812" s="116"/>
      <c r="E812" s="85" t="str" cm="1">
        <f t="array" ref="E812">IFERROR(INDEX([1]!v_s10a_incident_by_feeder_FY26[Interruptions Identifier], ROWS($E$9:E812)),"")</f>
        <v>INCD-36110-F-HOREKE</v>
      </c>
      <c r="F812" s="85" t="str" cm="1">
        <f t="array" ref="F812">IFERROR(INDEX([1]!v_s10a_incident_by_feeder_FY26[Circuit Location], ROWS($F$9:F812)),"")</f>
        <v>Kaikohe  CB0111 - Horeke</v>
      </c>
      <c r="G812" s="88" t="str" cm="1">
        <f t="array" ref="G812">IFERROR(INDEX(#REF!, ROWS($G$9:G812)),"")</f>
        <v/>
      </c>
      <c r="H812" s="88" t="str" cm="1">
        <f t="array" ref="H812">IFERROR(INDEX([1]!v_s10a_incident_by_feeder_FY26[feeder], ROWS($H$9:H812)),"")</f>
        <v>HOREKE</v>
      </c>
      <c r="I812" s="89" cm="1">
        <f t="array" ref="I812">IFERROR(INDEX([1]!v_s10a_incident_by_feeder_FY26[Start_Date], ROWS($I$9:I812)),"")</f>
        <v>46013.350451388891</v>
      </c>
      <c r="J812" s="90" cm="1">
        <f t="array" ref="J812">IFERROR(INDEX([1]!v_s10a_incident_by_feeder_FY26[Start_Time], ROWS($J$9:J812)),"")</f>
        <v>46013.350451388891</v>
      </c>
      <c r="K812" s="89" cm="1">
        <f t="array" ref="K812">IFERROR(INDEX([1]!v_s10a_incident_by_feeder_FY26[End_Date], ROWS($K$9:K812)),"")</f>
        <v>46013.675000000003</v>
      </c>
      <c r="L812" s="90" cm="1">
        <f t="array" ref="L812">IFERROR(INDEX([1]!v_s10a_incident_by_feeder_FY26[End_Time], ROWS($L$9:L812)),"")</f>
        <v>46013.675000000003</v>
      </c>
      <c r="M812" s="97" cm="1">
        <f t="array" ref="M812">IFERROR(INDEX([1]!v_s10a_incident_by_feeder_FY26[SAIDI_Value], ROWS($M$9:M812)),"")</f>
        <v>4.768886913664816</v>
      </c>
      <c r="N812" s="94" cm="1">
        <f t="array" ref="N812">IFERROR(INDEX([1]!v_s10a_incident_by_feeder_FY26[SAIFI_Value], ROWS($N$9:N812)),"")</f>
        <v>1.3738145580327056E-2</v>
      </c>
      <c r="O812" s="91" cm="1">
        <f t="array" ref="O812">IFERROR(INDEX([1]!v_s10a_incident_by_feeder_FY26[ICPs], ROWS($N$9:N812)),"")</f>
        <v>496.00200803212806</v>
      </c>
      <c r="P812" s="118" cm="1">
        <f t="array" ref="P812">IFERROR(INDEX([1]!v_s10a_incident_by_feeder_FY26[CML], ROWS($P$9:P812)),"")</f>
        <v>172175.8931309545</v>
      </c>
      <c r="Q812" s="88" t="str" cm="1">
        <f t="array" ref="Q812">IFERROR(INDEX([1]!v_s10a_incident_by_feeder_FY26[Planned or Unplanned], ROWS($Q$9:Q812)),"")</f>
        <v>Unplanned</v>
      </c>
      <c r="R812" s="88" t="str" cm="1">
        <f t="array" ref="R812">IFERROR(INDEX([1]!v_s10a_incident_by_feeder_FY26[Cause], ROWS($R$9:R812)),"")</f>
        <v>Third Party</v>
      </c>
      <c r="S812" s="88" t="str" cm="1">
        <f t="array" ref="S812">IFERROR(INDEX([1]!v_s10a_incident_by_feeder_FY26[Details], ROWS($S$9:S812)),"")</f>
        <v># Car vs Pole, Pole 349055, Horeke Rd, Kaikohe</v>
      </c>
      <c r="T812" s="18"/>
    </row>
    <row r="813" spans="1:20" ht="15.75" x14ac:dyDescent="0.25">
      <c r="A813" s="10">
        <v>813</v>
      </c>
      <c r="B813" s="11"/>
      <c r="C813" s="116"/>
      <c r="D813" s="116"/>
      <c r="E813" s="85" t="str" cm="1">
        <f t="array" ref="E813">IFERROR(INDEX([1]!v_s10a_incident_by_feeder_FY26[Interruptions Identifier], ROWS($E$9:E813)),"")</f>
        <v>INCD-36113-F-TAKOU BAY</v>
      </c>
      <c r="F813" s="85" t="str" cm="1">
        <f t="array" ref="F813">IFERROR(INDEX([1]!v_s10a_incident_by_feeder_FY26[Circuit Location], ROWS($F$9:F813)),"")</f>
        <v>Waipapa 041672 - Takou Bay</v>
      </c>
      <c r="G813" s="88" t="str" cm="1">
        <f t="array" ref="G813">IFERROR(INDEX(#REF!, ROWS($G$9:G813)),"")</f>
        <v/>
      </c>
      <c r="H813" s="88" t="str" cm="1">
        <f t="array" ref="H813">IFERROR(INDEX([1]!v_s10a_incident_by_feeder_FY26[feeder], ROWS($H$9:H813)),"")</f>
        <v>TAKOU BAY</v>
      </c>
      <c r="I813" s="89" cm="1">
        <f t="array" ref="I813">IFERROR(INDEX([1]!v_s10a_incident_by_feeder_FY26[Start_Date], ROWS($I$9:I813)),"")</f>
        <v>46034.438888888886</v>
      </c>
      <c r="J813" s="90" cm="1">
        <f t="array" ref="J813">IFERROR(INDEX([1]!v_s10a_incident_by_feeder_FY26[Start_Time], ROWS($J$9:J813)),"")</f>
        <v>46034.438888888886</v>
      </c>
      <c r="K813" s="89" cm="1">
        <f t="array" ref="K813">IFERROR(INDEX([1]!v_s10a_incident_by_feeder_FY26[End_Date], ROWS($K$9:K813)),"")</f>
        <v>46034.549305555556</v>
      </c>
      <c r="L813" s="90" cm="1">
        <f t="array" ref="L813">IFERROR(INDEX([1]!v_s10a_incident_by_feeder_FY26[End_Time], ROWS($L$9:L813)),"")</f>
        <v>46034.549305555556</v>
      </c>
      <c r="M813" s="97" cm="1">
        <f t="array" ref="M813">IFERROR(INDEX([1]!v_s10a_incident_by_feeder_FY26[SAIDI_Value], ROWS($M$9:M813)),"")</f>
        <v>0.13652226900486297</v>
      </c>
      <c r="N813" s="94" cm="1">
        <f t="array" ref="N813">IFERROR(INDEX([1]!v_s10a_incident_by_feeder_FY26[SAIFI_Value], ROWS($N$9:N813)),"")</f>
        <v>8.586306226456902E-4</v>
      </c>
      <c r="O813" s="91" cm="1">
        <f t="array" ref="O813">IFERROR(INDEX([1]!v_s10a_incident_by_feeder_FY26[ICPs], ROWS($N$9:N813)),"")</f>
        <v>31</v>
      </c>
      <c r="P813" s="118" cm="1">
        <f t="array" ref="P813">IFERROR(INDEX([1]!v_s10a_incident_by_feeder_FY26[CML], ROWS($P$9:P813)),"")</f>
        <v>4929.0000001515727</v>
      </c>
      <c r="Q813" s="88" t="str" cm="1">
        <f t="array" ref="Q813">IFERROR(INDEX([1]!v_s10a_incident_by_feeder_FY26[Planned or Unplanned], ROWS($Q$9:Q813)),"")</f>
        <v>Planned</v>
      </c>
      <c r="R813" s="88" t="str" cm="1">
        <f t="array" ref="R813">IFERROR(INDEX([1]!v_s10a_incident_by_feeder_FY26[Cause], ROWS($R$9:R813)),"")</f>
        <v>Planned Outage</v>
      </c>
      <c r="S813" s="88" t="str" cm="1">
        <f t="array" ref="S813">IFERROR(INDEX([1]!v_s10a_incident_by_feeder_FY26[Details], ROWS($S$9:S813)),"")</f>
        <v># Relocate Pole 437882, Te Ra Road, Waipapa</v>
      </c>
      <c r="T813" s="18"/>
    </row>
    <row r="814" spans="1:20" ht="15.75" x14ac:dyDescent="0.25">
      <c r="A814" s="10">
        <v>814</v>
      </c>
      <c r="B814" s="11"/>
      <c r="C814" s="116"/>
      <c r="D814" s="116"/>
      <c r="E814" s="85" t="str" cm="1">
        <f t="array" ref="E814">IFERROR(INDEX([1]!v_s10a_incident_by_feeder_FY26[Interruptions Identifier], ROWS($E$9:E814)),"")</f>
        <v>INCD-36116-F-HEREKINO</v>
      </c>
      <c r="F814" s="85" t="str" cm="1">
        <f t="array" ref="F814">IFERROR(INDEX([1]!v_s10a_incident_by_feeder_FY26[Circuit Location], ROWS($F$9:F814)),"")</f>
        <v>Okahu CB1109 - Herekino</v>
      </c>
      <c r="G814" s="88" t="str" cm="1">
        <f t="array" ref="G814">IFERROR(INDEX(#REF!, ROWS($G$9:G814)),"")</f>
        <v/>
      </c>
      <c r="H814" s="88" t="str" cm="1">
        <f t="array" ref="H814">IFERROR(INDEX([1]!v_s10a_incident_by_feeder_FY26[feeder], ROWS($H$9:H814)),"")</f>
        <v>HEREKINO</v>
      </c>
      <c r="I814" s="89" cm="1">
        <f t="array" ref="I814">IFERROR(INDEX([1]!v_s10a_incident_by_feeder_FY26[Start_Date], ROWS($I$9:I814)),"")</f>
        <v>46035.402777777781</v>
      </c>
      <c r="J814" s="90" cm="1">
        <f t="array" ref="J814">IFERROR(INDEX([1]!v_s10a_incident_by_feeder_FY26[Start_Time], ROWS($J$9:J814)),"")</f>
        <v>46035.402777777781</v>
      </c>
      <c r="K814" s="89" cm="1">
        <f t="array" ref="K814">IFERROR(INDEX([1]!v_s10a_incident_by_feeder_FY26[End_Date], ROWS($K$9:K814)),"")</f>
        <v>46035.568055555559</v>
      </c>
      <c r="L814" s="90" cm="1">
        <f t="array" ref="L814">IFERROR(INDEX([1]!v_s10a_incident_by_feeder_FY26[End_Time], ROWS($L$9:L814)),"")</f>
        <v>46035.568055555559</v>
      </c>
      <c r="M814" s="97" cm="1">
        <f t="array" ref="M814">IFERROR(INDEX([1]!v_s10a_incident_by_feeder_FY26[SAIDI_Value], ROWS($M$9:M814)),"")</f>
        <v>0.38233990693626768</v>
      </c>
      <c r="N814" s="94" cm="1">
        <f t="array" ref="N814">IFERROR(INDEX([1]!v_s10a_incident_by_feeder_FY26[SAIFI_Value], ROWS($N$9:N814)),"")</f>
        <v>1.6064701972080657E-3</v>
      </c>
      <c r="O814" s="91" cm="1">
        <f t="array" ref="O814">IFERROR(INDEX([1]!v_s10a_incident_by_feeder_FY26[ICPs], ROWS($N$9:N814)),"")</f>
        <v>58</v>
      </c>
      <c r="P814" s="118" cm="1">
        <f t="array" ref="P814">IFERROR(INDEX([1]!v_s10a_incident_by_feeder_FY26[CML], ROWS($P$9:P814)),"")</f>
        <v>13804.000000027008</v>
      </c>
      <c r="Q814" s="88" t="str" cm="1">
        <f t="array" ref="Q814">IFERROR(INDEX([1]!v_s10a_incident_by_feeder_FY26[Planned or Unplanned], ROWS($Q$9:Q814)),"")</f>
        <v>Planned</v>
      </c>
      <c r="R814" s="88" t="str" cm="1">
        <f t="array" ref="R814">IFERROR(INDEX([1]!v_s10a_incident_by_feeder_FY26[Cause], ROWS($R$9:R814)),"")</f>
        <v>Planned Outage</v>
      </c>
      <c r="S814" s="88" t="str" cm="1">
        <f t="array" ref="S814">IFERROR(INDEX([1]!v_s10a_incident_by_feeder_FY26[Details], ROWS($S$9:S814)),"")</f>
        <v># Install Sectionaliser S1071, Kaitaia Awaroa Rd, Kaitaia</v>
      </c>
      <c r="T814" s="18"/>
    </row>
    <row r="815" spans="1:20" ht="15.75" x14ac:dyDescent="0.25">
      <c r="A815" s="10">
        <v>815</v>
      </c>
      <c r="B815" s="11"/>
      <c r="C815" s="116"/>
      <c r="D815" s="116"/>
      <c r="E815" s="85" t="str" cm="1">
        <f t="array" ref="E815">IFERROR(INDEX([1]!v_s10a_incident_by_feeder_FY26[Interruptions Identifier], ROWS($E$9:E815)),"")</f>
        <v>INCD-36119-F-TAHEKE</v>
      </c>
      <c r="F815" s="85" t="str" cm="1">
        <f t="array" ref="F815">IFERROR(INDEX([1]!v_s10a_incident_by_feeder_FY26[Circuit Location], ROWS($F$9:F815)),"")</f>
        <v>Kaikohe  CB0109 - Taheke</v>
      </c>
      <c r="G815" s="88" t="str" cm="1">
        <f t="array" ref="G815">IFERROR(INDEX(#REF!, ROWS($G$9:G815)),"")</f>
        <v/>
      </c>
      <c r="H815" s="88" t="str" cm="1">
        <f t="array" ref="H815">IFERROR(INDEX([1]!v_s10a_incident_by_feeder_FY26[feeder], ROWS($H$9:H815)),"")</f>
        <v>TAHEKE</v>
      </c>
      <c r="I815" s="89" cm="1">
        <f t="array" ref="I815">IFERROR(INDEX([1]!v_s10a_incident_by_feeder_FY26[Start_Date], ROWS($I$9:I815)),"")</f>
        <v>46014.550694444442</v>
      </c>
      <c r="J815" s="90" cm="1">
        <f t="array" ref="J815">IFERROR(INDEX([1]!v_s10a_incident_by_feeder_FY26[Start_Time], ROWS($J$9:J815)),"")</f>
        <v>46014.550694444442</v>
      </c>
      <c r="K815" s="89" cm="1">
        <f t="array" ref="K815">IFERROR(INDEX([1]!v_s10a_incident_by_feeder_FY26[End_Date], ROWS($K$9:K815)),"")</f>
        <v>46014.780555555553</v>
      </c>
      <c r="L815" s="90" cm="1">
        <f t="array" ref="L815">IFERROR(INDEX([1]!v_s10a_incident_by_feeder_FY26[End_Time], ROWS($L$9:L815)),"")</f>
        <v>46014.780555555553</v>
      </c>
      <c r="M815" s="97" cm="1">
        <f t="array" ref="M815">IFERROR(INDEX([1]!v_s10a_incident_by_feeder_FY26[SAIDI_Value], ROWS($M$9:M815)),"")</f>
        <v>0.10840442425816646</v>
      </c>
      <c r="N815" s="94" cm="1">
        <f t="array" ref="N815">IFERROR(INDEX([1]!v_s10a_incident_by_feeder_FY26[SAIFI_Value], ROWS($N$9:N815)),"")</f>
        <v>2.3266120097496122E-3</v>
      </c>
      <c r="O815" s="91" cm="1">
        <f t="array" ref="O815">IFERROR(INDEX([1]!v_s10a_incident_by_feeder_FY26[ICPs], ROWS($N$9:N815)),"")</f>
        <v>84</v>
      </c>
      <c r="P815" s="118" cm="1">
        <f t="array" ref="P815">IFERROR(INDEX([1]!v_s10a_incident_by_feeder_FY26[CML], ROWS($P$9:P815)),"")</f>
        <v>3913.8333334168419</v>
      </c>
      <c r="Q815" s="88" t="str" cm="1">
        <f t="array" ref="Q815">IFERROR(INDEX([1]!v_s10a_incident_by_feeder_FY26[Planned or Unplanned], ROWS($Q$9:Q815)),"")</f>
        <v>Unplanned</v>
      </c>
      <c r="R815" s="88" t="str" cm="1">
        <f t="array" ref="R815">IFERROR(INDEX([1]!v_s10a_incident_by_feeder_FY26[Cause], ROWS($R$9:R815)),"")</f>
        <v>Defective Equipment</v>
      </c>
      <c r="S815" s="88" t="str" cm="1">
        <f t="array" ref="S815">IFERROR(INDEX([1]!v_s10a_incident_by_feeder_FY26[Details], ROWS($S$9:S815)),"")</f>
        <v># Defective Fuse Holders, at Transformer T02675, Picadilly Rd, Kaikohe</v>
      </c>
      <c r="T815" s="18"/>
    </row>
    <row r="816" spans="1:20" ht="15.75" x14ac:dyDescent="0.25">
      <c r="A816" s="10">
        <v>816</v>
      </c>
      <c r="B816" s="11"/>
      <c r="C816" s="116"/>
      <c r="D816" s="116"/>
      <c r="E816" s="85" t="str" cm="1">
        <f t="array" ref="E816">IFERROR(INDEX([1]!v_s10a_incident_by_feeder_FY26[Interruptions Identifier], ROWS($E$9:E816)),"")</f>
        <v>INCD-36122-F-BROADWOOD</v>
      </c>
      <c r="F816" s="85" t="str" cm="1">
        <f t="array" ref="F816">IFERROR(INDEX([1]!v_s10a_incident_by_feeder_FY26[Circuit Location], ROWS($F$9:F816)),"")</f>
        <v>Kaitaia Transmission 151922 - Broadwood</v>
      </c>
      <c r="G816" s="88" t="str" cm="1">
        <f t="array" ref="G816">IFERROR(INDEX(#REF!, ROWS($G$9:G816)),"")</f>
        <v/>
      </c>
      <c r="H816" s="88" t="str" cm="1">
        <f t="array" ref="H816">IFERROR(INDEX([1]!v_s10a_incident_by_feeder_FY26[feeder], ROWS($H$9:H816)),"")</f>
        <v>BROADWOOD</v>
      </c>
      <c r="I816" s="89" cm="1">
        <f t="array" ref="I816">IFERROR(INDEX([1]!v_s10a_incident_by_feeder_FY26[Start_Date], ROWS($I$9:I816)),"")</f>
        <v>46015.492986111109</v>
      </c>
      <c r="J816" s="90" cm="1">
        <f t="array" ref="J816">IFERROR(INDEX([1]!v_s10a_incident_by_feeder_FY26[Start_Time], ROWS($J$9:J816)),"")</f>
        <v>46015.492986111109</v>
      </c>
      <c r="K816" s="89" cm="1">
        <f t="array" ref="K816">IFERROR(INDEX([1]!v_s10a_incident_by_feeder_FY26[End_Date], ROWS($K$9:K816)),"")</f>
        <v>46015.863888888889</v>
      </c>
      <c r="L816" s="90" cm="1">
        <f t="array" ref="L816">IFERROR(INDEX([1]!v_s10a_incident_by_feeder_FY26[End_Time], ROWS($L$9:L816)),"")</f>
        <v>46015.863888888889</v>
      </c>
      <c r="M816" s="97" cm="1">
        <f t="array" ref="M816">IFERROR(INDEX([1]!v_s10a_incident_by_feeder_FY26[SAIDI_Value], ROWS($M$9:M816)),"")</f>
        <v>9.9047196986348063E-2</v>
      </c>
      <c r="N816" s="94" cm="1">
        <f t="array" ref="N816">IFERROR(INDEX([1]!v_s10a_incident_by_feeder_FY26[SAIFI_Value], ROWS($N$9:N816)),"")</f>
        <v>8.3093286062486146E-4</v>
      </c>
      <c r="O816" s="91" cm="1">
        <f t="array" ref="O816">IFERROR(INDEX([1]!v_s10a_incident_by_feeder_FY26[ICPs], ROWS($N$9:N816)),"")</f>
        <v>30</v>
      </c>
      <c r="P816" s="118" cm="1">
        <f t="array" ref="P816">IFERROR(INDEX([1]!v_s10a_incident_by_feeder_FY26[CML], ROWS($P$9:P816)),"")</f>
        <v>3575.9999999951106</v>
      </c>
      <c r="Q816" s="88" t="str" cm="1">
        <f t="array" ref="Q816">IFERROR(INDEX([1]!v_s10a_incident_by_feeder_FY26[Planned or Unplanned], ROWS($Q$9:Q816)),"")</f>
        <v>Unplanned</v>
      </c>
      <c r="R816" s="88" t="str" cm="1">
        <f t="array" ref="R816">IFERROR(INDEX([1]!v_s10a_incident_by_feeder_FY26[Cause], ROWS($R$9:R816)),"")</f>
        <v>Third Party</v>
      </c>
      <c r="S816" s="88" t="str" cm="1">
        <f t="array" ref="S816">IFERROR(INDEX([1]!v_s10a_incident_by_feeder_FY26[Details], ROWS($S$9:S816)),"")</f>
        <v># Tree through Conductor, Pole 407264, Mansbridge Rd, Broadwood</v>
      </c>
      <c r="T816" s="18"/>
    </row>
    <row r="817" spans="1:20" ht="15.75" x14ac:dyDescent="0.25">
      <c r="A817" s="10">
        <v>817</v>
      </c>
      <c r="B817" s="11"/>
      <c r="C817" s="116"/>
      <c r="D817" s="116"/>
      <c r="E817" s="85" t="str" cm="1">
        <f t="array" ref="E817">IFERROR(INDEX([1]!v_s10a_incident_by_feeder_FY26[Interruptions Identifier], ROWS($E$9:E817)),"")</f>
        <v>INCD-36125-F-OPUA</v>
      </c>
      <c r="F817" s="85" t="str" cm="1">
        <f t="array" ref="F817">IFERROR(INDEX([1]!v_s10a_incident_by_feeder_FY26[Circuit Location], ROWS($F$9:F817)),"")</f>
        <v>Kawakawa CB0208 - Opua</v>
      </c>
      <c r="G817" s="88" t="str" cm="1">
        <f t="array" ref="G817">IFERROR(INDEX(#REF!, ROWS($G$9:G817)),"")</f>
        <v/>
      </c>
      <c r="H817" s="88" t="str" cm="1">
        <f t="array" ref="H817">IFERROR(INDEX([1]!v_s10a_incident_by_feeder_FY26[feeder], ROWS($H$9:H817)),"")</f>
        <v>OPUA</v>
      </c>
      <c r="I817" s="89" cm="1">
        <f t="array" ref="I817">IFERROR(INDEX([1]!v_s10a_incident_by_feeder_FY26[Start_Date], ROWS($I$9:I817)),"")</f>
        <v>46015.582025462965</v>
      </c>
      <c r="J817" s="90" cm="1">
        <f t="array" ref="J817">IFERROR(INDEX([1]!v_s10a_incident_by_feeder_FY26[Start_Time], ROWS($J$9:J817)),"")</f>
        <v>46015.582025462965</v>
      </c>
      <c r="K817" s="89" cm="1">
        <f t="array" ref="K817">IFERROR(INDEX([1]!v_s10a_incident_by_feeder_FY26[End_Date], ROWS($K$9:K817)),"")</f>
        <v>46015.661111111112</v>
      </c>
      <c r="L817" s="90" cm="1">
        <f t="array" ref="L817">IFERROR(INDEX([1]!v_s10a_incident_by_feeder_FY26[End_Time], ROWS($L$9:L817)),"")</f>
        <v>46015.661111111112</v>
      </c>
      <c r="M817" s="97" cm="1">
        <f t="array" ref="M817">IFERROR(INDEX([1]!v_s10a_incident_by_feeder_FY26[SAIDI_Value], ROWS($M$9:M817)),"")</f>
        <v>1.2673554176040676</v>
      </c>
      <c r="N817" s="94" cm="1">
        <f t="array" ref="N817">IFERROR(INDEX([1]!v_s10a_incident_by_feeder_FY26[SAIFI_Value], ROWS($N$9:N817)),"")</f>
        <v>1.9139153556392643E-2</v>
      </c>
      <c r="O817" s="91" cm="1">
        <f t="array" ref="O817">IFERROR(INDEX([1]!v_s10a_incident_by_feeder_FY26[ICPs], ROWS($N$9:N817)),"")</f>
        <v>691</v>
      </c>
      <c r="P817" s="118" cm="1">
        <f t="array" ref="P817">IFERROR(INDEX([1]!v_s10a_incident_by_feeder_FY26[CML], ROWS($P$9:P817)),"")</f>
        <v>45756.599997177254</v>
      </c>
      <c r="Q817" s="88" t="str" cm="1">
        <f t="array" ref="Q817">IFERROR(INDEX([1]!v_s10a_incident_by_feeder_FY26[Planned or Unplanned], ROWS($Q$9:Q817)),"")</f>
        <v>Unplanned</v>
      </c>
      <c r="R817" s="88" t="str" cm="1">
        <f t="array" ref="R817">IFERROR(INDEX([1]!v_s10a_incident_by_feeder_FY26[Cause], ROWS($R$9:R817)),"")</f>
        <v>Defective Equipment</v>
      </c>
      <c r="S817" s="88" t="str" cm="1">
        <f t="array" ref="S817">IFERROR(INDEX([1]!v_s10a_incident_by_feeder_FY26[Details], ROWS($S$9:S817)),"")</f>
        <v># Defective Crossarm, at Pole 402807, SH1, Kawakawa</v>
      </c>
      <c r="T817" s="18"/>
    </row>
    <row r="818" spans="1:20" ht="15.75" x14ac:dyDescent="0.25">
      <c r="A818" s="10">
        <v>818</v>
      </c>
      <c r="B818" s="11"/>
      <c r="C818" s="116"/>
      <c r="D818" s="116"/>
      <c r="E818" s="85" t="str" cm="1">
        <f t="array" ref="E818">IFERROR(INDEX([1]!v_s10a_incident_by_feeder_FY26[Interruptions Identifier], ROWS($E$9:E818)),"")</f>
        <v>INCD-36128-F-ORURU</v>
      </c>
      <c r="F818" s="85" t="str" cm="1">
        <f t="array" ref="F818">IFERROR(INDEX([1]!v_s10a_incident_by_feeder_FY26[Circuit Location], ROWS($F$9:F818)),"")</f>
        <v>Taipa CB1206 - Oruru</v>
      </c>
      <c r="G818" s="88" t="str" cm="1">
        <f t="array" ref="G818">IFERROR(INDEX(#REF!, ROWS($G$9:G818)),"")</f>
        <v/>
      </c>
      <c r="H818" s="88" t="str" cm="1">
        <f t="array" ref="H818">IFERROR(INDEX([1]!v_s10a_incident_by_feeder_FY26[feeder], ROWS($H$9:H818)),"")</f>
        <v>ORURU</v>
      </c>
      <c r="I818" s="89" cm="1">
        <f t="array" ref="I818">IFERROR(INDEX([1]!v_s10a_incident_by_feeder_FY26[Start_Date], ROWS($I$9:I818)),"")</f>
        <v>46015.693055555559</v>
      </c>
      <c r="J818" s="90" cm="1">
        <f t="array" ref="J818">IFERROR(INDEX([1]!v_s10a_incident_by_feeder_FY26[Start_Time], ROWS($J$9:J818)),"")</f>
        <v>46015.693055555559</v>
      </c>
      <c r="K818" s="89" cm="1">
        <f t="array" ref="K818">IFERROR(INDEX([1]!v_s10a_incident_by_feeder_FY26[End_Date], ROWS($K$9:K818)),"")</f>
        <v>46015.802777777775</v>
      </c>
      <c r="L818" s="90" cm="1">
        <f t="array" ref="L818">IFERROR(INDEX([1]!v_s10a_incident_by_feeder_FY26[End_Time], ROWS($L$9:L818)),"")</f>
        <v>46015.802777777775</v>
      </c>
      <c r="M818" s="97" cm="1">
        <f t="array" ref="M818">IFERROR(INDEX([1]!v_s10a_incident_by_feeder_FY26[SAIDI_Value], ROWS($M$9:M818)),"")</f>
        <v>0.10502991357710111</v>
      </c>
      <c r="N818" s="94" cm="1">
        <f t="array" ref="N818">IFERROR(INDEX([1]!v_s10a_incident_by_feeder_FY26[SAIFI_Value], ROWS($N$9:N818)),"")</f>
        <v>6.6474628849988926E-4</v>
      </c>
      <c r="O818" s="91" cm="1">
        <f t="array" ref="O818">IFERROR(INDEX([1]!v_s10a_incident_by_feeder_FY26[ICPs], ROWS($N$9:N818)),"")</f>
        <v>24</v>
      </c>
      <c r="P818" s="118" cm="1">
        <f t="array" ref="P818">IFERROR(INDEX([1]!v_s10a_incident_by_feeder_FY26[CML], ROWS($P$9:P818)),"")</f>
        <v>3791.9999997876585</v>
      </c>
      <c r="Q818" s="88" t="str" cm="1">
        <f t="array" ref="Q818">IFERROR(INDEX([1]!v_s10a_incident_by_feeder_FY26[Planned or Unplanned], ROWS($Q$9:Q818)),"")</f>
        <v>Unplanned</v>
      </c>
      <c r="R818" s="88" t="str" cm="1">
        <f t="array" ref="R818">IFERROR(INDEX([1]!v_s10a_incident_by_feeder_FY26[Cause], ROWS($R$9:R818)),"")</f>
        <v>Unknown</v>
      </c>
      <c r="S818" s="88" t="str" cm="1">
        <f t="array" ref="S818">IFERROR(INDEX([1]!v_s10a_incident_by_feeder_FY26[Details], ROWS($S$9:S818)),"")</f>
        <v># Blown Fuse F2489, Fern Flat Rd, Taipa</v>
      </c>
      <c r="T818" s="18"/>
    </row>
    <row r="819" spans="1:20" ht="15.75" x14ac:dyDescent="0.25">
      <c r="A819" s="10">
        <v>819</v>
      </c>
      <c r="B819" s="11"/>
      <c r="C819" s="116"/>
      <c r="D819" s="116"/>
      <c r="E819" s="85" t="str" cm="1">
        <f t="array" ref="E819">IFERROR(INDEX([1]!v_s10a_incident_by_feeder_FY26[Interruptions Identifier], ROWS($E$9:E819)),"")</f>
        <v>INCD-36158-F-ORURU</v>
      </c>
      <c r="F819" s="85" t="str" cm="1">
        <f t="array" ref="F819">IFERROR(INDEX([1]!v_s10a_incident_by_feeder_FY26[Circuit Location], ROWS($F$9:F819)),"")</f>
        <v>Taipa CB1206 - Oruru</v>
      </c>
      <c r="G819" s="88" t="str" cm="1">
        <f t="array" ref="G819">IFERROR(INDEX(#REF!, ROWS($G$9:G819)),"")</f>
        <v/>
      </c>
      <c r="H819" s="88" t="str" cm="1">
        <f t="array" ref="H819">IFERROR(INDEX([1]!v_s10a_incident_by_feeder_FY26[feeder], ROWS($H$9:H819)),"")</f>
        <v>ORURU</v>
      </c>
      <c r="I819" s="89" cm="1">
        <f t="array" ref="I819">IFERROR(INDEX([1]!v_s10a_incident_by_feeder_FY26[Start_Date], ROWS($I$9:I819)),"")</f>
        <v>46043.404166666667</v>
      </c>
      <c r="J819" s="90" cm="1">
        <f t="array" ref="J819">IFERROR(INDEX([1]!v_s10a_incident_by_feeder_FY26[Start_Time], ROWS($J$9:J819)),"")</f>
        <v>46043.404166666667</v>
      </c>
      <c r="K819" s="89" cm="1">
        <f t="array" ref="K819">IFERROR(INDEX([1]!v_s10a_incident_by_feeder_FY26[End_Date], ROWS($K$9:K819)),"")</f>
        <v>46043.511111111111</v>
      </c>
      <c r="L819" s="90" cm="1">
        <f t="array" ref="L819">IFERROR(INDEX([1]!v_s10a_incident_by_feeder_FY26[End_Time], ROWS($L$9:L819)),"")</f>
        <v>46043.511111111111</v>
      </c>
      <c r="M819" s="97" cm="1">
        <f t="array" ref="M819">IFERROR(INDEX([1]!v_s10a_incident_by_feeder_FY26[SAIDI_Value], ROWS($M$9:M819)),"")</f>
        <v>0.31137824063627334</v>
      </c>
      <c r="N819" s="94" cm="1">
        <f t="array" ref="N819">IFERROR(INDEX([1]!v_s10a_incident_by_feeder_FY26[SAIFI_Value], ROWS($N$9:N819)),"")</f>
        <v>2.0219366275204963E-3</v>
      </c>
      <c r="O819" s="91" cm="1">
        <f t="array" ref="O819">IFERROR(INDEX([1]!v_s10a_incident_by_feeder_FY26[ICPs], ROWS($N$9:N819)),"")</f>
        <v>73</v>
      </c>
      <c r="P819" s="118" cm="1">
        <f t="array" ref="P819">IFERROR(INDEX([1]!v_s10a_incident_by_feeder_FY26[CML], ROWS($P$9:P819)),"")</f>
        <v>11241.999999932013</v>
      </c>
      <c r="Q819" s="88" t="str" cm="1">
        <f t="array" ref="Q819">IFERROR(INDEX([1]!v_s10a_incident_by_feeder_FY26[Planned or Unplanned], ROWS($Q$9:Q819)),"")</f>
        <v>Planned</v>
      </c>
      <c r="R819" s="88" t="str" cm="1">
        <f t="array" ref="R819">IFERROR(INDEX([1]!v_s10a_incident_by_feeder_FY26[Cause], ROWS($R$9:R819)),"")</f>
        <v>Planned Outage</v>
      </c>
      <c r="S819" s="88" t="str" cm="1">
        <f t="array" ref="S819">IFERROR(INDEX([1]!v_s10a_incident_by_feeder_FY26[Details], ROWS($S$9:S819)),"")</f>
        <v># Install New Spur Fuses, Poles 337054, 421676, 421722, Oruru Rd, Taipa</v>
      </c>
      <c r="T819" s="18"/>
    </row>
    <row r="820" spans="1:20" ht="15.75" x14ac:dyDescent="0.25">
      <c r="A820" s="10">
        <v>820</v>
      </c>
      <c r="B820" s="11"/>
      <c r="C820" s="116"/>
      <c r="D820" s="116"/>
      <c r="E820" s="85" t="str" cm="1">
        <f t="array" ref="E820">IFERROR(INDEX([1]!v_s10a_incident_by_feeder_FY26[Interruptions Identifier], ROWS($E$9:E820)),"")</f>
        <v>INCD-36167-F-ORURU</v>
      </c>
      <c r="F820" s="85" t="str" cm="1">
        <f t="array" ref="F820">IFERROR(INDEX([1]!v_s10a_incident_by_feeder_FY26[Circuit Location], ROWS($F$9:F820)),"")</f>
        <v>Taipa CB1206 - Oruru</v>
      </c>
      <c r="G820" s="88" t="str" cm="1">
        <f t="array" ref="G820">IFERROR(INDEX(#REF!, ROWS($G$9:G820)),"")</f>
        <v/>
      </c>
      <c r="H820" s="88" t="str" cm="1">
        <f t="array" ref="H820">IFERROR(INDEX([1]!v_s10a_incident_by_feeder_FY26[feeder], ROWS($H$9:H820)),"")</f>
        <v>ORURU</v>
      </c>
      <c r="I820" s="89" cm="1">
        <f t="array" ref="I820">IFERROR(INDEX([1]!v_s10a_incident_by_feeder_FY26[Start_Date], ROWS($I$9:I820)),"")</f>
        <v>46020.319618055553</v>
      </c>
      <c r="J820" s="90" cm="1">
        <f t="array" ref="J820">IFERROR(INDEX([1]!v_s10a_incident_by_feeder_FY26[Start_Time], ROWS($J$9:J820)),"")</f>
        <v>46020.319618055553</v>
      </c>
      <c r="K820" s="89" cm="1">
        <f t="array" ref="K820">IFERROR(INDEX([1]!v_s10a_incident_by_feeder_FY26[End_Date], ROWS($K$9:K820)),"")</f>
        <v>46020.416342592594</v>
      </c>
      <c r="L820" s="90" cm="1">
        <f t="array" ref="L820">IFERROR(INDEX([1]!v_s10a_incident_by_feeder_FY26[End_Time], ROWS($L$9:L820)),"")</f>
        <v>46020.416342592594</v>
      </c>
      <c r="M820" s="97" cm="1">
        <f t="array" ref="M820">IFERROR(INDEX([1]!v_s10a_incident_by_feeder_FY26[SAIDI_Value], ROWS($M$9:M820)),"")</f>
        <v>0.89887593252958731</v>
      </c>
      <c r="N820" s="94" cm="1">
        <f t="array" ref="N820">IFERROR(INDEX([1]!v_s10a_incident_by_feeder_FY26[SAIFI_Value], ROWS($N$9:N820)),"")</f>
        <v>6.4535785508530912E-3</v>
      </c>
      <c r="O820" s="91" cm="1">
        <f t="array" ref="O820">IFERROR(INDEX([1]!v_s10a_incident_by_feeder_FY26[ICPs], ROWS($N$9:N820)),"")</f>
        <v>233</v>
      </c>
      <c r="P820" s="118" cm="1">
        <f t="array" ref="P820">IFERROR(INDEX([1]!v_s10a_incident_by_feeder_FY26[CML], ROWS($P$9:P820)),"")</f>
        <v>32453.016668048222</v>
      </c>
      <c r="Q820" s="88" t="str" cm="1">
        <f t="array" ref="Q820">IFERROR(INDEX([1]!v_s10a_incident_by_feeder_FY26[Planned or Unplanned], ROWS($Q$9:Q820)),"")</f>
        <v>Unplanned</v>
      </c>
      <c r="R820" s="88" t="str" cm="1">
        <f t="array" ref="R820">IFERROR(INDEX([1]!v_s10a_incident_by_feeder_FY26[Cause], ROWS($R$9:R820)),"")</f>
        <v>Vegetation</v>
      </c>
      <c r="S820" s="88" t="str" cm="1">
        <f t="array" ref="S820">IFERROR(INDEX([1]!v_s10a_incident_by_feeder_FY26[Details], ROWS($S$9:S820)),"")</f>
        <v># Vegetation tripped Line near Pole 900508, Akatere Rd, Taipa</v>
      </c>
      <c r="T820" s="18"/>
    </row>
    <row r="821" spans="1:20" ht="15.75" x14ac:dyDescent="0.25">
      <c r="A821" s="10">
        <v>821</v>
      </c>
      <c r="B821" s="11"/>
      <c r="C821" s="116"/>
      <c r="D821" s="116"/>
      <c r="E821" s="85" t="str" cm="1">
        <f t="array" ref="E821">IFERROR(INDEX([1]!v_s10a_incident_by_feeder_FY26[Interruptions Identifier], ROWS($E$9:E821)),"")</f>
        <v>INCD-36176-F-INLET ROAD</v>
      </c>
      <c r="F821" s="85" t="str" cm="1">
        <f t="array" ref="F821">IFERROR(INDEX([1]!v_s10a_incident_by_feeder_FY26[Circuit Location], ROWS($F$9:F821)),"")</f>
        <v>Kerikeri 181142 - Inlet Road</v>
      </c>
      <c r="G821" s="88" t="str" cm="1">
        <f t="array" ref="G821">IFERROR(INDEX(#REF!, ROWS($G$9:G821)),"")</f>
        <v/>
      </c>
      <c r="H821" s="88" t="str" cm="1">
        <f t="array" ref="H821">IFERROR(INDEX([1]!v_s10a_incident_by_feeder_FY26[feeder], ROWS($H$9:H821)),"")</f>
        <v>INLET ROAD</v>
      </c>
      <c r="I821" s="89" cm="1">
        <f t="array" ref="I821">IFERROR(INDEX([1]!v_s10a_incident_by_feeder_FY26[Start_Date], ROWS($I$9:I821)),"")</f>
        <v>46020.404479166667</v>
      </c>
      <c r="J821" s="90" cm="1">
        <f t="array" ref="J821">IFERROR(INDEX([1]!v_s10a_incident_by_feeder_FY26[Start_Time], ROWS($J$9:J821)),"")</f>
        <v>46020.404479166667</v>
      </c>
      <c r="K821" s="89" cm="1">
        <f t="array" ref="K821">IFERROR(INDEX([1]!v_s10a_incident_by_feeder_FY26[End_Date], ROWS($K$9:K821)),"")</f>
        <v>46020.572916666664</v>
      </c>
      <c r="L821" s="90" cm="1">
        <f t="array" ref="L821">IFERROR(INDEX([1]!v_s10a_incident_by_feeder_FY26[End_Time], ROWS($L$9:L821)),"")</f>
        <v>46020.572916666664</v>
      </c>
      <c r="M821" s="97" cm="1">
        <f t="array" ref="M821">IFERROR(INDEX([1]!v_s10a_incident_by_feeder_FY26[SAIDI_Value], ROWS($M$9:M821)),"")</f>
        <v>2.4160582392030481</v>
      </c>
      <c r="N821" s="94" cm="1">
        <f t="array" ref="N821">IFERROR(INDEX([1]!v_s10a_incident_by_feeder_FY26[SAIFI_Value], ROWS($N$9:N821)),"")</f>
        <v>2.44017283403501E-2</v>
      </c>
      <c r="O821" s="91" cm="1">
        <f t="array" ref="O821">IFERROR(INDEX([1]!v_s10a_incident_by_feeder_FY26[ICPs], ROWS($N$9:N821)),"")</f>
        <v>881</v>
      </c>
      <c r="P821" s="118" cm="1">
        <f t="array" ref="P821">IFERROR(INDEX([1]!v_s10a_incident_by_feeder_FY26[CML], ROWS($P$9:P821)),"")</f>
        <v>87229.366668186849</v>
      </c>
      <c r="Q821" s="88" t="str" cm="1">
        <f t="array" ref="Q821">IFERROR(INDEX([1]!v_s10a_incident_by_feeder_FY26[Planned or Unplanned], ROWS($Q$9:Q821)),"")</f>
        <v>Unplanned</v>
      </c>
      <c r="R821" s="88" t="str" cm="1">
        <f t="array" ref="R821">IFERROR(INDEX([1]!v_s10a_incident_by_feeder_FY26[Cause], ROWS($R$9:R821)),"")</f>
        <v>Vegetation</v>
      </c>
      <c r="S821" s="88" t="str" cm="1">
        <f t="array" ref="S821">IFERROR(INDEX([1]!v_s10a_incident_by_feeder_FY26[Details], ROWS($S$9:S821)),"")</f>
        <v># Tree on Line at Pole 401965, Wharau Rd, Kerikeri</v>
      </c>
      <c r="T821" s="18"/>
    </row>
    <row r="822" spans="1:20" ht="15.75" x14ac:dyDescent="0.25">
      <c r="A822" s="10">
        <v>822</v>
      </c>
      <c r="B822" s="11"/>
      <c r="C822" s="116"/>
      <c r="D822" s="116"/>
      <c r="E822" s="85" t="str" cm="1">
        <f t="array" ref="E822">IFERROR(INDEX([1]!v_s10a_incident_by_feeder_FY26[Interruptions Identifier], ROWS($E$9:E822)),"")</f>
        <v>INCD-36188-F-OROTERE</v>
      </c>
      <c r="F822" s="85" t="str" cm="1">
        <f t="array" ref="F822">IFERROR(INDEX([1]!v_s10a_incident_by_feeder_FY26[Circuit Location], ROWS($F$9:F822)),"")</f>
        <v>Kaeo 191772 - Orotere</v>
      </c>
      <c r="G822" s="88" t="str" cm="1">
        <f t="array" ref="G822">IFERROR(INDEX(#REF!, ROWS($G$9:G822)),"")</f>
        <v/>
      </c>
      <c r="H822" s="88" t="str" cm="1">
        <f t="array" ref="H822">IFERROR(INDEX([1]!v_s10a_incident_by_feeder_FY26[feeder], ROWS($H$9:H822)),"")</f>
        <v>OROTERE</v>
      </c>
      <c r="I822" s="89" cm="1">
        <f t="array" ref="I822">IFERROR(INDEX([1]!v_s10a_incident_by_feeder_FY26[Start_Date], ROWS($I$9:I822)),"")</f>
        <v>46020.411805555559</v>
      </c>
      <c r="J822" s="90" cm="1">
        <f t="array" ref="J822">IFERROR(INDEX([1]!v_s10a_incident_by_feeder_FY26[Start_Time], ROWS($J$9:J822)),"")</f>
        <v>46020.411805555559</v>
      </c>
      <c r="K822" s="89" cm="1">
        <f t="array" ref="K822">IFERROR(INDEX([1]!v_s10a_incident_by_feeder_FY26[End_Date], ROWS($K$9:K822)),"")</f>
        <v>46020.636111111111</v>
      </c>
      <c r="L822" s="90" cm="1">
        <f t="array" ref="L822">IFERROR(INDEX([1]!v_s10a_incident_by_feeder_FY26[End_Time], ROWS($L$9:L822)),"")</f>
        <v>46020.636111111111</v>
      </c>
      <c r="M822" s="97" cm="1">
        <f t="array" ref="M822">IFERROR(INDEX([1]!v_s10a_incident_by_feeder_FY26[SAIDI_Value], ROWS($M$9:M822)),"")</f>
        <v>0.53678262795476106</v>
      </c>
      <c r="N822" s="94" cm="1">
        <f t="array" ref="N822">IFERROR(INDEX([1]!v_s10a_incident_by_feeder_FY26[SAIFI_Value], ROWS($N$9:N822)),"")</f>
        <v>1.6618657212497229E-3</v>
      </c>
      <c r="O822" s="91" cm="1">
        <f t="array" ref="O822">IFERROR(INDEX([1]!v_s10a_incident_by_feeder_FY26[ICPs], ROWS($N$9:N822)),"")</f>
        <v>60</v>
      </c>
      <c r="P822" s="118" cm="1">
        <f t="array" ref="P822">IFERROR(INDEX([1]!v_s10a_incident_by_feeder_FY26[CML], ROWS($P$9:P822)),"")</f>
        <v>19379.999999678694</v>
      </c>
      <c r="Q822" s="88" t="str" cm="1">
        <f t="array" ref="Q822">IFERROR(INDEX([1]!v_s10a_incident_by_feeder_FY26[Planned or Unplanned], ROWS($Q$9:Q822)),"")</f>
        <v>Unplanned</v>
      </c>
      <c r="R822" s="88" t="str" cm="1">
        <f t="array" ref="R822">IFERROR(INDEX([1]!v_s10a_incident_by_feeder_FY26[Cause], ROWS($R$9:R822)),"")</f>
        <v>Third Party</v>
      </c>
      <c r="S822" s="88" t="str" cm="1">
        <f t="array" ref="S822">IFERROR(INDEX([1]!v_s10a_incident_by_feeder_FY26[Details], ROWS($S$9:S822)),"")</f>
        <v># Replace Pole due to Car vs Pole, Pole 437650, SH10, Waipapa</v>
      </c>
      <c r="T822" s="18"/>
    </row>
    <row r="823" spans="1:20" ht="15.75" x14ac:dyDescent="0.25">
      <c r="A823" s="10">
        <v>823</v>
      </c>
      <c r="B823" s="11"/>
      <c r="C823" s="116"/>
      <c r="D823" s="116"/>
      <c r="E823" s="85" t="str" cm="1">
        <f t="array" ref="E823">IFERROR(INDEX([1]!v_s10a_incident_by_feeder_FY26[Interruptions Identifier], ROWS($E$9:E823)),"")</f>
        <v>INCD-36212-F-TOWAI</v>
      </c>
      <c r="F823" s="85" t="str" cm="1">
        <f t="array" ref="F823">IFERROR(INDEX([1]!v_s10a_incident_by_feeder_FY26[Circuit Location], ROWS($F$9:F823)),"")</f>
        <v>Kawakawa CB0206 - Towai</v>
      </c>
      <c r="G823" s="88" t="str" cm="1">
        <f t="array" ref="G823">IFERROR(INDEX(#REF!, ROWS($G$9:G823)),"")</f>
        <v/>
      </c>
      <c r="H823" s="88" t="str" cm="1">
        <f t="array" ref="H823">IFERROR(INDEX([1]!v_s10a_incident_by_feeder_FY26[feeder], ROWS($H$9:H823)),"")</f>
        <v>TOWAI</v>
      </c>
      <c r="I823" s="89" cm="1">
        <f t="array" ref="I823">IFERROR(INDEX([1]!v_s10a_incident_by_feeder_FY26[Start_Date], ROWS($I$9:I823)),"")</f>
        <v>46044.42291666667</v>
      </c>
      <c r="J823" s="90" cm="1">
        <f t="array" ref="J823">IFERROR(INDEX([1]!v_s10a_incident_by_feeder_FY26[Start_Time], ROWS($J$9:J823)),"")</f>
        <v>46044.42291666667</v>
      </c>
      <c r="K823" s="89" cm="1">
        <f t="array" ref="K823">IFERROR(INDEX([1]!v_s10a_incident_by_feeder_FY26[End_Date], ROWS($K$9:K823)),"")</f>
        <v>46044.629166666666</v>
      </c>
      <c r="L823" s="90" cm="1">
        <f t="array" ref="L823">IFERROR(INDEX([1]!v_s10a_incident_by_feeder_FY26[End_Time], ROWS($L$9:L823)),"")</f>
        <v>46044.629166666666</v>
      </c>
      <c r="M823" s="97" cm="1">
        <f t="array" ref="M823">IFERROR(INDEX([1]!v_s10a_incident_by_feeder_FY26[SAIDI_Value], ROWS($M$9:M823)),"")</f>
        <v>6.5643695986558795E-2</v>
      </c>
      <c r="N823" s="94" cm="1">
        <f t="array" ref="N823">IFERROR(INDEX([1]!v_s10a_incident_by_feeder_FY26[SAIFI_Value], ROWS($N$9:N823)),"")</f>
        <v>6.0935076445823178E-4</v>
      </c>
      <c r="O823" s="91" cm="1">
        <f t="array" ref="O823">IFERROR(INDEX([1]!v_s10a_incident_by_feeder_FY26[ICPs], ROWS($N$9:N823)),"")</f>
        <v>22</v>
      </c>
      <c r="P823" s="118" cm="1">
        <f t="array" ref="P823">IFERROR(INDEX([1]!v_s10a_incident_by_feeder_FY26[CML], ROWS($P$9:P823)),"")</f>
        <v>2369.9999998987187</v>
      </c>
      <c r="Q823" s="88" t="str" cm="1">
        <f t="array" ref="Q823">IFERROR(INDEX([1]!v_s10a_incident_by_feeder_FY26[Planned or Unplanned], ROWS($Q$9:Q823)),"")</f>
        <v>Planned</v>
      </c>
      <c r="R823" s="88" t="str" cm="1">
        <f t="array" ref="R823">IFERROR(INDEX([1]!v_s10a_incident_by_feeder_FY26[Cause], ROWS($R$9:R823)),"")</f>
        <v>Planned Outage</v>
      </c>
      <c r="S823" s="88" t="str" cm="1">
        <f t="array" ref="S823">IFERROR(INDEX([1]!v_s10a_incident_by_feeder_FY26[Details], ROWS($S$9:S823)),"")</f>
        <v># Replace R_T01315, Ruapekapeka Rd, Kawakawa</v>
      </c>
      <c r="T823" s="18"/>
    </row>
    <row r="824" spans="1:20" ht="15.75" x14ac:dyDescent="0.25">
      <c r="A824" s="10">
        <v>824</v>
      </c>
      <c r="B824" s="11"/>
      <c r="C824" s="116"/>
      <c r="D824" s="116"/>
      <c r="E824" s="85" t="str" cm="1">
        <f t="array" ref="E824">IFERROR(INDEX([1]!v_s10a_incident_by_feeder_FY26[Interruptions Identifier], ROWS($E$9:E824)),"")</f>
        <v>INCD-36218-F-AWANUI</v>
      </c>
      <c r="F824" s="85" t="str" cm="1">
        <f t="array" ref="F824">IFERROR(INDEX([1]!v_s10a_incident_by_feeder_FY26[Circuit Location], ROWS($F$9:F824)),"")</f>
        <v>NPL CB1406 - Awanui</v>
      </c>
      <c r="G824" s="88" t="str" cm="1">
        <f t="array" ref="G824">IFERROR(INDEX(#REF!, ROWS($G$9:G824)),"")</f>
        <v/>
      </c>
      <c r="H824" s="88" t="str" cm="1">
        <f t="array" ref="H824">IFERROR(INDEX([1]!v_s10a_incident_by_feeder_FY26[feeder], ROWS($H$9:H824)),"")</f>
        <v>AWANUI</v>
      </c>
      <c r="I824" s="89" cm="1">
        <f t="array" ref="I824">IFERROR(INDEX([1]!v_s10a_incident_by_feeder_FY26[Start_Date], ROWS($I$9:I824)),"")</f>
        <v>46021.435104166667</v>
      </c>
      <c r="J824" s="90" cm="1">
        <f t="array" ref="J824">IFERROR(INDEX([1]!v_s10a_incident_by_feeder_FY26[Start_Time], ROWS($J$9:J824)),"")</f>
        <v>46021.435104166667</v>
      </c>
      <c r="K824" s="89" cm="1">
        <f t="array" ref="K824">IFERROR(INDEX([1]!v_s10a_incident_by_feeder_FY26[End_Date], ROWS($K$9:K824)),"")</f>
        <v>46021.765277777777</v>
      </c>
      <c r="L824" s="90" cm="1">
        <f t="array" ref="L824">IFERROR(INDEX([1]!v_s10a_incident_by_feeder_FY26[End_Time], ROWS($L$9:L824)),"")</f>
        <v>46021.765277777777</v>
      </c>
      <c r="M824" s="97" cm="1">
        <f t="array" ref="M824">IFERROR(INDEX([1]!v_s10a_incident_by_feeder_FY26[SAIDI_Value], ROWS($M$9:M824)),"")</f>
        <v>5.2289510858087258</v>
      </c>
      <c r="N824" s="94" cm="1">
        <f t="array" ref="N824">IFERROR(INDEX([1]!v_s10a_incident_by_feeder_FY26[SAIFI_Value], ROWS($N$9:N824)),"")</f>
        <v>5.4564591181032573E-2</v>
      </c>
      <c r="O824" s="91" cm="1">
        <f t="array" ref="O824">IFERROR(INDEX([1]!v_s10a_incident_by_feeder_FY26[ICPs], ROWS($N$9:N824)),"")</f>
        <v>985</v>
      </c>
      <c r="P824" s="118" cm="1">
        <f t="array" ref="P824">IFERROR(INDEX([1]!v_s10a_incident_by_feeder_FY26[CML], ROWS($P$9:P824)),"")</f>
        <v>188786.05000203825</v>
      </c>
      <c r="Q824" s="88" t="str" cm="1">
        <f t="array" ref="Q824">IFERROR(INDEX([1]!v_s10a_incident_by_feeder_FY26[Planned or Unplanned], ROWS($Q$9:Q824)),"")</f>
        <v>Unplanned</v>
      </c>
      <c r="R824" s="88" t="str" cm="1">
        <f t="array" ref="R824">IFERROR(INDEX([1]!v_s10a_incident_by_feeder_FY26[Cause], ROWS($R$9:R824)),"")</f>
        <v>Defective Equipment</v>
      </c>
      <c r="S824" s="88" t="str" cm="1">
        <f t="array" ref="S824">IFERROR(INDEX([1]!v_s10a_incident_by_feeder_FY26[Details], ROWS($S$9:S824)),"")</f>
        <v># Burnt Jumper at Pole 410757, Quarry Rd, Awanui</v>
      </c>
      <c r="T824" s="18"/>
    </row>
    <row r="825" spans="1:20" ht="15.75" x14ac:dyDescent="0.25">
      <c r="A825" s="10">
        <v>825</v>
      </c>
      <c r="B825" s="11"/>
      <c r="C825" s="116"/>
      <c r="D825" s="116"/>
      <c r="E825" s="85" t="str" cm="1">
        <f t="array" ref="E825">IFERROR(INDEX([1]!v_s10a_incident_by_feeder_FY26[Interruptions Identifier], ROWS($E$9:E825)),"")</f>
        <v>INCD-36221-F-HOREKE</v>
      </c>
      <c r="F825" s="85" t="str" cm="1">
        <f t="array" ref="F825">IFERROR(INDEX([1]!v_s10a_incident_by_feeder_FY26[Circuit Location], ROWS($F$9:F825)),"")</f>
        <v>Kaikohe  CB0111 - Horeke</v>
      </c>
      <c r="G825" s="88" t="str" cm="1">
        <f t="array" ref="G825">IFERROR(INDEX(#REF!, ROWS($G$9:G825)),"")</f>
        <v/>
      </c>
      <c r="H825" s="88" t="str" cm="1">
        <f t="array" ref="H825">IFERROR(INDEX([1]!v_s10a_incident_by_feeder_FY26[feeder], ROWS($H$9:H825)),"")</f>
        <v>HOREKE</v>
      </c>
      <c r="I825" s="89" cm="1">
        <f t="array" ref="I825">IFERROR(INDEX([1]!v_s10a_incident_by_feeder_FY26[Start_Date], ROWS($I$9:I825)),"")</f>
        <v>46021.483287037037</v>
      </c>
      <c r="J825" s="90" cm="1">
        <f t="array" ref="J825">IFERROR(INDEX([1]!v_s10a_incident_by_feeder_FY26[Start_Time], ROWS($J$9:J825)),"")</f>
        <v>46021.483287037037</v>
      </c>
      <c r="K825" s="89" cm="1">
        <f t="array" ref="K825">IFERROR(INDEX([1]!v_s10a_incident_by_feeder_FY26[End_Date], ROWS($K$9:K825)),"")</f>
        <v>46021.760416666664</v>
      </c>
      <c r="L825" s="90" cm="1">
        <f t="array" ref="L825">IFERROR(INDEX([1]!v_s10a_incident_by_feeder_FY26[End_Time], ROWS($L$9:L825)),"")</f>
        <v>46021.760416666664</v>
      </c>
      <c r="M825" s="97" cm="1">
        <f t="array" ref="M825">IFERROR(INDEX([1]!v_s10a_incident_by_feeder_FY26[SAIDI_Value], ROWS($M$9:M825)),"")</f>
        <v>2.9580005105516705</v>
      </c>
      <c r="N825" s="94" cm="1">
        <f t="array" ref="N825">IFERROR(INDEX([1]!v_s10a_incident_by_feeder_FY26[SAIFI_Value], ROWS($N$9:N825)),"")</f>
        <v>1.949926369462095E-2</v>
      </c>
      <c r="O825" s="91" cm="1">
        <f t="array" ref="O825">IFERROR(INDEX([1]!v_s10a_incident_by_feeder_FY26[ICPs], ROWS($N$9:N825)),"")</f>
        <v>704.00141643059476</v>
      </c>
      <c r="P825" s="118" cm="1">
        <f t="array" ref="P825">IFERROR(INDEX([1]!v_s10a_incident_by_feeder_FY26[CML], ROWS($P$9:P825)),"")</f>
        <v>106795.65043295751</v>
      </c>
      <c r="Q825" s="88" t="str" cm="1">
        <f t="array" ref="Q825">IFERROR(INDEX([1]!v_s10a_incident_by_feeder_FY26[Planned or Unplanned], ROWS($Q$9:Q825)),"")</f>
        <v>Unplanned</v>
      </c>
      <c r="R825" s="88" t="str" cm="1">
        <f t="array" ref="R825">IFERROR(INDEX([1]!v_s10a_incident_by_feeder_FY26[Cause], ROWS($R$9:R825)),"")</f>
        <v>Defective Equipment</v>
      </c>
      <c r="S825" s="88" t="str" cm="1">
        <f t="array" ref="S825">IFERROR(INDEX([1]!v_s10a_incident_by_feeder_FY26[Details], ROWS($S$9:S825)),"")</f>
        <v># Defective Crossarm, at Pole 425859, Lake Rd, Kaikohe</v>
      </c>
      <c r="T825" s="18"/>
    </row>
    <row r="826" spans="1:20" ht="15.75" x14ac:dyDescent="0.25">
      <c r="A826" s="10">
        <v>826</v>
      </c>
      <c r="B826" s="11"/>
      <c r="C826" s="116"/>
      <c r="D826" s="116"/>
      <c r="E826" s="85" t="str" cm="1">
        <f t="array" ref="E826">IFERROR(INDEX([1]!v_s10a_incident_by_feeder_FY26[Interruptions Identifier], ROWS($E$9:E826)),"")</f>
        <v>INCD-36221-F-SHEPHERD ROAD</v>
      </c>
      <c r="F826" s="85" t="str" cm="1">
        <f t="array" ref="F826">IFERROR(INDEX([1]!v_s10a_incident_by_feeder_FY26[Circuit Location], ROWS($F$9:F826)),"")</f>
        <v>Kerikeri 181192 - Shepherd Road</v>
      </c>
      <c r="G826" s="88" t="str" cm="1">
        <f t="array" ref="G826">IFERROR(INDEX(#REF!, ROWS($G$9:G826)),"")</f>
        <v/>
      </c>
      <c r="H826" s="88" t="str" cm="1">
        <f t="array" ref="H826">IFERROR(INDEX([1]!v_s10a_incident_by_feeder_FY26[feeder], ROWS($H$9:H826)),"")</f>
        <v>SHEPHERD ROAD</v>
      </c>
      <c r="I826" s="89" cm="1">
        <f t="array" ref="I826">IFERROR(INDEX([1]!v_s10a_incident_by_feeder_FY26[Start_Date], ROWS($I$9:I826)),"")</f>
        <v>46021.483287037037</v>
      </c>
      <c r="J826" s="90" cm="1">
        <f t="array" ref="J826">IFERROR(INDEX([1]!v_s10a_incident_by_feeder_FY26[Start_Time], ROWS($J$9:J826)),"")</f>
        <v>46021.483287037037</v>
      </c>
      <c r="K826" s="89" cm="1">
        <f t="array" ref="K826">IFERROR(INDEX([1]!v_s10a_incident_by_feeder_FY26[End_Date], ROWS($K$9:K826)),"")</f>
        <v>46021.760416666664</v>
      </c>
      <c r="L826" s="90" cm="1">
        <f t="array" ref="L826">IFERROR(INDEX([1]!v_s10a_incident_by_feeder_FY26[End_Time], ROWS($L$9:L826)),"")</f>
        <v>46021.760416666664</v>
      </c>
      <c r="M826" s="97" cm="1">
        <f t="array" ref="M826">IFERROR(INDEX([1]!v_s10a_incident_by_feeder_FY26[SAIDI_Value], ROWS($M$9:M826)),"")</f>
        <v>3.5106793785853428E-3</v>
      </c>
      <c r="N826" s="94" cm="1">
        <f t="array" ref="N826">IFERROR(INDEX([1]!v_s10a_incident_by_feeder_FY26[SAIFI_Value], ROWS($N$9:N826)),"")</f>
        <v>2.7658530063275535E-5</v>
      </c>
      <c r="O826" s="91" cm="1">
        <f t="array" ref="O826">IFERROR(INDEX([1]!v_s10a_incident_by_feeder_FY26[ICPs], ROWS($N$9:N826)),"")</f>
        <v>0.99858356940449988</v>
      </c>
      <c r="P826" s="118" cm="1">
        <f t="array" ref="P826">IFERROR(INDEX([1]!v_s10a_incident_by_feeder_FY26[CML], ROWS($P$9:P826)),"")</f>
        <v>126.74956828444522</v>
      </c>
      <c r="Q826" s="88" t="str" cm="1">
        <f t="array" ref="Q826">IFERROR(INDEX([1]!v_s10a_incident_by_feeder_FY26[Planned or Unplanned], ROWS($Q$9:Q826)),"")</f>
        <v>Unplanned</v>
      </c>
      <c r="R826" s="88" t="str" cm="1">
        <f t="array" ref="R826">IFERROR(INDEX([1]!v_s10a_incident_by_feeder_FY26[Cause], ROWS($R$9:R826)),"")</f>
        <v>Defective Equipment</v>
      </c>
      <c r="S826" s="88" t="str" cm="1">
        <f t="array" ref="S826">IFERROR(INDEX([1]!v_s10a_incident_by_feeder_FY26[Details], ROWS($S$9:S826)),"")</f>
        <v># Defective Crossarm, at Pole 425859, Lake Rd, Kaikohe</v>
      </c>
      <c r="T826" s="18"/>
    </row>
    <row r="827" spans="1:20" ht="15.75" x14ac:dyDescent="0.25">
      <c r="A827" s="10">
        <v>827</v>
      </c>
      <c r="B827" s="11"/>
      <c r="C827" s="116"/>
      <c r="D827" s="116"/>
      <c r="E827" s="85" t="str" cm="1">
        <f t="array" ref="E827">IFERROR(INDEX([1]!v_s10a_incident_by_feeder_FY26[Interruptions Identifier], ROWS($E$9:E827)),"")</f>
        <v>INCD-36224-F-PUKEPOTO</v>
      </c>
      <c r="F827" s="85" t="str" cm="1">
        <f t="array" ref="F827">IFERROR(INDEX([1]!v_s10a_incident_by_feeder_FY26[Circuit Location], ROWS($F$9:F827)),"")</f>
        <v>Okahu CB1110 - Pukepoto</v>
      </c>
      <c r="G827" s="88" t="str" cm="1">
        <f t="array" ref="G827">IFERROR(INDEX(#REF!, ROWS($G$9:G827)),"")</f>
        <v/>
      </c>
      <c r="H827" s="88" t="str" cm="1">
        <f t="array" ref="H827">IFERROR(INDEX([1]!v_s10a_incident_by_feeder_FY26[feeder], ROWS($H$9:H827)),"")</f>
        <v>PUKEPOTO</v>
      </c>
      <c r="I827" s="89" cm="1">
        <f t="array" ref="I827">IFERROR(INDEX([1]!v_s10a_incident_by_feeder_FY26[Start_Date], ROWS($I$9:I827)),"")</f>
        <v>46021.534675925926</v>
      </c>
      <c r="J827" s="90" cm="1">
        <f t="array" ref="J827">IFERROR(INDEX([1]!v_s10a_incident_by_feeder_FY26[Start_Time], ROWS($J$9:J827)),"")</f>
        <v>46021.534675925926</v>
      </c>
      <c r="K827" s="89" cm="1">
        <f t="array" ref="K827">IFERROR(INDEX([1]!v_s10a_incident_by_feeder_FY26[End_Date], ROWS($K$9:K827)),"")</f>
        <v>46022.440972222219</v>
      </c>
      <c r="L827" s="90" cm="1">
        <f t="array" ref="L827">IFERROR(INDEX([1]!v_s10a_incident_by_feeder_FY26[End_Time], ROWS($L$9:L827)),"")</f>
        <v>46022.440972222219</v>
      </c>
      <c r="M827" s="97" cm="1">
        <f t="array" ref="M827">IFERROR(INDEX([1]!v_s10a_incident_by_feeder_FY26[SAIDI_Value], ROWS($M$9:M827)),"")</f>
        <v>2.1890649235595037</v>
      </c>
      <c r="N827" s="94" cm="1">
        <f t="array" ref="N827">IFERROR(INDEX([1]!v_s10a_incident_by_feeder_FY26[SAIFI_Value], ROWS($N$9:N827)),"")</f>
        <v>2.9498116552182582E-2</v>
      </c>
      <c r="O827" s="91" cm="1">
        <f t="array" ref="O827">IFERROR(INDEX([1]!v_s10a_incident_by_feeder_FY26[ICPs], ROWS($N$9:N827)),"")</f>
        <v>1065</v>
      </c>
      <c r="P827" s="118" cm="1">
        <f t="array" ref="P827">IFERROR(INDEX([1]!v_s10a_incident_by_feeder_FY26[CML], ROWS($P$9:P827)),"")</f>
        <v>79034.000000192318</v>
      </c>
      <c r="Q827" s="88" t="str" cm="1">
        <f t="array" ref="Q827">IFERROR(INDEX([1]!v_s10a_incident_by_feeder_FY26[Planned or Unplanned], ROWS($Q$9:Q827)),"")</f>
        <v>Unplanned</v>
      </c>
      <c r="R827" s="88" t="str" cm="1">
        <f t="array" ref="R827">IFERROR(INDEX([1]!v_s10a_incident_by_feeder_FY26[Cause], ROWS($R$9:R827)),"")</f>
        <v>Vegetation</v>
      </c>
      <c r="S827" s="88" t="str" cm="1">
        <f t="array" ref="S827">IFERROR(INDEX([1]!v_s10a_incident_by_feeder_FY26[Details], ROWS($S$9:S827)),"")</f>
        <v># Vegetation in Conductor, Pole 413460, Bonnett Rd, Kaitaia</v>
      </c>
      <c r="T827" s="18"/>
    </row>
    <row r="828" spans="1:20" ht="15.75" x14ac:dyDescent="0.25">
      <c r="A828" s="10">
        <v>828</v>
      </c>
      <c r="B828" s="11"/>
      <c r="C828" s="116"/>
      <c r="D828" s="116"/>
      <c r="E828" s="85" t="str" cm="1">
        <f t="array" ref="E828">IFERROR(INDEX([1]!v_s10a_incident_by_feeder_FY26[Interruptions Identifier], ROWS($E$9:E828)),"")</f>
        <v>INCD-36227-F-JOYCES ROAD</v>
      </c>
      <c r="F828" s="85" t="str" cm="1">
        <f t="array" ref="F828">IFERROR(INDEX([1]!v_s10a_incident_by_feeder_FY26[Circuit Location], ROWS($F$9:F828)),"")</f>
        <v>Haruru CB0609 - Joyces Rd</v>
      </c>
      <c r="G828" s="88" t="str" cm="1">
        <f t="array" ref="G828">IFERROR(INDEX(#REF!, ROWS($G$9:G828)),"")</f>
        <v/>
      </c>
      <c r="H828" s="88" t="str" cm="1">
        <f t="array" ref="H828">IFERROR(INDEX([1]!v_s10a_incident_by_feeder_FY26[feeder], ROWS($H$9:H828)),"")</f>
        <v>JOYCES ROAD</v>
      </c>
      <c r="I828" s="89" cm="1">
        <f t="array" ref="I828">IFERROR(INDEX([1]!v_s10a_incident_by_feeder_FY26[Start_Date], ROWS($I$9:I828)),"")</f>
        <v>46021.536944444444</v>
      </c>
      <c r="J828" s="90" cm="1">
        <f t="array" ref="J828">IFERROR(INDEX([1]!v_s10a_incident_by_feeder_FY26[Start_Time], ROWS($J$9:J828)),"")</f>
        <v>46021.536944444444</v>
      </c>
      <c r="K828" s="89" cm="1">
        <f t="array" ref="K828">IFERROR(INDEX([1]!v_s10a_incident_by_feeder_FY26[End_Date], ROWS($K$9:K828)),"")</f>
        <v>46021.547789351855</v>
      </c>
      <c r="L828" s="90" cm="1">
        <f t="array" ref="L828">IFERROR(INDEX([1]!v_s10a_incident_by_feeder_FY26[End_Time], ROWS($L$9:L828)),"")</f>
        <v>46021.547789351855</v>
      </c>
      <c r="M828" s="97" cm="1">
        <f t="array" ref="M828">IFERROR(INDEX([1]!v_s10a_incident_by_feeder_FY26[SAIDI_Value], ROWS($M$9:M828)),"")</f>
        <v>0.37285527006721492</v>
      </c>
      <c r="N828" s="94" cm="1">
        <f t="array" ref="N828">IFERROR(INDEX([1]!v_s10a_incident_by_feeder_FY26[SAIFI_Value], ROWS($N$9:N828)),"")</f>
        <v>2.3875470861954354E-2</v>
      </c>
      <c r="O828" s="91" cm="1">
        <f t="array" ref="O828">IFERROR(INDEX([1]!v_s10a_incident_by_feeder_FY26[ICPs], ROWS($N$9:N828)),"")</f>
        <v>862</v>
      </c>
      <c r="P828" s="118" cm="1">
        <f t="array" ref="P828">IFERROR(INDEX([1]!v_s10a_incident_by_feeder_FY26[CML], ROWS($P$9:P828)),"")</f>
        <v>13461.566670506727</v>
      </c>
      <c r="Q828" s="88" t="str" cm="1">
        <f t="array" ref="Q828">IFERROR(INDEX([1]!v_s10a_incident_by_feeder_FY26[Planned or Unplanned], ROWS($Q$9:Q828)),"")</f>
        <v>Unplanned</v>
      </c>
      <c r="R828" s="88" t="str" cm="1">
        <f t="array" ref="R828">IFERROR(INDEX([1]!v_s10a_incident_by_feeder_FY26[Cause], ROWS($R$9:R828)),"")</f>
        <v>Defective Equipment</v>
      </c>
      <c r="S828" s="88" t="str" cm="1">
        <f t="array" ref="S828">IFERROR(INDEX([1]!v_s10a_incident_by_feeder_FY26[Details], ROWS($S$9:S828)),"")</f>
        <v># Defective Insulator, at Recloser R1100, Russell-Whakapara Rd, Haruru</v>
      </c>
      <c r="T828" s="18"/>
    </row>
    <row r="829" spans="1:20" ht="15.75" x14ac:dyDescent="0.25">
      <c r="A829" s="10">
        <v>829</v>
      </c>
      <c r="B829" s="11"/>
      <c r="C829" s="116"/>
      <c r="D829" s="116"/>
      <c r="E829" s="85" t="str" cm="1">
        <f t="array" ref="E829">IFERROR(INDEX([1]!v_s10a_incident_by_feeder_FY26[Interruptions Identifier], ROWS($E$9:E829)),"")</f>
        <v>INCD-36233-F-ORURU</v>
      </c>
      <c r="F829" s="85" t="str" cm="1">
        <f t="array" ref="F829">IFERROR(INDEX([1]!v_s10a_incident_by_feeder_FY26[Circuit Location], ROWS($F$9:F829)),"")</f>
        <v>Taipa CB1206 - Oruru</v>
      </c>
      <c r="G829" s="88" t="str" cm="1">
        <f t="array" ref="G829">IFERROR(INDEX(#REF!, ROWS($G$9:G829)),"")</f>
        <v/>
      </c>
      <c r="H829" s="88" t="str" cm="1">
        <f t="array" ref="H829">IFERROR(INDEX([1]!v_s10a_incident_by_feeder_FY26[feeder], ROWS($H$9:H829)),"")</f>
        <v>ORURU</v>
      </c>
      <c r="I829" s="89" cm="1">
        <f t="array" ref="I829">IFERROR(INDEX([1]!v_s10a_incident_by_feeder_FY26[Start_Date], ROWS($I$9:I829)),"")</f>
        <v>46021.552777777775</v>
      </c>
      <c r="J829" s="90" cm="1">
        <f t="array" ref="J829">IFERROR(INDEX([1]!v_s10a_incident_by_feeder_FY26[Start_Time], ROWS($J$9:J829)),"")</f>
        <v>46021.552777777775</v>
      </c>
      <c r="K829" s="89" cm="1">
        <f t="array" ref="K829">IFERROR(INDEX([1]!v_s10a_incident_by_feeder_FY26[End_Date], ROWS($K$9:K829)),"")</f>
        <v>46021.647916666669</v>
      </c>
      <c r="L829" s="90" cm="1">
        <f t="array" ref="L829">IFERROR(INDEX([1]!v_s10a_incident_by_feeder_FY26[End_Time], ROWS($L$9:L829)),"")</f>
        <v>46021.647916666669</v>
      </c>
      <c r="M829" s="97" cm="1">
        <f t="array" ref="M829">IFERROR(INDEX([1]!v_s10a_incident_by_feeder_FY26[SAIDI_Value], ROWS($M$9:M829)),"")</f>
        <v>0.12522158210212539</v>
      </c>
      <c r="N829" s="94" cm="1">
        <f t="array" ref="N829">IFERROR(INDEX([1]!v_s10a_incident_by_feeder_FY26[SAIFI_Value], ROWS($N$9:N829)),"")</f>
        <v>9.1402614668734767E-4</v>
      </c>
      <c r="O829" s="91" cm="1">
        <f t="array" ref="O829">IFERROR(INDEX([1]!v_s10a_incident_by_feeder_FY26[ICPs], ROWS($N$9:N829)),"")</f>
        <v>33</v>
      </c>
      <c r="P829" s="118" cm="1">
        <f t="array" ref="P829">IFERROR(INDEX([1]!v_s10a_incident_by_feeder_FY26[CML], ROWS($P$9:P829)),"")</f>
        <v>4521.0000002151355</v>
      </c>
      <c r="Q829" s="88" t="str" cm="1">
        <f t="array" ref="Q829">IFERROR(INDEX([1]!v_s10a_incident_by_feeder_FY26[Planned or Unplanned], ROWS($Q$9:Q829)),"")</f>
        <v>Unplanned</v>
      </c>
      <c r="R829" s="88" t="str" cm="1">
        <f t="array" ref="R829">IFERROR(INDEX([1]!v_s10a_incident_by_feeder_FY26[Cause], ROWS($R$9:R829)),"")</f>
        <v>Vegetation</v>
      </c>
      <c r="S829" s="88" t="str" cm="1">
        <f t="array" ref="S829">IFERROR(INDEX([1]!v_s10a_incident_by_feeder_FY26[Details], ROWS($S$9:S829)),"")</f>
        <v># Vegetation through Conductor, Honeymoon Valley Rd, Taipa</v>
      </c>
      <c r="T829" s="18"/>
    </row>
    <row r="830" spans="1:20" ht="15.75" x14ac:dyDescent="0.25">
      <c r="A830" s="10">
        <v>830</v>
      </c>
      <c r="B830" s="11"/>
      <c r="C830" s="116"/>
      <c r="D830" s="116"/>
      <c r="E830" s="85" t="str" cm="1">
        <f t="array" ref="E830">IFERROR(INDEX([1]!v_s10a_incident_by_feeder_FY26[Interruptions Identifier], ROWS($E$9:E830)),"")</f>
        <v>INCD-36236-F-BULLS GORGE</v>
      </c>
      <c r="F830" s="85" t="str" cm="1">
        <f t="array" ref="F830">IFERROR(INDEX([1]!v_s10a_incident_by_feeder_FY26[Circuit Location], ROWS($F$9:F830)),"")</f>
        <v>Mt Pokaka 171112 - Bulls Gorge</v>
      </c>
      <c r="G830" s="88" t="str" cm="1">
        <f t="array" ref="G830">IFERROR(INDEX(#REF!, ROWS($G$9:G830)),"")</f>
        <v/>
      </c>
      <c r="H830" s="88" t="str" cm="1">
        <f t="array" ref="H830">IFERROR(INDEX([1]!v_s10a_incident_by_feeder_FY26[feeder], ROWS($H$9:H830)),"")</f>
        <v>BULLS GORGE</v>
      </c>
      <c r="I830" s="89" cm="1">
        <f t="array" ref="I830">IFERROR(INDEX([1]!v_s10a_incident_by_feeder_FY26[Start_Date], ROWS($I$9:I830)),"")</f>
        <v>46021.592673611114</v>
      </c>
      <c r="J830" s="90" cm="1">
        <f t="array" ref="J830">IFERROR(INDEX([1]!v_s10a_incident_by_feeder_FY26[Start_Time], ROWS($J$9:J830)),"")</f>
        <v>46021.592673611114</v>
      </c>
      <c r="K830" s="89" cm="1">
        <f t="array" ref="K830">IFERROR(INDEX([1]!v_s10a_incident_by_feeder_FY26[End_Date], ROWS($K$9:K830)),"")</f>
        <v>46021.688194444447</v>
      </c>
      <c r="L830" s="90" cm="1">
        <f t="array" ref="L830">IFERROR(INDEX([1]!v_s10a_incident_by_feeder_FY26[End_Time], ROWS($L$9:L830)),"")</f>
        <v>46021.688194444447</v>
      </c>
      <c r="M830" s="97" cm="1">
        <f t="array" ref="M830">IFERROR(INDEX([1]!v_s10a_incident_by_feeder_FY26[SAIDI_Value], ROWS($M$9:M830)),"")</f>
        <v>0.26896419601211374</v>
      </c>
      <c r="N830" s="94" cm="1">
        <f t="array" ref="N830">IFERROR(INDEX([1]!v_s10a_incident_by_feeder_FY26[SAIFI_Value], ROWS($N$9:N830)),"")</f>
        <v>5.5395524041657431E-3</v>
      </c>
      <c r="O830" s="91" cm="1">
        <f t="array" ref="O830">IFERROR(INDEX([1]!v_s10a_incident_by_feeder_FY26[ICPs], ROWS($N$9:N830)),"")</f>
        <v>200</v>
      </c>
      <c r="P830" s="118" cm="1">
        <f t="array" ref="P830">IFERROR(INDEX([1]!v_s10a_incident_by_feeder_FY26[CML], ROWS($P$9:P830)),"")</f>
        <v>9710.6833328213543</v>
      </c>
      <c r="Q830" s="88" t="str" cm="1">
        <f t="array" ref="Q830">IFERROR(INDEX([1]!v_s10a_incident_by_feeder_FY26[Planned or Unplanned], ROWS($Q$9:Q830)),"")</f>
        <v>Unplanned</v>
      </c>
      <c r="R830" s="88" t="str" cm="1">
        <f t="array" ref="R830">IFERROR(INDEX([1]!v_s10a_incident_by_feeder_FY26[Cause], ROWS($R$9:R830)),"")</f>
        <v>Defective Equipment</v>
      </c>
      <c r="S830" s="88" t="str" cm="1">
        <f t="array" ref="S830">IFERROR(INDEX([1]!v_s10a_incident_by_feeder_FY26[Details], ROWS($S$9:S830)),"")</f>
        <v># Flipped Crossarm, Pole 329520, SH10, Puketona</v>
      </c>
      <c r="T830" s="18"/>
    </row>
    <row r="831" spans="1:20" ht="15.75" x14ac:dyDescent="0.25">
      <c r="A831" s="10">
        <v>831</v>
      </c>
      <c r="B831" s="11"/>
      <c r="C831" s="116"/>
      <c r="D831" s="116"/>
      <c r="E831" s="85" t="str" cm="1">
        <f t="array" ref="E831">IFERROR(INDEX([1]!v_s10a_incident_by_feeder_FY26[Interruptions Identifier], ROWS($E$9:E831)),"")</f>
        <v>INCD-36242-F-HOREKE</v>
      </c>
      <c r="F831" s="85" t="str" cm="1">
        <f t="array" ref="F831">IFERROR(INDEX([1]!v_s10a_incident_by_feeder_FY26[Circuit Location], ROWS($F$9:F831)),"")</f>
        <v>Kaikohe  CB0111 - Horeke</v>
      </c>
      <c r="G831" s="88" t="str" cm="1">
        <f t="array" ref="G831">IFERROR(INDEX(#REF!, ROWS($G$9:G831)),"")</f>
        <v/>
      </c>
      <c r="H831" s="88" t="str" cm="1">
        <f t="array" ref="H831">IFERROR(INDEX([1]!v_s10a_incident_by_feeder_FY26[feeder], ROWS($H$9:H831)),"")</f>
        <v>HOREKE</v>
      </c>
      <c r="I831" s="89" cm="1">
        <f t="array" ref="I831">IFERROR(INDEX([1]!v_s10a_incident_by_feeder_FY26[Start_Date], ROWS($I$9:I831)),"")</f>
        <v>46021.712233796294</v>
      </c>
      <c r="J831" s="90" cm="1">
        <f t="array" ref="J831">IFERROR(INDEX([1]!v_s10a_incident_by_feeder_FY26[Start_Time], ROWS($J$9:J831)),"")</f>
        <v>46021.712233796294</v>
      </c>
      <c r="K831" s="89" cm="1">
        <f t="array" ref="K831">IFERROR(INDEX([1]!v_s10a_incident_by_feeder_FY26[End_Date], ROWS($K$9:K831)),"")</f>
        <v>46021.821215277778</v>
      </c>
      <c r="L831" s="90" cm="1">
        <f t="array" ref="L831">IFERROR(INDEX([1]!v_s10a_incident_by_feeder_FY26[End_Time], ROWS($L$9:L831)),"")</f>
        <v>46021.821215277778</v>
      </c>
      <c r="M831" s="97" cm="1">
        <f t="array" ref="M831">IFERROR(INDEX([1]!v_s10a_incident_by_feeder_FY26[SAIDI_Value], ROWS($M$9:M831)),"")</f>
        <v>0.37940155610552262</v>
      </c>
      <c r="N831" s="94" cm="1">
        <f t="array" ref="N831">IFERROR(INDEX([1]!v_s10a_incident_by_feeder_FY26[SAIFI_Value], ROWS($N$9:N831)),"")</f>
        <v>1.7242741271854562E-2</v>
      </c>
      <c r="O831" s="91" cm="1">
        <f t="array" ref="O831">IFERROR(INDEX([1]!v_s10a_incident_by_feeder_FY26[ICPs], ROWS($N$9:N831)),"")</f>
        <v>622.53193087903708</v>
      </c>
      <c r="P831" s="118" cm="1">
        <f t="array" ref="P831">IFERROR(INDEX([1]!v_s10a_incident_by_feeder_FY26[CML], ROWS($P$9:P831)),"")</f>
        <v>13697.91378163379</v>
      </c>
      <c r="Q831" s="88" t="str" cm="1">
        <f t="array" ref="Q831">IFERROR(INDEX([1]!v_s10a_incident_by_feeder_FY26[Planned or Unplanned], ROWS($Q$9:Q831)),"")</f>
        <v>Unplanned</v>
      </c>
      <c r="R831" s="88" t="str" cm="1">
        <f t="array" ref="R831">IFERROR(INDEX([1]!v_s10a_incident_by_feeder_FY26[Cause], ROWS($R$9:R831)),"")</f>
        <v>Vegetation</v>
      </c>
      <c r="S831" s="88" t="str" cm="1">
        <f t="array" ref="S831">IFERROR(INDEX([1]!v_s10a_incident_by_feeder_FY26[Details], ROWS($S$9:S831)),"")</f>
        <v># Vegetation Caused HV, LV Clash, at Recloser R587, Te Pua Rd, Kaikohe</v>
      </c>
      <c r="T831" s="18"/>
    </row>
    <row r="832" spans="1:20" ht="15.75" x14ac:dyDescent="0.25">
      <c r="A832" s="10">
        <v>832</v>
      </c>
      <c r="B832" s="11"/>
      <c r="C832" s="116"/>
      <c r="D832" s="116"/>
      <c r="E832" s="85" t="str" cm="1">
        <f t="array" ref="E832">IFERROR(INDEX([1]!v_s10a_incident_by_feeder_FY26[Interruptions Identifier], ROWS($E$9:E832)),"")</f>
        <v>INCD-36242-F-RANGIAHUA</v>
      </c>
      <c r="F832" s="85" t="str" cm="1">
        <f t="array" ref="F832">IFERROR(INDEX([1]!v_s10a_incident_by_feeder_FY26[Circuit Location], ROWS($F$9:F832)),"")</f>
        <v>Kaikohe  CB0105 - Rangiahua</v>
      </c>
      <c r="G832" s="88" t="str" cm="1">
        <f t="array" ref="G832">IFERROR(INDEX(#REF!, ROWS($G$9:G832)),"")</f>
        <v/>
      </c>
      <c r="H832" s="88" t="str" cm="1">
        <f t="array" ref="H832">IFERROR(INDEX([1]!v_s10a_incident_by_feeder_FY26[feeder], ROWS($H$9:H832)),"")</f>
        <v>RANGIAHUA</v>
      </c>
      <c r="I832" s="89" cm="1">
        <f t="array" ref="I832">IFERROR(INDEX([1]!v_s10a_incident_by_feeder_FY26[Start_Date], ROWS($I$9:I832)),"")</f>
        <v>46021.712233796294</v>
      </c>
      <c r="J832" s="90" cm="1">
        <f t="array" ref="J832">IFERROR(INDEX([1]!v_s10a_incident_by_feeder_FY26[Start_Time], ROWS($J$9:J832)),"")</f>
        <v>46021.712233796294</v>
      </c>
      <c r="K832" s="89" cm="1">
        <f t="array" ref="K832">IFERROR(INDEX([1]!v_s10a_incident_by_feeder_FY26[End_Date], ROWS($K$9:K832)),"")</f>
        <v>46021.821215277778</v>
      </c>
      <c r="L832" s="90" cm="1">
        <f t="array" ref="L832">IFERROR(INDEX([1]!v_s10a_incident_by_feeder_FY26[End_Time], ROWS($L$9:L832)),"")</f>
        <v>46021.821215277778</v>
      </c>
      <c r="M832" s="97" cm="1">
        <f t="array" ref="M832">IFERROR(INDEX([1]!v_s10a_incident_by_feeder_FY26[SAIDI_Value], ROWS($M$9:M832)),"")</f>
        <v>0.69464063825342881</v>
      </c>
      <c r="N832" s="94" cm="1">
        <f t="array" ref="N832">IFERROR(INDEX([1]!v_s10a_incident_by_feeder_FY26[SAIFI_Value], ROWS($N$9:N832)),"")</f>
        <v>1.9539928311283025E-2</v>
      </c>
      <c r="O832" s="91" cm="1">
        <f t="array" ref="O832">IFERROR(INDEX([1]!v_s10a_incident_by_feeder_FY26[ICPs], ROWS($N$9:N832)),"")</f>
        <v>705.4695717505623</v>
      </c>
      <c r="P832" s="118" cm="1">
        <f t="array" ref="P832">IFERROR(INDEX([1]!v_s10a_incident_by_feeder_FY26[CML], ROWS($P$9:P832)),"")</f>
        <v>25079.305603501794</v>
      </c>
      <c r="Q832" s="88" t="str" cm="1">
        <f t="array" ref="Q832">IFERROR(INDEX([1]!v_s10a_incident_by_feeder_FY26[Planned or Unplanned], ROWS($Q$9:Q832)),"")</f>
        <v>Unplanned</v>
      </c>
      <c r="R832" s="88" t="str" cm="1">
        <f t="array" ref="R832">IFERROR(INDEX([1]!v_s10a_incident_by_feeder_FY26[Cause], ROWS($R$9:R832)),"")</f>
        <v>Vegetation</v>
      </c>
      <c r="S832" s="88" t="str" cm="1">
        <f t="array" ref="S832">IFERROR(INDEX([1]!v_s10a_incident_by_feeder_FY26[Details], ROWS($S$9:S832)),"")</f>
        <v># Vegetation Caused HV, LV Clash, at Recloser R587, Te Pua Rd, Kaikohe</v>
      </c>
      <c r="T832" s="18"/>
    </row>
    <row r="833" spans="1:20" ht="15.75" x14ac:dyDescent="0.25">
      <c r="A833" s="10">
        <v>833</v>
      </c>
      <c r="B833" s="11"/>
      <c r="C833" s="116"/>
      <c r="D833" s="116"/>
      <c r="E833" s="85" t="str" cm="1">
        <f t="array" ref="E833">IFERROR(INDEX([1]!v_s10a_incident_by_feeder_FY26[Interruptions Identifier], ROWS($E$9:E833)),"")</f>
        <v>INCD-36242-F-BROADWOOD</v>
      </c>
      <c r="F833" s="85" t="str" cm="1">
        <f t="array" ref="F833">IFERROR(INDEX([1]!v_s10a_incident_by_feeder_FY26[Circuit Location], ROWS($F$9:F833)),"")</f>
        <v>Kaitaia Transmission 151922 - Broadwood</v>
      </c>
      <c r="G833" s="88" t="str" cm="1">
        <f t="array" ref="G833">IFERROR(INDEX(#REF!, ROWS($G$9:G833)),"")</f>
        <v/>
      </c>
      <c r="H833" s="88" t="str" cm="1">
        <f t="array" ref="H833">IFERROR(INDEX([1]!v_s10a_incident_by_feeder_FY26[feeder], ROWS($H$9:H833)),"")</f>
        <v>BROADWOOD</v>
      </c>
      <c r="I833" s="89" cm="1">
        <f t="array" ref="I833">IFERROR(INDEX([1]!v_s10a_incident_by_feeder_FY26[Start_Date], ROWS($I$9:I833)),"")</f>
        <v>46021.712233796294</v>
      </c>
      <c r="J833" s="90" cm="1">
        <f t="array" ref="J833">IFERROR(INDEX([1]!v_s10a_incident_by_feeder_FY26[Start_Time], ROWS($J$9:J833)),"")</f>
        <v>46021.712233796294</v>
      </c>
      <c r="K833" s="89" cm="1">
        <f t="array" ref="K833">IFERROR(INDEX([1]!v_s10a_incident_by_feeder_FY26[End_Date], ROWS($K$9:K833)),"")</f>
        <v>46021.821215277778</v>
      </c>
      <c r="L833" s="90" cm="1">
        <f t="array" ref="L833">IFERROR(INDEX([1]!v_s10a_incident_by_feeder_FY26[End_Time], ROWS($L$9:L833)),"")</f>
        <v>46021.821215277778</v>
      </c>
      <c r="M833" s="97" cm="1">
        <f t="array" ref="M833">IFERROR(INDEX([1]!v_s10a_incident_by_feeder_FY26[SAIDI_Value], ROWS($M$9:M833)),"")</f>
        <v>4.3442116241698457E-3</v>
      </c>
      <c r="N833" s="94" cm="1">
        <f t="array" ref="N833">IFERROR(INDEX([1]!v_s10a_incident_by_feeder_FY26[SAIFI_Value], ROWS($N$9:N833)),"")</f>
        <v>2.7676952282249337E-5</v>
      </c>
      <c r="O833" s="91" cm="1">
        <f t="array" ref="O833">IFERROR(INDEX([1]!v_s10a_incident_by_feeder_FY26[ICPs], ROWS($N$9:N833)),"")</f>
        <v>0.99924868519832999</v>
      </c>
      <c r="P833" s="118" cm="1">
        <f t="array" ref="P833">IFERROR(INDEX([1]!v_s10a_incident_by_feeder_FY26[CML], ROWS($P$9:P833)),"")</f>
        <v>156.84341647902812</v>
      </c>
      <c r="Q833" s="88" t="str" cm="1">
        <f t="array" ref="Q833">IFERROR(INDEX([1]!v_s10a_incident_by_feeder_FY26[Planned or Unplanned], ROWS($Q$9:Q833)),"")</f>
        <v>Unplanned</v>
      </c>
      <c r="R833" s="88" t="str" cm="1">
        <f t="array" ref="R833">IFERROR(INDEX([1]!v_s10a_incident_by_feeder_FY26[Cause], ROWS($R$9:R833)),"")</f>
        <v>Vegetation</v>
      </c>
      <c r="S833" s="88" t="str" cm="1">
        <f t="array" ref="S833">IFERROR(INDEX([1]!v_s10a_incident_by_feeder_FY26[Details], ROWS($S$9:S833)),"")</f>
        <v># Vegetation Caused HV, LV Clash, at Recloser R587, Te Pua Rd, Kaikohe</v>
      </c>
      <c r="T833" s="18"/>
    </row>
    <row r="834" spans="1:20" ht="15.75" x14ac:dyDescent="0.25">
      <c r="A834" s="10">
        <v>834</v>
      </c>
      <c r="B834" s="11"/>
      <c r="C834" s="116"/>
      <c r="D834" s="116"/>
      <c r="E834" s="85" t="str" cm="1">
        <f t="array" ref="E834">IFERROR(INDEX([1]!v_s10a_incident_by_feeder_FY26[Interruptions Identifier], ROWS($E$9:E834)),"")</f>
        <v>INCD-36242-F-SHEPHERD ROAD</v>
      </c>
      <c r="F834" s="85" t="str" cm="1">
        <f t="array" ref="F834">IFERROR(INDEX([1]!v_s10a_incident_by_feeder_FY26[Circuit Location], ROWS($F$9:F834)),"")</f>
        <v>Kerikeri 181192 - Shepherd Road</v>
      </c>
      <c r="G834" s="88" t="str" cm="1">
        <f t="array" ref="G834">IFERROR(INDEX(#REF!, ROWS($G$9:G834)),"")</f>
        <v/>
      </c>
      <c r="H834" s="88" t="str" cm="1">
        <f t="array" ref="H834">IFERROR(INDEX([1]!v_s10a_incident_by_feeder_FY26[feeder], ROWS($H$9:H834)),"")</f>
        <v>SHEPHERD ROAD</v>
      </c>
      <c r="I834" s="89" cm="1">
        <f t="array" ref="I834">IFERROR(INDEX([1]!v_s10a_incident_by_feeder_FY26[Start_Date], ROWS($I$9:I834)),"")</f>
        <v>46021.712233796294</v>
      </c>
      <c r="J834" s="90" cm="1">
        <f t="array" ref="J834">IFERROR(INDEX([1]!v_s10a_incident_by_feeder_FY26[Start_Time], ROWS($J$9:J834)),"")</f>
        <v>46021.712233796294</v>
      </c>
      <c r="K834" s="89" cm="1">
        <f t="array" ref="K834">IFERROR(INDEX([1]!v_s10a_incident_by_feeder_FY26[End_Date], ROWS($K$9:K834)),"")</f>
        <v>46021.821215277778</v>
      </c>
      <c r="L834" s="90" cm="1">
        <f t="array" ref="L834">IFERROR(INDEX([1]!v_s10a_incident_by_feeder_FY26[End_Time], ROWS($L$9:L834)),"")</f>
        <v>46021.821215277778</v>
      </c>
      <c r="M834" s="97" cm="1">
        <f t="array" ref="M834">IFERROR(INDEX([1]!v_s10a_incident_by_feeder_FY26[SAIDI_Value], ROWS($M$9:M834)),"")</f>
        <v>6.1822892697376063E-4</v>
      </c>
      <c r="N834" s="94" cm="1">
        <f t="array" ref="N834">IFERROR(INDEX([1]!v_s10a_incident_by_feeder_FY26[SAIFI_Value], ROWS($N$9:N834)),"")</f>
        <v>2.7676952282249337E-5</v>
      </c>
      <c r="O834" s="91" cm="1">
        <f t="array" ref="O834">IFERROR(INDEX([1]!v_s10a_incident_by_feeder_FY26[ICPs], ROWS($N$9:N834)),"")</f>
        <v>0.99924868519832999</v>
      </c>
      <c r="P834" s="118" cm="1">
        <f t="array" ref="P834">IFERROR(INDEX([1]!v_s10a_incident_by_feeder_FY26[CML], ROWS($P$9:P834)),"")</f>
        <v>22.320537179460658</v>
      </c>
      <c r="Q834" s="88" t="str" cm="1">
        <f t="array" ref="Q834">IFERROR(INDEX([1]!v_s10a_incident_by_feeder_FY26[Planned or Unplanned], ROWS($Q$9:Q834)),"")</f>
        <v>Unplanned</v>
      </c>
      <c r="R834" s="88" t="str" cm="1">
        <f t="array" ref="R834">IFERROR(INDEX([1]!v_s10a_incident_by_feeder_FY26[Cause], ROWS($R$9:R834)),"")</f>
        <v>Vegetation</v>
      </c>
      <c r="S834" s="88" t="str" cm="1">
        <f t="array" ref="S834">IFERROR(INDEX([1]!v_s10a_incident_by_feeder_FY26[Details], ROWS($S$9:S834)),"")</f>
        <v># Vegetation Caused HV, LV Clash, at Recloser R587, Te Pua Rd, Kaikohe</v>
      </c>
      <c r="T834" s="18"/>
    </row>
    <row r="835" spans="1:20" ht="15.75" x14ac:dyDescent="0.25">
      <c r="A835" s="10">
        <v>835</v>
      </c>
      <c r="B835" s="11"/>
      <c r="C835" s="116"/>
      <c r="D835" s="116"/>
      <c r="E835" s="85" t="str" cm="1">
        <f t="array" ref="E835">IFERROR(INDEX([1]!v_s10a_incident_by_feeder_FY26[Interruptions Identifier], ROWS($E$9:E835)),"")</f>
        <v>INCD-36245-F-ORURU</v>
      </c>
      <c r="F835" s="85" t="str" cm="1">
        <f t="array" ref="F835">IFERROR(INDEX([1]!v_s10a_incident_by_feeder_FY26[Circuit Location], ROWS($F$9:F835)),"")</f>
        <v>Taipa CB1206 - Oruru</v>
      </c>
      <c r="G835" s="88" t="str" cm="1">
        <f t="array" ref="G835">IFERROR(INDEX(#REF!, ROWS($G$9:G835)),"")</f>
        <v/>
      </c>
      <c r="H835" s="88" t="str" cm="1">
        <f t="array" ref="H835">IFERROR(INDEX([1]!v_s10a_incident_by_feeder_FY26[feeder], ROWS($H$9:H835)),"")</f>
        <v>ORURU</v>
      </c>
      <c r="I835" s="89" cm="1">
        <f t="array" ref="I835">IFERROR(INDEX([1]!v_s10a_incident_by_feeder_FY26[Start_Date], ROWS($I$9:I835)),"")</f>
        <v>46021.667361111111</v>
      </c>
      <c r="J835" s="90" cm="1">
        <f t="array" ref="J835">IFERROR(INDEX([1]!v_s10a_incident_by_feeder_FY26[Start_Time], ROWS($J$9:J835)),"")</f>
        <v>46021.667361111111</v>
      </c>
      <c r="K835" s="89" cm="1">
        <f t="array" ref="K835">IFERROR(INDEX([1]!v_s10a_incident_by_feeder_FY26[End_Date], ROWS($K$9:K835)),"")</f>
        <v>46021.879166666666</v>
      </c>
      <c r="L835" s="90" cm="1">
        <f t="array" ref="L835">IFERROR(INDEX([1]!v_s10a_incident_by_feeder_FY26[End_Time], ROWS($L$9:L835)),"")</f>
        <v>46021.879166666666</v>
      </c>
      <c r="M835" s="97" cm="1">
        <f t="array" ref="M835">IFERROR(INDEX([1]!v_s10a_incident_by_feeder_FY26[SAIDI_Value], ROWS($M$9:M835)),"")</f>
        <v>0.27877797473857696</v>
      </c>
      <c r="N835" s="94" cm="1">
        <f t="array" ref="N835">IFERROR(INDEX([1]!v_s10a_incident_by_feeder_FY26[SAIFI_Value], ROWS($N$9:N835)),"")</f>
        <v>9.1402614668734767E-4</v>
      </c>
      <c r="O835" s="91" cm="1">
        <f t="array" ref="O835">IFERROR(INDEX([1]!v_s10a_incident_by_feeder_FY26[ICPs], ROWS($N$9:N835)),"")</f>
        <v>33</v>
      </c>
      <c r="P835" s="118" cm="1">
        <f t="array" ref="P835">IFERROR(INDEX([1]!v_s10a_incident_by_feeder_FY26[CML], ROWS($P$9:P835)),"")</f>
        <v>10064.999999961583</v>
      </c>
      <c r="Q835" s="88" t="str" cm="1">
        <f t="array" ref="Q835">IFERROR(INDEX([1]!v_s10a_incident_by_feeder_FY26[Planned or Unplanned], ROWS($Q$9:Q835)),"")</f>
        <v>Unplanned</v>
      </c>
      <c r="R835" s="88" t="str" cm="1">
        <f t="array" ref="R835">IFERROR(INDEX([1]!v_s10a_incident_by_feeder_FY26[Cause], ROWS($R$9:R835)),"")</f>
        <v>Vegetation</v>
      </c>
      <c r="S835" s="88" t="str" cm="1">
        <f t="array" ref="S835">IFERROR(INDEX([1]!v_s10a_incident_by_feeder_FY26[Details], ROWS($S$9:S835)),"")</f>
        <v># Tree on Line, near fuses F2255, Honeymoon Valley Rd, Taipa</v>
      </c>
      <c r="T835" s="18"/>
    </row>
    <row r="836" spans="1:20" ht="15.75" x14ac:dyDescent="0.25">
      <c r="A836" s="10">
        <v>836</v>
      </c>
      <c r="B836" s="11"/>
      <c r="C836" s="116"/>
      <c r="D836" s="116"/>
      <c r="E836" s="85" t="str" cm="1">
        <f t="array" ref="E836">IFERROR(INDEX([1]!v_s10a_incident_by_feeder_FY26[Interruptions Identifier], ROWS($E$9:E836)),"")</f>
        <v>INCD-36251-F-CROSSROADS</v>
      </c>
      <c r="F836" s="85" t="str" cm="1">
        <f t="array" ref="F836">IFERROR(INDEX([1]!v_s10a_incident_by_feeder_FY26[Circuit Location], ROWS($F$9:F836)),"")</f>
        <v>Mt Pokaka 171122 - Crossroads</v>
      </c>
      <c r="G836" s="88" t="str" cm="1">
        <f t="array" ref="G836">IFERROR(INDEX(#REF!, ROWS($G$9:G836)),"")</f>
        <v/>
      </c>
      <c r="H836" s="88" t="str" cm="1">
        <f t="array" ref="H836">IFERROR(INDEX([1]!v_s10a_incident_by_feeder_FY26[feeder], ROWS($H$9:H836)),"")</f>
        <v>CROSSROADS</v>
      </c>
      <c r="I836" s="89" cm="1">
        <f t="array" ref="I836">IFERROR(INDEX([1]!v_s10a_incident_by_feeder_FY26[Start_Date], ROWS($I$9:I836)),"")</f>
        <v>46021.728472222225</v>
      </c>
      <c r="J836" s="90" cm="1">
        <f t="array" ref="J836">IFERROR(INDEX([1]!v_s10a_incident_by_feeder_FY26[Start_Time], ROWS($J$9:J836)),"")</f>
        <v>46021.728472222225</v>
      </c>
      <c r="K836" s="89" cm="1">
        <f t="array" ref="K836">IFERROR(INDEX([1]!v_s10a_incident_by_feeder_FY26[End_Date], ROWS($K$9:K836)),"")</f>
        <v>46021.773611111108</v>
      </c>
      <c r="L836" s="90" cm="1">
        <f t="array" ref="L836">IFERROR(INDEX([1]!v_s10a_incident_by_feeder_FY26[End_Time], ROWS($L$9:L836)),"")</f>
        <v>46021.773611111108</v>
      </c>
      <c r="M836" s="97" cm="1">
        <f t="array" ref="M836">IFERROR(INDEX([1]!v_s10a_incident_by_feeder_FY26[SAIDI_Value], ROWS($M$9:M836)),"")</f>
        <v>3.6007090622563109E-3</v>
      </c>
      <c r="N836" s="94" cm="1">
        <f t="array" ref="N836">IFERROR(INDEX([1]!v_s10a_incident_by_feeder_FY26[SAIFI_Value], ROWS($N$9:N836)),"")</f>
        <v>5.5395524041657433E-5</v>
      </c>
      <c r="O836" s="91" cm="1">
        <f t="array" ref="O836">IFERROR(INDEX([1]!v_s10a_incident_by_feeder_FY26[ICPs], ROWS($N$9:N836)),"")</f>
        <v>2</v>
      </c>
      <c r="P836" s="118" cm="1">
        <f t="array" ref="P836">IFERROR(INDEX([1]!v_s10a_incident_by_feeder_FY26[CML], ROWS($P$9:P836)),"")</f>
        <v>129.99999998370185</v>
      </c>
      <c r="Q836" s="88" t="str" cm="1">
        <f t="array" ref="Q836">IFERROR(INDEX([1]!v_s10a_incident_by_feeder_FY26[Planned or Unplanned], ROWS($Q$9:Q836)),"")</f>
        <v>Unplanned</v>
      </c>
      <c r="R836" s="88" t="str" cm="1">
        <f t="array" ref="R836">IFERROR(INDEX([1]!v_s10a_incident_by_feeder_FY26[Cause], ROWS($R$9:R836)),"")</f>
        <v>Vegetation</v>
      </c>
      <c r="S836" s="88" t="str" cm="1">
        <f t="array" ref="S836">IFERROR(INDEX([1]!v_s10a_incident_by_feeder_FY26[Details], ROWS($S$9:S836)),"")</f>
        <v># Blown Fuses due to Willow Tree, near Pole 402155</v>
      </c>
      <c r="T836" s="18"/>
    </row>
    <row r="837" spans="1:20" ht="15.75" x14ac:dyDescent="0.25">
      <c r="A837" s="10">
        <v>837</v>
      </c>
      <c r="B837" s="11"/>
      <c r="C837" s="116"/>
      <c r="D837" s="116"/>
      <c r="E837" s="85" t="str" cm="1">
        <f t="array" ref="E837">IFERROR(INDEX([1]!v_s10a_incident_by_feeder_FY26[Interruptions Identifier], ROWS($E$9:E837)),"")</f>
        <v>INCD-36254-F-HEREKINO</v>
      </c>
      <c r="F837" s="85" t="str" cm="1">
        <f t="array" ref="F837">IFERROR(INDEX([1]!v_s10a_incident_by_feeder_FY26[Circuit Location], ROWS($F$9:F837)),"")</f>
        <v>Okahu CB1109 - Herekino</v>
      </c>
      <c r="G837" s="88" t="str" cm="1">
        <f t="array" ref="G837">IFERROR(INDEX(#REF!, ROWS($G$9:G837)),"")</f>
        <v/>
      </c>
      <c r="H837" s="88" t="str" cm="1">
        <f t="array" ref="H837">IFERROR(INDEX([1]!v_s10a_incident_by_feeder_FY26[feeder], ROWS($H$9:H837)),"")</f>
        <v>HEREKINO</v>
      </c>
      <c r="I837" s="89" cm="1">
        <f t="array" ref="I837">IFERROR(INDEX([1]!v_s10a_incident_by_feeder_FY26[Start_Date], ROWS($I$9:I837)),"")</f>
        <v>46021.799305555556</v>
      </c>
      <c r="J837" s="90" cm="1">
        <f t="array" ref="J837">IFERROR(INDEX([1]!v_s10a_incident_by_feeder_FY26[Start_Time], ROWS($J$9:J837)),"")</f>
        <v>46021.799305555556</v>
      </c>
      <c r="K837" s="89" cm="1">
        <f t="array" ref="K837">IFERROR(INDEX([1]!v_s10a_incident_by_feeder_FY26[End_Date], ROWS($K$9:K837)),"")</f>
        <v>46021.893055555556</v>
      </c>
      <c r="L837" s="90" cm="1">
        <f t="array" ref="L837">IFERROR(INDEX([1]!v_s10a_incident_by_feeder_FY26[End_Time], ROWS($L$9:L837)),"")</f>
        <v>46021.893055555556</v>
      </c>
      <c r="M837" s="97" cm="1">
        <f t="array" ref="M837">IFERROR(INDEX([1]!v_s10a_incident_by_feeder_FY26[SAIDI_Value], ROWS($M$9:M837)),"")</f>
        <v>1.8695989364059383E-2</v>
      </c>
      <c r="N837" s="94" cm="1">
        <f t="array" ref="N837">IFERROR(INDEX([1]!v_s10a_incident_by_feeder_FY26[SAIFI_Value], ROWS($N$9:N837)),"")</f>
        <v>1.3848881010414358E-4</v>
      </c>
      <c r="O837" s="91" cm="1">
        <f t="array" ref="O837">IFERROR(INDEX([1]!v_s10a_incident_by_feeder_FY26[ICPs], ROWS($N$9:N837)),"")</f>
        <v>5</v>
      </c>
      <c r="P837" s="118" cm="1">
        <f t="array" ref="P837">IFERROR(INDEX([1]!v_s10a_incident_by_feeder_FY26[CML], ROWS($P$9:P837)),"")</f>
        <v>675</v>
      </c>
      <c r="Q837" s="88" t="str" cm="1">
        <f t="array" ref="Q837">IFERROR(INDEX([1]!v_s10a_incident_by_feeder_FY26[Planned or Unplanned], ROWS($Q$9:Q837)),"")</f>
        <v>Unplanned</v>
      </c>
      <c r="R837" s="88" t="str" cm="1">
        <f t="array" ref="R837">IFERROR(INDEX([1]!v_s10a_incident_by_feeder_FY26[Cause], ROWS($R$9:R837)),"")</f>
        <v>Defective Equipment</v>
      </c>
      <c r="S837" s="88" t="str" cm="1">
        <f t="array" ref="S837">IFERROR(INDEX([1]!v_s10a_incident_by_feeder_FY26[Details], ROWS($S$9:S837)),"")</f>
        <v># Broken Binder at Pole 430411, Dysart Rd, Herekino</v>
      </c>
      <c r="T837" s="18"/>
    </row>
    <row r="838" spans="1:20" ht="15.75" x14ac:dyDescent="0.25">
      <c r="A838" s="10">
        <v>838</v>
      </c>
      <c r="B838" s="11"/>
      <c r="C838" s="116"/>
      <c r="D838" s="116"/>
      <c r="E838" s="85" t="str" cm="1">
        <f t="array" ref="E838">IFERROR(INDEX([1]!v_s10a_incident_by_feeder_FY26[Interruptions Identifier], ROWS($E$9:E838)),"")</f>
        <v>INCD-36281-F-RIVERVIEW</v>
      </c>
      <c r="F838" s="85" t="str" cm="1">
        <f t="array" ref="F838">IFERROR(INDEX([1]!v_s10a_incident_by_feeder_FY26[Circuit Location], ROWS($F$9:F838)),"")</f>
        <v>Waipapa 041682 - Riverview</v>
      </c>
      <c r="G838" s="88" t="str" cm="1">
        <f t="array" ref="G838">IFERROR(INDEX(#REF!, ROWS($G$9:G838)),"")</f>
        <v/>
      </c>
      <c r="H838" s="88" t="str" cm="1">
        <f t="array" ref="H838">IFERROR(INDEX([1]!v_s10a_incident_by_feeder_FY26[feeder], ROWS($H$9:H838)),"")</f>
        <v>RIVERVIEW</v>
      </c>
      <c r="I838" s="89" cm="1">
        <f t="array" ref="I838">IFERROR(INDEX([1]!v_s10a_incident_by_feeder_FY26[Start_Date], ROWS($I$9:I838)),"")</f>
        <v>46025.331122685187</v>
      </c>
      <c r="J838" s="90" cm="1">
        <f t="array" ref="J838">IFERROR(INDEX([1]!v_s10a_incident_by_feeder_FY26[Start_Time], ROWS($J$9:J838)),"")</f>
        <v>46025.331122685187</v>
      </c>
      <c r="K838" s="89" cm="1">
        <f t="array" ref="K838">IFERROR(INDEX([1]!v_s10a_incident_by_feeder_FY26[End_Date], ROWS($K$9:K838)),"")</f>
        <v>46025.436111111114</v>
      </c>
      <c r="L838" s="90" cm="1">
        <f t="array" ref="L838">IFERROR(INDEX([1]!v_s10a_incident_by_feeder_FY26[End_Time], ROWS($L$9:L838)),"")</f>
        <v>46025.436111111114</v>
      </c>
      <c r="M838" s="97" cm="1">
        <f t="array" ref="M838">IFERROR(INDEX([1]!v_s10a_incident_by_feeder_FY26[SAIDI_Value], ROWS($M$9:M838)),"")</f>
        <v>2.3003660720772166</v>
      </c>
      <c r="N838" s="94" cm="1">
        <f t="array" ref="N838">IFERROR(INDEX([1]!v_s10a_incident_by_feeder_FY26[SAIFI_Value], ROWS($N$9:N838)),"")</f>
        <v>5.6475736760469755E-2</v>
      </c>
      <c r="O838" s="91" cm="1">
        <f t="array" ref="O838">IFERROR(INDEX([1]!v_s10a_incident_by_feeder_FY26[ICPs], ROWS($N$9:N838)),"")</f>
        <v>1267</v>
      </c>
      <c r="P838" s="118" cm="1">
        <f t="array" ref="P838">IFERROR(INDEX([1]!v_s10a_incident_by_feeder_FY26[CML], ROWS($P$9:P838)),"")</f>
        <v>83052.416666275822</v>
      </c>
      <c r="Q838" s="88" t="str" cm="1">
        <f t="array" ref="Q838">IFERROR(INDEX([1]!v_s10a_incident_by_feeder_FY26[Planned or Unplanned], ROWS($Q$9:Q838)),"")</f>
        <v>Unplanned</v>
      </c>
      <c r="R838" s="88" t="str" cm="1">
        <f t="array" ref="R838">IFERROR(INDEX([1]!v_s10a_incident_by_feeder_FY26[Cause], ROWS($R$9:R838)),"")</f>
        <v>Wildlife</v>
      </c>
      <c r="S838" s="88" t="str" cm="1">
        <f t="array" ref="S838">IFERROR(INDEX([1]!v_s10a_incident_by_feeder_FY26[Details], ROWS($S$9:S838)),"")</f>
        <v># BirdStrike, at Pole 416662, Skudders Beach Rd, Waipapa</v>
      </c>
      <c r="T838" s="18"/>
    </row>
    <row r="839" spans="1:20" ht="15.75" x14ac:dyDescent="0.25">
      <c r="A839" s="10">
        <v>839</v>
      </c>
      <c r="B839" s="11"/>
      <c r="C839" s="116"/>
      <c r="D839" s="116"/>
      <c r="E839" s="85" t="str" cm="1">
        <f t="array" ref="E839">IFERROR(INDEX([1]!v_s10a_incident_by_feeder_FY26[Interruptions Identifier], ROWS($E$9:E839)),"")</f>
        <v>INCD-36293-F-HOREKE</v>
      </c>
      <c r="F839" s="85" t="str" cm="1">
        <f t="array" ref="F839">IFERROR(INDEX([1]!v_s10a_incident_by_feeder_FY26[Circuit Location], ROWS($F$9:F839)),"")</f>
        <v>Kaikohe  CB0111 - Horeke</v>
      </c>
      <c r="G839" s="88" t="str" cm="1">
        <f t="array" ref="G839">IFERROR(INDEX(#REF!, ROWS($G$9:G839)),"")</f>
        <v/>
      </c>
      <c r="H839" s="88" t="str" cm="1">
        <f t="array" ref="H839">IFERROR(INDEX([1]!v_s10a_incident_by_feeder_FY26[feeder], ROWS($H$9:H839)),"")</f>
        <v>HOREKE</v>
      </c>
      <c r="I839" s="89" cm="1">
        <f t="array" ref="I839">IFERROR(INDEX([1]!v_s10a_incident_by_feeder_FY26[Start_Date], ROWS($I$9:I839)),"")</f>
        <v>46025.768055555556</v>
      </c>
      <c r="J839" s="90" cm="1">
        <f t="array" ref="J839">IFERROR(INDEX([1]!v_s10a_incident_by_feeder_FY26[Start_Time], ROWS($J$9:J839)),"")</f>
        <v>46025.768055555556</v>
      </c>
      <c r="K839" s="89" cm="1">
        <f t="array" ref="K839">IFERROR(INDEX([1]!v_s10a_incident_by_feeder_FY26[End_Date], ROWS($K$9:K839)),"")</f>
        <v>46025.957638888889</v>
      </c>
      <c r="L839" s="90" cm="1">
        <f t="array" ref="L839">IFERROR(INDEX([1]!v_s10a_incident_by_feeder_FY26[End_Time], ROWS($L$9:L839)),"")</f>
        <v>46025.957638888889</v>
      </c>
      <c r="M839" s="97" cm="1">
        <f t="array" ref="M839">IFERROR(INDEX([1]!v_s10a_incident_by_feeder_FY26[SAIDI_Value], ROWS($M$9:M839)),"")</f>
        <v>6.8053401285002035E-2</v>
      </c>
      <c r="N839" s="94" cm="1">
        <f t="array" ref="N839">IFERROR(INDEX([1]!v_s10a_incident_by_feeder_FY26[SAIFI_Value], ROWS($N$9:N839)),"")</f>
        <v>2.4927985818745847E-4</v>
      </c>
      <c r="O839" s="91" cm="1">
        <f t="array" ref="O839">IFERROR(INDEX([1]!v_s10a_incident_by_feeder_FY26[ICPs], ROWS($N$9:N839)),"")</f>
        <v>9</v>
      </c>
      <c r="P839" s="118" cm="1">
        <f t="array" ref="P839">IFERROR(INDEX([1]!v_s10a_incident_by_feeder_FY26[CML], ROWS($P$9:P839)),"")</f>
        <v>2456.9999999937136</v>
      </c>
      <c r="Q839" s="88" t="str" cm="1">
        <f t="array" ref="Q839">IFERROR(INDEX([1]!v_s10a_incident_by_feeder_FY26[Planned or Unplanned], ROWS($Q$9:Q839)),"")</f>
        <v>Unplanned</v>
      </c>
      <c r="R839" s="88" t="str" cm="1">
        <f t="array" ref="R839">IFERROR(INDEX([1]!v_s10a_incident_by_feeder_FY26[Cause], ROWS($R$9:R839)),"")</f>
        <v>Unknown</v>
      </c>
      <c r="S839" s="88" t="str" cm="1">
        <f t="array" ref="S839">IFERROR(INDEX([1]!v_s10a_incident_by_feeder_FY26[Details], ROWS($S$9:S839)),"")</f>
        <v># Burnt Fuses at F2023, Cook Rd, Okaihau</v>
      </c>
      <c r="T839" s="18"/>
    </row>
    <row r="840" spans="1:20" ht="15.75" x14ac:dyDescent="0.25">
      <c r="A840" s="10">
        <v>840</v>
      </c>
      <c r="B840" s="11"/>
      <c r="C840" s="116"/>
      <c r="D840" s="116"/>
      <c r="E840" s="85" t="str" cm="1">
        <f t="array" ref="E840">IFERROR(INDEX([1]!v_s10a_incident_by_feeder_FY26[Interruptions Identifier], ROWS($E$9:E840)),"")</f>
        <v>INCD-36305-F-ORURU</v>
      </c>
      <c r="F840" s="85" t="str" cm="1">
        <f t="array" ref="F840">IFERROR(INDEX([1]!v_s10a_incident_by_feeder_FY26[Circuit Location], ROWS($F$9:F840)),"")</f>
        <v>Taipa CB1206 - Oruru</v>
      </c>
      <c r="G840" s="88" t="str" cm="1">
        <f t="array" ref="G840">IFERROR(INDEX(#REF!, ROWS($G$9:G840)),"")</f>
        <v/>
      </c>
      <c r="H840" s="88" t="str" cm="1">
        <f t="array" ref="H840">IFERROR(INDEX([1]!v_s10a_incident_by_feeder_FY26[feeder], ROWS($H$9:H840)),"")</f>
        <v>ORURU</v>
      </c>
      <c r="I840" s="89" cm="1">
        <f t="array" ref="I840">IFERROR(INDEX([1]!v_s10a_incident_by_feeder_FY26[Start_Date], ROWS($I$9:I840)),"")</f>
        <v>46058.397222222222</v>
      </c>
      <c r="J840" s="90" cm="1">
        <f t="array" ref="J840">IFERROR(INDEX([1]!v_s10a_incident_by_feeder_FY26[Start_Time], ROWS($J$9:J840)),"")</f>
        <v>46058.397222222222</v>
      </c>
      <c r="K840" s="89" cm="1">
        <f t="array" ref="K840">IFERROR(INDEX([1]!v_s10a_incident_by_feeder_FY26[End_Date], ROWS($K$9:K840)),"")</f>
        <v>46058.53125</v>
      </c>
      <c r="L840" s="90" cm="1">
        <f t="array" ref="L840">IFERROR(INDEX([1]!v_s10a_incident_by_feeder_FY26[End_Time], ROWS($L$9:L840)),"")</f>
        <v>46058.53125</v>
      </c>
      <c r="M840" s="97" cm="1">
        <f t="array" ref="M840">IFERROR(INDEX([1]!v_s10a_incident_by_feeder_FY26[SAIDI_Value], ROWS($M$9:M840)),"")</f>
        <v>0.25124639929154347</v>
      </c>
      <c r="N840" s="94" cm="1">
        <f t="array" ref="N840">IFERROR(INDEX([1]!v_s10a_incident_by_feeder_FY26[SAIFI_Value], ROWS($N$9:N840)),"")</f>
        <v>1.3017948149789498E-3</v>
      </c>
      <c r="O840" s="91" cm="1">
        <f t="array" ref="O840">IFERROR(INDEX([1]!v_s10a_incident_by_feeder_FY26[ICPs], ROWS($N$9:N840)),"")</f>
        <v>47</v>
      </c>
      <c r="P840" s="118" cm="1">
        <f t="array" ref="P840">IFERROR(INDEX([1]!v_s10a_incident_by_feeder_FY26[CML], ROWS($P$9:P840)),"")</f>
        <v>9071.0000000218861</v>
      </c>
      <c r="Q840" s="88" t="str" cm="1">
        <f t="array" ref="Q840">IFERROR(INDEX([1]!v_s10a_incident_by_feeder_FY26[Planned or Unplanned], ROWS($Q$9:Q840)),"")</f>
        <v>Planned</v>
      </c>
      <c r="R840" s="88" t="str" cm="1">
        <f t="array" ref="R840">IFERROR(INDEX([1]!v_s10a_incident_by_feeder_FY26[Cause], ROWS($R$9:R840)),"")</f>
        <v>Planned Outage</v>
      </c>
      <c r="S840" s="88" t="str" cm="1">
        <f t="array" ref="S840">IFERROR(INDEX([1]!v_s10a_incident_by_feeder_FY26[Details], ROWS($S$9:S840)),"")</f>
        <v># Install new Fuse Arm, at Pole 424318, Backriver Rd, Taipa</v>
      </c>
      <c r="T840" s="18"/>
    </row>
    <row r="841" spans="1:20" ht="15.75" x14ac:dyDescent="0.25">
      <c r="A841" s="10">
        <v>841</v>
      </c>
      <c r="B841" s="11"/>
      <c r="C841" s="116"/>
      <c r="D841" s="116"/>
      <c r="E841" s="85" t="str" cm="1">
        <f t="array" ref="E841">IFERROR(INDEX([1]!v_s10a_incident_by_feeder_FY26[Interruptions Identifier], ROWS($E$9:E841)),"")</f>
        <v>INCD-36308-F-ORURU</v>
      </c>
      <c r="F841" s="85" t="str" cm="1">
        <f t="array" ref="F841">IFERROR(INDEX([1]!v_s10a_incident_by_feeder_FY26[Circuit Location], ROWS($F$9:F841)),"")</f>
        <v>Taipa CB1206 - Oruru</v>
      </c>
      <c r="G841" s="88" t="str" cm="1">
        <f t="array" ref="G841">IFERROR(INDEX(#REF!, ROWS($G$9:G841)),"")</f>
        <v/>
      </c>
      <c r="H841" s="88" t="str" cm="1">
        <f t="array" ref="H841">IFERROR(INDEX([1]!v_s10a_incident_by_feeder_FY26[feeder], ROWS($H$9:H841)),"")</f>
        <v>ORURU</v>
      </c>
      <c r="I841" s="89" cm="1">
        <f t="array" ref="I841">IFERROR(INDEX([1]!v_s10a_incident_by_feeder_FY26[Start_Date], ROWS($I$9:I841)),"")</f>
        <v>46057.396597222221</v>
      </c>
      <c r="J841" s="90" cm="1">
        <f t="array" ref="J841">IFERROR(INDEX([1]!v_s10a_incident_by_feeder_FY26[Start_Time], ROWS($J$9:J841)),"")</f>
        <v>46057.396597222221</v>
      </c>
      <c r="K841" s="89" cm="1">
        <f t="array" ref="K841">IFERROR(INDEX([1]!v_s10a_incident_by_feeder_FY26[End_Date], ROWS($K$9:K841)),"")</f>
        <v>46057.596203703702</v>
      </c>
      <c r="L841" s="90" cm="1">
        <f t="array" ref="L841">IFERROR(INDEX([1]!v_s10a_incident_by_feeder_FY26[End_Time], ROWS($L$9:L841)),"")</f>
        <v>46057.596203703702</v>
      </c>
      <c r="M841" s="97" cm="1">
        <f t="array" ref="M841">IFERROR(INDEX([1]!v_s10a_incident_by_feeder_FY26[SAIDI_Value], ROWS($M$9:M841)),"")</f>
        <v>2.1813852574011188</v>
      </c>
      <c r="N841" s="94" cm="1">
        <f t="array" ref="N841">IFERROR(INDEX([1]!v_s10a_incident_by_feeder_FY26[SAIFI_Value], ROWS($N$9:N841)),"")</f>
        <v>7.5891867937070683E-3</v>
      </c>
      <c r="O841" s="91" cm="1">
        <f t="array" ref="O841">IFERROR(INDEX([1]!v_s10a_incident_by_feeder_FY26[ICPs], ROWS($N$9:N841)),"")</f>
        <v>274</v>
      </c>
      <c r="P841" s="118" cm="1">
        <f t="array" ref="P841">IFERROR(INDEX([1]!v_s10a_incident_by_feeder_FY26[CML], ROWS($P$9:P841)),"")</f>
        <v>78756.733333209995</v>
      </c>
      <c r="Q841" s="88" t="str" cm="1">
        <f t="array" ref="Q841">IFERROR(INDEX([1]!v_s10a_incident_by_feeder_FY26[Planned or Unplanned], ROWS($Q$9:Q841)),"")</f>
        <v>Planned</v>
      </c>
      <c r="R841" s="88" t="str" cm="1">
        <f t="array" ref="R841">IFERROR(INDEX([1]!v_s10a_incident_by_feeder_FY26[Cause], ROWS($R$9:R841)),"")</f>
        <v>Planned Outage</v>
      </c>
      <c r="S841" s="88" t="str" cm="1">
        <f t="array" ref="S841">IFERROR(INDEX([1]!v_s10a_incident_by_feeder_FY26[Details], ROWS($S$9:S841)),"")</f>
        <v># Network Extensions, Beyond Sectionaliser S1309, Hihi Rd, Taipa</v>
      </c>
      <c r="T841" s="18"/>
    </row>
    <row r="842" spans="1:20" ht="15.75" x14ac:dyDescent="0.25">
      <c r="A842" s="10">
        <v>842</v>
      </c>
      <c r="B842" s="11"/>
      <c r="C842" s="116"/>
      <c r="D842" s="116"/>
      <c r="E842" s="85" t="str" cm="1">
        <f t="array" ref="E842">IFERROR(INDEX([1]!v_s10a_incident_by_feeder_FY26[Interruptions Identifier], ROWS($E$9:E842)),"")</f>
        <v>INCD-36311-F-WHANGAROA</v>
      </c>
      <c r="F842" s="85" t="str" cm="1">
        <f t="array" ref="F842">IFERROR(INDEX([1]!v_s10a_incident_by_feeder_FY26[Circuit Location], ROWS($F$9:F842)),"")</f>
        <v>Kaeo 191722 - Whangaroa</v>
      </c>
      <c r="G842" s="88" t="str" cm="1">
        <f t="array" ref="G842">IFERROR(INDEX(#REF!, ROWS($G$9:G842)),"")</f>
        <v/>
      </c>
      <c r="H842" s="88" t="str" cm="1">
        <f t="array" ref="H842">IFERROR(INDEX([1]!v_s10a_incident_by_feeder_FY26[feeder], ROWS($H$9:H842)),"")</f>
        <v>WHANGAROA</v>
      </c>
      <c r="I842" s="89" cm="1">
        <f t="array" ref="I842">IFERROR(INDEX([1]!v_s10a_incident_by_feeder_FY26[Start_Date], ROWS($I$9:I842)),"")</f>
        <v>46077.37777777778</v>
      </c>
      <c r="J842" s="90" cm="1">
        <f t="array" ref="J842">IFERROR(INDEX([1]!v_s10a_incident_by_feeder_FY26[Start_Time], ROWS($J$9:J842)),"")</f>
        <v>46077.37777777778</v>
      </c>
      <c r="K842" s="89" cm="1">
        <f t="array" ref="K842">IFERROR(INDEX([1]!v_s10a_incident_by_feeder_FY26[End_Date], ROWS($K$9:K842)),"")</f>
        <v>46077.584722222222</v>
      </c>
      <c r="L842" s="90" cm="1">
        <f t="array" ref="L842">IFERROR(INDEX([1]!v_s10a_incident_by_feeder_FY26[End_Time], ROWS($L$9:L842)),"")</f>
        <v>46077.584722222222</v>
      </c>
      <c r="M842" s="97" cm="1">
        <f t="array" ref="M842">IFERROR(INDEX([1]!v_s10a_incident_by_feeder_FY26[SAIDI_Value], ROWS($M$9:M842)),"")</f>
        <v>0.87325504098186657</v>
      </c>
      <c r="N842" s="94" cm="1">
        <f t="array" ref="N842">IFERROR(INDEX([1]!v_s10a_incident_by_feeder_FY26[SAIFI_Value], ROWS($N$9:N842)),"")</f>
        <v>2.935962774207844E-3</v>
      </c>
      <c r="O842" s="91" cm="1">
        <f t="array" ref="O842">IFERROR(INDEX([1]!v_s10a_incident_by_feeder_FY26[ICPs], ROWS($N$9:N842)),"")</f>
        <v>106</v>
      </c>
      <c r="P842" s="118" cm="1">
        <f t="array" ref="P842">IFERROR(INDEX([1]!v_s10a_incident_by_feeder_FY26[CML], ROWS($P$9:P842)),"")</f>
        <v>31527.99999960931</v>
      </c>
      <c r="Q842" s="88" t="str" cm="1">
        <f t="array" ref="Q842">IFERROR(INDEX([1]!v_s10a_incident_by_feeder_FY26[Planned or Unplanned], ROWS($Q$9:Q842)),"")</f>
        <v>Planned</v>
      </c>
      <c r="R842" s="88" t="str" cm="1">
        <f t="array" ref="R842">IFERROR(INDEX([1]!v_s10a_incident_by_feeder_FY26[Cause], ROWS($R$9:R842)),"")</f>
        <v>Planned Outage</v>
      </c>
      <c r="S842" s="88" t="str" cm="1">
        <f t="array" ref="S842">IFERROR(INDEX([1]!v_s10a_incident_by_feeder_FY26[Details], ROWS($S$9:S842)),"")</f>
        <v># Replacing Poles, near 437236, Tauranga Bay Rd, Kaeo</v>
      </c>
      <c r="T842" s="18"/>
    </row>
    <row r="843" spans="1:20" ht="15.75" x14ac:dyDescent="0.25">
      <c r="A843" s="10">
        <v>843</v>
      </c>
      <c r="B843" s="11"/>
      <c r="C843" s="116"/>
      <c r="D843" s="116"/>
      <c r="E843" s="85" t="str" cm="1">
        <f t="array" ref="E843">IFERROR(INDEX([1]!v_s10a_incident_by_feeder_FY26[Interruptions Identifier], ROWS($E$9:E843)),"")</f>
        <v>INCD-36314-F-RAWENE</v>
      </c>
      <c r="F843" s="85" t="str" cm="1">
        <f t="array" ref="F843">IFERROR(INDEX([1]!v_s10a_incident_by_feeder_FY26[Circuit Location], ROWS($F$9:F843)),"")</f>
        <v>Omanaia 051742 - Rawene</v>
      </c>
      <c r="G843" s="88" t="str" cm="1">
        <f t="array" ref="G843">IFERROR(INDEX(#REF!, ROWS($G$9:G843)),"")</f>
        <v/>
      </c>
      <c r="H843" s="88" t="str" cm="1">
        <f t="array" ref="H843">IFERROR(INDEX([1]!v_s10a_incident_by_feeder_FY26[feeder], ROWS($H$9:H843)),"")</f>
        <v>RAWENE</v>
      </c>
      <c r="I843" s="89" cm="1">
        <f t="array" ref="I843">IFERROR(INDEX([1]!v_s10a_incident_by_feeder_FY26[Start_Date], ROWS($I$9:I843)),"")</f>
        <v>46056.42083333333</v>
      </c>
      <c r="J843" s="90" cm="1">
        <f t="array" ref="J843">IFERROR(INDEX([1]!v_s10a_incident_by_feeder_FY26[Start_Time], ROWS($J$9:J843)),"")</f>
        <v>46056.42083333333</v>
      </c>
      <c r="K843" s="89" cm="1">
        <f t="array" ref="K843">IFERROR(INDEX([1]!v_s10a_incident_by_feeder_FY26[End_Date], ROWS($K$9:K843)),"")</f>
        <v>46056.606944444444</v>
      </c>
      <c r="L843" s="90" cm="1">
        <f t="array" ref="L843">IFERROR(INDEX([1]!v_s10a_incident_by_feeder_FY26[End_Time], ROWS($L$9:L843)),"")</f>
        <v>46056.606944444444</v>
      </c>
      <c r="M843" s="97" cm="1">
        <f t="array" ref="M843">IFERROR(INDEX([1]!v_s10a_incident_by_feeder_FY26[SAIDI_Value], ROWS($M$9:M843)),"")</f>
        <v>0.30434300908936079</v>
      </c>
      <c r="N843" s="94" cm="1">
        <f t="array" ref="N843">IFERROR(INDEX([1]!v_s10a_incident_by_feeder_FY26[SAIFI_Value], ROWS($N$9:N843)),"")</f>
        <v>1.1356082428539774E-3</v>
      </c>
      <c r="O843" s="91" cm="1">
        <f t="array" ref="O843">IFERROR(INDEX([1]!v_s10a_incident_by_feeder_FY26[ICPs], ROWS($N$9:N843)),"")</f>
        <v>41</v>
      </c>
      <c r="P843" s="118" cm="1">
        <f t="array" ref="P843">IFERROR(INDEX([1]!v_s10a_incident_by_feeder_FY26[CML], ROWS($P$9:P843)),"")</f>
        <v>10988.000000162283</v>
      </c>
      <c r="Q843" s="88" t="str" cm="1">
        <f t="array" ref="Q843">IFERROR(INDEX([1]!v_s10a_incident_by_feeder_FY26[Planned or Unplanned], ROWS($Q$9:Q843)),"")</f>
        <v>Unplanned</v>
      </c>
      <c r="R843" s="88" t="str" cm="1">
        <f t="array" ref="R843">IFERROR(INDEX([1]!v_s10a_incident_by_feeder_FY26[Cause], ROWS($R$9:R843)),"")</f>
        <v>Other Cause</v>
      </c>
      <c r="S843" s="88" t="str" cm="1">
        <f t="array" ref="S843">IFERROR(INDEX([1]!v_s10a_incident_by_feeder_FY26[Details], ROWS($S$9:S843)),"")</f>
        <v># Replace Crossarms, Pole 211773, Waiotemarama Gorge Rd, Omanaia</v>
      </c>
      <c r="T843" s="18"/>
    </row>
    <row r="844" spans="1:20" ht="15.75" x14ac:dyDescent="0.25">
      <c r="A844" s="10">
        <v>844</v>
      </c>
      <c r="B844" s="11"/>
      <c r="C844" s="116"/>
      <c r="D844" s="116"/>
      <c r="E844" s="85" t="str" cm="1">
        <f t="array" ref="E844">IFERROR(INDEX([1]!v_s10a_incident_by_feeder_FY26[Interruptions Identifier], ROWS($E$9:E844)),"")</f>
        <v>INCD-36317-F-TAHEKE</v>
      </c>
      <c r="F844" s="85" t="str" cm="1">
        <f t="array" ref="F844">IFERROR(INDEX([1]!v_s10a_incident_by_feeder_FY26[Circuit Location], ROWS($F$9:F844)),"")</f>
        <v>Kaikohe  CB0109 - Taheke</v>
      </c>
      <c r="G844" s="88" t="str" cm="1">
        <f t="array" ref="G844">IFERROR(INDEX(#REF!, ROWS($G$9:G844)),"")</f>
        <v/>
      </c>
      <c r="H844" s="88" t="str" cm="1">
        <f t="array" ref="H844">IFERROR(INDEX([1]!v_s10a_incident_by_feeder_FY26[feeder], ROWS($H$9:H844)),"")</f>
        <v>TAHEKE</v>
      </c>
      <c r="I844" s="89" cm="1">
        <f t="array" ref="I844">IFERROR(INDEX([1]!v_s10a_incident_by_feeder_FY26[Start_Date], ROWS($I$9:I844)),"")</f>
        <v>46063.359027777777</v>
      </c>
      <c r="J844" s="90" cm="1">
        <f t="array" ref="J844">IFERROR(INDEX([1]!v_s10a_incident_by_feeder_FY26[Start_Time], ROWS($J$9:J844)),"")</f>
        <v>46063.359027777777</v>
      </c>
      <c r="K844" s="89" cm="1">
        <f t="array" ref="K844">IFERROR(INDEX([1]!v_s10a_incident_by_feeder_FY26[End_Date], ROWS($K$9:K844)),"")</f>
        <v>46063.598611111112</v>
      </c>
      <c r="L844" s="90" cm="1">
        <f t="array" ref="L844">IFERROR(INDEX([1]!v_s10a_incident_by_feeder_FY26[End_Time], ROWS($L$9:L844)),"")</f>
        <v>46063.598611111112</v>
      </c>
      <c r="M844" s="97" cm="1">
        <f t="array" ref="M844">IFERROR(INDEX([1]!v_s10a_incident_by_feeder_FY26[SAIDI_Value], ROWS($M$9:M844)),"")</f>
        <v>0.1624473742538049</v>
      </c>
      <c r="N844" s="94" cm="1">
        <f t="array" ref="N844">IFERROR(INDEX([1]!v_s10a_incident_by_feeder_FY26[SAIFI_Value], ROWS($N$9:N844)),"")</f>
        <v>4.7086195435408821E-4</v>
      </c>
      <c r="O844" s="91" cm="1">
        <f t="array" ref="O844">IFERROR(INDEX([1]!v_s10a_incident_by_feeder_FY26[ICPs], ROWS($N$9:N844)),"")</f>
        <v>17</v>
      </c>
      <c r="P844" s="118" cm="1">
        <f t="array" ref="P844">IFERROR(INDEX([1]!v_s10a_incident_by_feeder_FY26[CML], ROWS($P$9:P844)),"")</f>
        <v>5865.0000000593718</v>
      </c>
      <c r="Q844" s="88" t="str" cm="1">
        <f t="array" ref="Q844">IFERROR(INDEX([1]!v_s10a_incident_by_feeder_FY26[Planned or Unplanned], ROWS($Q$9:Q844)),"")</f>
        <v>Planned</v>
      </c>
      <c r="R844" s="88" t="str" cm="1">
        <f t="array" ref="R844">IFERROR(INDEX([1]!v_s10a_incident_by_feeder_FY26[Cause], ROWS($R$9:R844)),"")</f>
        <v>Planned Outage</v>
      </c>
      <c r="S844" s="88" t="str" cm="1">
        <f t="array" ref="S844">IFERROR(INDEX([1]!v_s10a_incident_by_feeder_FY26[Details], ROWS($S$9:S844)),"")</f>
        <v># Pole Replacement, near Link L192, Jordan Rd, Kaikohe</v>
      </c>
      <c r="T844" s="18"/>
    </row>
    <row r="845" spans="1:20" ht="15.75" x14ac:dyDescent="0.25">
      <c r="A845" s="10">
        <v>845</v>
      </c>
      <c r="B845" s="11"/>
      <c r="C845" s="116"/>
      <c r="D845" s="116"/>
      <c r="E845" s="85" t="str" cm="1">
        <f t="array" ref="E845">IFERROR(INDEX([1]!v_s10a_incident_by_feeder_FY26[Interruptions Identifier], ROWS($E$9:E845)),"")</f>
        <v>INCD-36329-F-ORURU</v>
      </c>
      <c r="F845" s="85" t="str" cm="1">
        <f t="array" ref="F845">IFERROR(INDEX([1]!v_s10a_incident_by_feeder_FY26[Circuit Location], ROWS($F$9:F845)),"")</f>
        <v>Taipa CB1206 - Oruru</v>
      </c>
      <c r="G845" s="88" t="str" cm="1">
        <f t="array" ref="G845">IFERROR(INDEX(#REF!, ROWS($G$9:G845)),"")</f>
        <v/>
      </c>
      <c r="H845" s="88" t="str" cm="1">
        <f t="array" ref="H845">IFERROR(INDEX([1]!v_s10a_incident_by_feeder_FY26[feeder], ROWS($H$9:H845)),"")</f>
        <v>ORURU</v>
      </c>
      <c r="I845" s="89" cm="1">
        <f t="array" ref="I845">IFERROR(INDEX([1]!v_s10a_incident_by_feeder_FY26[Start_Date], ROWS($I$9:I845)),"")</f>
        <v>46049.398611111108</v>
      </c>
      <c r="J845" s="90" cm="1">
        <f t="array" ref="J845">IFERROR(INDEX([1]!v_s10a_incident_by_feeder_FY26[Start_Time], ROWS($J$9:J845)),"")</f>
        <v>46049.398611111108</v>
      </c>
      <c r="K845" s="89" cm="1">
        <f t="array" ref="K845">IFERROR(INDEX([1]!v_s10a_incident_by_feeder_FY26[End_Date], ROWS($K$9:K845)),"")</f>
        <v>46049.582638888889</v>
      </c>
      <c r="L845" s="90" cm="1">
        <f t="array" ref="L845">IFERROR(INDEX([1]!v_s10a_incident_by_feeder_FY26[End_Time], ROWS($L$9:L845)),"")</f>
        <v>46049.582638888889</v>
      </c>
      <c r="M845" s="97" cm="1">
        <f t="array" ref="M845">IFERROR(INDEX([1]!v_s10a_incident_by_feeder_FY26[SAIDI_Value], ROWS($M$9:M845)),"")</f>
        <v>0.82206957679264181</v>
      </c>
      <c r="N845" s="94" cm="1">
        <f t="array" ref="N845">IFERROR(INDEX([1]!v_s10a_incident_by_feeder_FY26[SAIFI_Value], ROWS($N$9:N845)),"")</f>
        <v>3.1021493463328164E-3</v>
      </c>
      <c r="O845" s="91" cm="1">
        <f t="array" ref="O845">IFERROR(INDEX([1]!v_s10a_incident_by_feeder_FY26[ICPs], ROWS($N$9:N845)),"")</f>
        <v>112</v>
      </c>
      <c r="P845" s="118" cm="1">
        <f t="array" ref="P845">IFERROR(INDEX([1]!v_s10a_incident_by_feeder_FY26[CML], ROWS($P$9:P845)),"")</f>
        <v>29680.000000521541</v>
      </c>
      <c r="Q845" s="88" t="str" cm="1">
        <f t="array" ref="Q845">IFERROR(INDEX([1]!v_s10a_incident_by_feeder_FY26[Planned or Unplanned], ROWS($Q$9:Q845)),"")</f>
        <v>Planned</v>
      </c>
      <c r="R845" s="88" t="str" cm="1">
        <f t="array" ref="R845">IFERROR(INDEX([1]!v_s10a_incident_by_feeder_FY26[Cause], ROWS($R$9:R845)),"")</f>
        <v>Planned Outage</v>
      </c>
      <c r="S845" s="88" t="str" cm="1">
        <f t="array" ref="S845">IFERROR(INDEX([1]!v_s10a_incident_by_feeder_FY26[Details], ROWS($S$9:S845)),"")</f>
        <v># Network Additions, Beyond Switch 184, Oruru Rd, Taipa</v>
      </c>
      <c r="T845" s="18"/>
    </row>
    <row r="846" spans="1:20" ht="15.75" x14ac:dyDescent="0.25">
      <c r="A846" s="10">
        <v>846</v>
      </c>
      <c r="B846" s="11"/>
      <c r="C846" s="116"/>
      <c r="D846" s="116"/>
      <c r="E846" s="85" t="str" cm="1">
        <f t="array" ref="E846">IFERROR(INDEX([1]!v_s10a_incident_by_feeder_FY26[Interruptions Identifier], ROWS($E$9:E846)),"")</f>
        <v>INCD-36338-F-PURERUA</v>
      </c>
      <c r="F846" s="85" t="str" cm="1">
        <f t="array" ref="F846">IFERROR(INDEX([1]!v_s10a_incident_by_feeder_FY26[Circuit Location], ROWS($F$9:F846)),"")</f>
        <v>Waipapa 041632 - Purerua</v>
      </c>
      <c r="G846" s="88" t="str" cm="1">
        <f t="array" ref="G846">IFERROR(INDEX(#REF!, ROWS($G$9:G846)),"")</f>
        <v/>
      </c>
      <c r="H846" s="88" t="str" cm="1">
        <f t="array" ref="H846">IFERROR(INDEX([1]!v_s10a_incident_by_feeder_FY26[feeder], ROWS($H$9:H846)),"")</f>
        <v>PURERUA</v>
      </c>
      <c r="I846" s="89" cm="1">
        <f t="array" ref="I846">IFERROR(INDEX([1]!v_s10a_incident_by_feeder_FY26[Start_Date], ROWS($I$9:I846)),"")</f>
        <v>46042.416828703703</v>
      </c>
      <c r="J846" s="90" cm="1">
        <f t="array" ref="J846">IFERROR(INDEX([1]!v_s10a_incident_by_feeder_FY26[Start_Time], ROWS($J$9:J846)),"")</f>
        <v>46042.416828703703</v>
      </c>
      <c r="K846" s="89" cm="1">
        <f t="array" ref="K846">IFERROR(INDEX([1]!v_s10a_incident_by_feeder_FY26[End_Date], ROWS($K$9:K846)),"")</f>
        <v>46042.577604166669</v>
      </c>
      <c r="L846" s="90" cm="1">
        <f t="array" ref="L846">IFERROR(INDEX([1]!v_s10a_incident_by_feeder_FY26[End_Time], ROWS($L$9:L846)),"")</f>
        <v>46042.577604166669</v>
      </c>
      <c r="M846" s="97" cm="1">
        <f t="array" ref="M846">IFERROR(INDEX([1]!v_s10a_incident_by_feeder_FY26[SAIDI_Value], ROWS($M$9:M846)),"")</f>
        <v>2.8984470788610563</v>
      </c>
      <c r="N846" s="94" cm="1">
        <f t="array" ref="N846">IFERROR(INDEX([1]!v_s10a_incident_by_feeder_FY26[SAIFI_Value], ROWS($N$9:N846)),"")</f>
        <v>1.251938843341458E-2</v>
      </c>
      <c r="O846" s="91" cm="1">
        <f t="array" ref="O846">IFERROR(INDEX([1]!v_s10a_incident_by_feeder_FY26[ICPs], ROWS($N$9:N846)),"")</f>
        <v>452</v>
      </c>
      <c r="P846" s="118" cm="1">
        <f t="array" ref="P846">IFERROR(INDEX([1]!v_s10a_incident_by_feeder_FY26[CML], ROWS($P$9:P846)),"")</f>
        <v>104645.53333519958</v>
      </c>
      <c r="Q846" s="88" t="str" cm="1">
        <f t="array" ref="Q846">IFERROR(INDEX([1]!v_s10a_incident_by_feeder_FY26[Planned or Unplanned], ROWS($Q$9:Q846)),"")</f>
        <v>Planned</v>
      </c>
      <c r="R846" s="88" t="str" cm="1">
        <f t="array" ref="R846">IFERROR(INDEX([1]!v_s10a_incident_by_feeder_FY26[Cause], ROWS($R$9:R846)),"")</f>
        <v>Planned Outage</v>
      </c>
      <c r="S846" s="88" t="str" cm="1">
        <f t="array" ref="S846">IFERROR(INDEX([1]!v_s10a_incident_by_feeder_FY26[Details], ROWS($S$9:S846)),"")</f>
        <v># Broken Crossarm at Pole 417746, Redcliffs Rd, Waipapa</v>
      </c>
      <c r="T846" s="18"/>
    </row>
    <row r="847" spans="1:20" ht="15.75" x14ac:dyDescent="0.25">
      <c r="A847" s="10">
        <v>847</v>
      </c>
      <c r="B847" s="11"/>
      <c r="C847" s="116"/>
      <c r="D847" s="116"/>
      <c r="E847" s="85" t="str" cm="1">
        <f t="array" ref="E847">IFERROR(INDEX([1]!v_s10a_incident_by_feeder_FY26[Interruptions Identifier], ROWS($E$9:E847)),"")</f>
        <v>INCD-36341-F-OPUA</v>
      </c>
      <c r="F847" s="85" t="str" cm="1">
        <f t="array" ref="F847">IFERROR(INDEX([1]!v_s10a_incident_by_feeder_FY26[Circuit Location], ROWS($F$9:F847)),"")</f>
        <v>Kawakawa CB0208 - Opua</v>
      </c>
      <c r="G847" s="88" t="str" cm="1">
        <f t="array" ref="G847">IFERROR(INDEX(#REF!, ROWS($G$9:G847)),"")</f>
        <v/>
      </c>
      <c r="H847" s="88" t="str" cm="1">
        <f t="array" ref="H847">IFERROR(INDEX([1]!v_s10a_incident_by_feeder_FY26[feeder], ROWS($H$9:H847)),"")</f>
        <v>OPUA</v>
      </c>
      <c r="I847" s="89" cm="1">
        <f t="array" ref="I847">IFERROR(INDEX([1]!v_s10a_incident_by_feeder_FY26[Start_Date], ROWS($I$9:I847)),"")</f>
        <v>46050.398611111108</v>
      </c>
      <c r="J847" s="90" cm="1">
        <f t="array" ref="J847">IFERROR(INDEX([1]!v_s10a_incident_by_feeder_FY26[Start_Time], ROWS($J$9:J847)),"")</f>
        <v>46050.398611111108</v>
      </c>
      <c r="K847" s="89" cm="1">
        <f t="array" ref="K847">IFERROR(INDEX([1]!v_s10a_incident_by_feeder_FY26[End_Date], ROWS($K$9:K847)),"")</f>
        <v>46050.621527777781</v>
      </c>
      <c r="L847" s="90" cm="1">
        <f t="array" ref="L847">IFERROR(INDEX([1]!v_s10a_incident_by_feeder_FY26[End_Time], ROWS($L$9:L847)),"")</f>
        <v>46050.621527777781</v>
      </c>
      <c r="M847" s="97" cm="1">
        <f t="array" ref="M847">IFERROR(INDEX([1]!v_s10a_incident_by_feeder_FY26[SAIDI_Value], ROWS($M$9:M847)),"")</f>
        <v>1.9107578107794274</v>
      </c>
      <c r="N847" s="94" cm="1">
        <f t="array" ref="N847">IFERROR(INDEX([1]!v_s10a_incident_by_feeder_FY26[SAIFI_Value], ROWS($N$9:N847)),"")</f>
        <v>6.3150897407489477E-3</v>
      </c>
      <c r="O847" s="91" cm="1">
        <f t="array" ref="O847">IFERROR(INDEX([1]!v_s10a_incident_by_feeder_FY26[ICPs], ROWS($N$9:N847)),"")</f>
        <v>228</v>
      </c>
      <c r="P847" s="118" cm="1">
        <f t="array" ref="P847">IFERROR(INDEX([1]!v_s10a_incident_by_feeder_FY26[CML], ROWS($P$9:P847)),"")</f>
        <v>68986.000000380445</v>
      </c>
      <c r="Q847" s="88" t="str" cm="1">
        <f t="array" ref="Q847">IFERROR(INDEX([1]!v_s10a_incident_by_feeder_FY26[Planned or Unplanned], ROWS($Q$9:Q847)),"")</f>
        <v>Planned</v>
      </c>
      <c r="R847" s="88" t="str" cm="1">
        <f t="array" ref="R847">IFERROR(INDEX([1]!v_s10a_incident_by_feeder_FY26[Cause], ROWS($R$9:R847)),"")</f>
        <v>Planned Outage</v>
      </c>
      <c r="S847" s="88" t="str" cm="1">
        <f t="array" ref="S847">IFERROR(INDEX([1]!v_s10a_incident_by_feeder_FY26[Details], ROWS($S$9:S847)),"")</f>
        <v># Replace Multiple Crossarms, Beyond Switch 758, MacFarlane Street, Kawakawa</v>
      </c>
      <c r="T847" s="18"/>
    </row>
    <row r="848" spans="1:20" ht="15.75" x14ac:dyDescent="0.25">
      <c r="A848" s="10">
        <v>848</v>
      </c>
      <c r="B848" s="11"/>
      <c r="C848" s="116"/>
      <c r="D848" s="116"/>
      <c r="E848" s="85" t="str" cm="1">
        <f t="array" ref="E848">IFERROR(INDEX([1]!v_s10a_incident_by_feeder_FY26[Interruptions Identifier], ROWS($E$9:E848)),"")</f>
        <v>INCD-36344-F-RANGITIHI</v>
      </c>
      <c r="F848" s="85" t="str" cm="1">
        <f t="array" ref="F848">IFERROR(INDEX([1]!v_s10a_incident_by_feeder_FY26[Circuit Location], ROWS($F$9:F848)),"")</f>
        <v>Kaitaia Transmission 151912 - Rangitihi</v>
      </c>
      <c r="G848" s="88" t="str" cm="1">
        <f t="array" ref="G848">IFERROR(INDEX(#REF!, ROWS($G$9:G848)),"")</f>
        <v/>
      </c>
      <c r="H848" s="88" t="str" cm="1">
        <f t="array" ref="H848">IFERROR(INDEX([1]!v_s10a_incident_by_feeder_FY26[feeder], ROWS($H$9:H848)),"")</f>
        <v>RANGITIHI</v>
      </c>
      <c r="I848" s="89" cm="1">
        <f t="array" ref="I848">IFERROR(INDEX([1]!v_s10a_incident_by_feeder_FY26[Start_Date], ROWS($I$9:I848)),"")</f>
        <v>46051.418240740742</v>
      </c>
      <c r="J848" s="90" cm="1">
        <f t="array" ref="J848">IFERROR(INDEX([1]!v_s10a_incident_by_feeder_FY26[Start_Time], ROWS($J$9:J848)),"")</f>
        <v>46051.418240740742</v>
      </c>
      <c r="K848" s="89" cm="1">
        <f t="array" ref="K848">IFERROR(INDEX([1]!v_s10a_incident_by_feeder_FY26[End_Date], ROWS($K$9:K848)),"")</f>
        <v>46051.563564814816</v>
      </c>
      <c r="L848" s="90" cm="1">
        <f t="array" ref="L848">IFERROR(INDEX([1]!v_s10a_incident_by_feeder_FY26[End_Time], ROWS($L$9:L848)),"")</f>
        <v>46051.563564814816</v>
      </c>
      <c r="M848" s="97" cm="1">
        <f t="array" ref="M848">IFERROR(INDEX([1]!v_s10a_incident_by_feeder_FY26[SAIDI_Value], ROWS($M$9:M848)),"")</f>
        <v>0.11012814831212783</v>
      </c>
      <c r="N848" s="94" cm="1">
        <f t="array" ref="N848">IFERROR(INDEX([1]!v_s10a_incident_by_feeder_FY26[SAIFI_Value], ROWS($N$9:N848)),"")</f>
        <v>5.2625747839574557E-4</v>
      </c>
      <c r="O848" s="91" cm="1">
        <f t="array" ref="O848">IFERROR(INDEX([1]!v_s10a_incident_by_feeder_FY26[ICPs], ROWS($N$9:N848)),"")</f>
        <v>19</v>
      </c>
      <c r="P848" s="118" cm="1">
        <f t="array" ref="P848">IFERROR(INDEX([1]!v_s10a_incident_by_feeder_FY26[CML], ROWS($P$9:P848)),"")</f>
        <v>3976.0666666610632</v>
      </c>
      <c r="Q848" s="88" t="str" cm="1">
        <f t="array" ref="Q848">IFERROR(INDEX([1]!v_s10a_incident_by_feeder_FY26[Planned or Unplanned], ROWS($Q$9:Q848)),"")</f>
        <v>Planned</v>
      </c>
      <c r="R848" s="88" t="str" cm="1">
        <f t="array" ref="R848">IFERROR(INDEX([1]!v_s10a_incident_by_feeder_FY26[Cause], ROWS($R$9:R848)),"")</f>
        <v>Planned Outage</v>
      </c>
      <c r="S848" s="88" t="str" cm="1">
        <f t="array" ref="S848">IFERROR(INDEX([1]!v_s10a_incident_by_feeder_FY26[Details], ROWS($S$9:S848)),"")</f>
        <v># Remove Motorised Switch 1231M, SH1, Kaitaia</v>
      </c>
      <c r="T848" s="18"/>
    </row>
    <row r="849" spans="1:20" ht="15.75" x14ac:dyDescent="0.25">
      <c r="A849" s="10">
        <v>849</v>
      </c>
      <c r="B849" s="11"/>
      <c r="C849" s="116"/>
      <c r="D849" s="116"/>
      <c r="E849" s="85" t="str" cm="1">
        <f t="array" ref="E849">IFERROR(INDEX([1]!v_s10a_incident_by_feeder_FY26[Interruptions Identifier], ROWS($E$9:E849)),"")</f>
        <v>INCD-36368-F-BROADWOOD</v>
      </c>
      <c r="F849" s="85" t="str" cm="1">
        <f t="array" ref="F849">IFERROR(INDEX([1]!v_s10a_incident_by_feeder_FY26[Circuit Location], ROWS($F$9:F849)),"")</f>
        <v>Kaitaia Transmission 151922 - Broadwood</v>
      </c>
      <c r="G849" s="88" t="str" cm="1">
        <f t="array" ref="G849">IFERROR(INDEX(#REF!, ROWS($G$9:G849)),"")</f>
        <v/>
      </c>
      <c r="H849" s="88" t="str" cm="1">
        <f t="array" ref="H849">IFERROR(INDEX([1]!v_s10a_incident_by_feeder_FY26[feeder], ROWS($H$9:H849)),"")</f>
        <v>BROADWOOD</v>
      </c>
      <c r="I849" s="89" cm="1">
        <f t="array" ref="I849">IFERROR(INDEX([1]!v_s10a_incident_by_feeder_FY26[Start_Date], ROWS($I$9:I849)),"")</f>
        <v>46030.327094907407</v>
      </c>
      <c r="J849" s="90" cm="1">
        <f t="array" ref="J849">IFERROR(INDEX([1]!v_s10a_incident_by_feeder_FY26[Start_Time], ROWS($J$9:J849)),"")</f>
        <v>46030.327094907407</v>
      </c>
      <c r="K849" s="89" cm="1">
        <f t="array" ref="K849">IFERROR(INDEX([1]!v_s10a_incident_by_feeder_FY26[End_Date], ROWS($K$9:K849)),"")</f>
        <v>46030.42591435185</v>
      </c>
      <c r="L849" s="90" cm="1">
        <f t="array" ref="L849">IFERROR(INDEX([1]!v_s10a_incident_by_feeder_FY26[End_Time], ROWS($L$9:L849)),"")</f>
        <v>46030.42591435185</v>
      </c>
      <c r="M849" s="97" cm="1">
        <f t="array" ref="M849">IFERROR(INDEX([1]!v_s10a_incident_by_feeder_FY26[SAIDI_Value], ROWS($M$9:M849)),"")</f>
        <v>0.12218313760132221</v>
      </c>
      <c r="N849" s="94" cm="1">
        <f t="array" ref="N849">IFERROR(INDEX([1]!v_s10a_incident_by_feeder_FY26[SAIFI_Value], ROWS($N$9:N849)),"")</f>
        <v>8.586306226456902E-4</v>
      </c>
      <c r="O849" s="91" cm="1">
        <f t="array" ref="O849">IFERROR(INDEX([1]!v_s10a_incident_by_feeder_FY26[ICPs], ROWS($N$9:N849)),"")</f>
        <v>31</v>
      </c>
      <c r="P849" s="118" cm="1">
        <f t="array" ref="P849">IFERROR(INDEX([1]!v_s10a_incident_by_feeder_FY26[CML], ROWS($P$9:P849)),"")</f>
        <v>4411.2999999581371</v>
      </c>
      <c r="Q849" s="88" t="str" cm="1">
        <f t="array" ref="Q849">IFERROR(INDEX([1]!v_s10a_incident_by_feeder_FY26[Planned or Unplanned], ROWS($Q$9:Q849)),"")</f>
        <v>Unplanned</v>
      </c>
      <c r="R849" s="88" t="str" cm="1">
        <f t="array" ref="R849">IFERROR(INDEX([1]!v_s10a_incident_by_feeder_FY26[Cause], ROWS($R$9:R849)),"")</f>
        <v>Vegetation</v>
      </c>
      <c r="S849" s="88" t="str" cm="1">
        <f t="array" ref="S849">IFERROR(INDEX([1]!v_s10a_incident_by_feeder_FY26[Details], ROWS($S$9:S849)),"")</f>
        <v># Branch on Line at Pole 415482, Rangi Point Rd, Kaitaia</v>
      </c>
      <c r="T849" s="18"/>
    </row>
    <row r="850" spans="1:20" ht="15.75" x14ac:dyDescent="0.25">
      <c r="A850" s="10">
        <v>850</v>
      </c>
      <c r="B850" s="11"/>
      <c r="C850" s="116"/>
      <c r="D850" s="116"/>
      <c r="E850" s="85" t="str" cm="1">
        <f t="array" ref="E850">IFERROR(INDEX([1]!v_s10a_incident_by_feeder_FY26[Interruptions Identifier], ROWS($E$9:E850)),"")</f>
        <v>INCD-36374-F-FAIRBURN ROAD</v>
      </c>
      <c r="F850" s="85" t="str" cm="1">
        <f t="array" ref="F850">IFERROR(INDEX([1]!v_s10a_incident_by_feeder_FY26[Circuit Location], ROWS($F$9:F850)),"")</f>
        <v>Kaitaia Transmission 151902 - Fairburn Road</v>
      </c>
      <c r="G850" s="88" t="str" cm="1">
        <f t="array" ref="G850">IFERROR(INDEX(#REF!, ROWS($G$9:G850)),"")</f>
        <v/>
      </c>
      <c r="H850" s="88" t="str" cm="1">
        <f t="array" ref="H850">IFERROR(INDEX([1]!v_s10a_incident_by_feeder_FY26[feeder], ROWS($H$9:H850)),"")</f>
        <v>FAIRBURN ROAD</v>
      </c>
      <c r="I850" s="89" cm="1">
        <f t="array" ref="I850">IFERROR(INDEX([1]!v_s10a_incident_by_feeder_FY26[Start_Date], ROWS($I$9:I850)),"")</f>
        <v>46052.381249999999</v>
      </c>
      <c r="J850" s="90" cm="1">
        <f t="array" ref="J850">IFERROR(INDEX([1]!v_s10a_incident_by_feeder_FY26[Start_Time], ROWS($J$9:J850)),"")</f>
        <v>46052.381249999999</v>
      </c>
      <c r="K850" s="89" cm="1">
        <f t="array" ref="K850">IFERROR(INDEX([1]!v_s10a_incident_by_feeder_FY26[End_Date], ROWS($K$9:K850)),"")</f>
        <v>46052.546527777777</v>
      </c>
      <c r="L850" s="90" cm="1">
        <f t="array" ref="L850">IFERROR(INDEX([1]!v_s10a_incident_by_feeder_FY26[End_Time], ROWS($L$9:L850)),"")</f>
        <v>46052.546527777777</v>
      </c>
      <c r="M850" s="97" cm="1">
        <f t="array" ref="M850">IFERROR(INDEX([1]!v_s10a_incident_by_feeder_FY26[SAIDI_Value], ROWS($M$9:M850)),"")</f>
        <v>0.15455351207738505</v>
      </c>
      <c r="N850" s="94" cm="1">
        <f t="array" ref="N850">IFERROR(INDEX([1]!v_s10a_incident_by_feeder_FY26[SAIFI_Value], ROWS($N$9:N850)),"")</f>
        <v>6.6474628849988926E-4</v>
      </c>
      <c r="O850" s="91" cm="1">
        <f t="array" ref="O850">IFERROR(INDEX([1]!v_s10a_incident_by_feeder_FY26[ICPs], ROWS($N$9:N850)),"")</f>
        <v>24</v>
      </c>
      <c r="P850" s="118" cm="1">
        <f t="array" ref="P850">IFERROR(INDEX([1]!v_s10a_incident_by_feeder_FY26[CML], ROWS($P$9:P850)),"")</f>
        <v>5580.0000000419095</v>
      </c>
      <c r="Q850" s="88" t="str" cm="1">
        <f t="array" ref="Q850">IFERROR(INDEX([1]!v_s10a_incident_by_feeder_FY26[Planned or Unplanned], ROWS($Q$9:Q850)),"")</f>
        <v>Planned</v>
      </c>
      <c r="R850" s="88" t="str" cm="1">
        <f t="array" ref="R850">IFERROR(INDEX([1]!v_s10a_incident_by_feeder_FY26[Cause], ROWS($R$9:R850)),"")</f>
        <v>Planned Outage</v>
      </c>
      <c r="S850" s="88" t="str" cm="1">
        <f t="array" ref="S850">IFERROR(INDEX([1]!v_s10a_incident_by_feeder_FY26[Details], ROWS($S$9:S850)),"")</f>
        <v># SWER Maintenance, Beyond Fuse F2032, Peria Valley Rd, Kaitaia</v>
      </c>
      <c r="T850" s="18"/>
    </row>
    <row r="851" spans="1:20" ht="15.75" x14ac:dyDescent="0.25">
      <c r="A851" s="10">
        <v>851</v>
      </c>
      <c r="B851" s="11"/>
      <c r="C851" s="116"/>
      <c r="D851" s="116"/>
      <c r="E851" s="85" t="str" cm="1">
        <f t="array" ref="E851">IFERROR(INDEX([1]!v_s10a_incident_by_feeder_FY26[Interruptions Identifier], ROWS($E$9:E851)),"")</f>
        <v>INCD-36377-F-RANGIAHUA</v>
      </c>
      <c r="F851" s="85" t="str" cm="1">
        <f t="array" ref="F851">IFERROR(INDEX([1]!v_s10a_incident_by_feeder_FY26[Circuit Location], ROWS($F$9:F851)),"")</f>
        <v>Kaikohe  CB0105 - Rangiahua</v>
      </c>
      <c r="G851" s="88" t="str" cm="1">
        <f t="array" ref="G851">IFERROR(INDEX(#REF!, ROWS($G$9:G851)),"")</f>
        <v/>
      </c>
      <c r="H851" s="88" t="str" cm="1">
        <f t="array" ref="H851">IFERROR(INDEX([1]!v_s10a_incident_by_feeder_FY26[feeder], ROWS($H$9:H851)),"")</f>
        <v>RANGIAHUA</v>
      </c>
      <c r="I851" s="89" cm="1">
        <f t="array" ref="I851">IFERROR(INDEX([1]!v_s10a_incident_by_feeder_FY26[Start_Date], ROWS($I$9:I851)),"")</f>
        <v>46030.390972222223</v>
      </c>
      <c r="J851" s="90" cm="1">
        <f t="array" ref="J851">IFERROR(INDEX([1]!v_s10a_incident_by_feeder_FY26[Start_Time], ROWS($J$9:J851)),"")</f>
        <v>46030.390972222223</v>
      </c>
      <c r="K851" s="89" cm="1">
        <f t="array" ref="K851">IFERROR(INDEX([1]!v_s10a_incident_by_feeder_FY26[End_Date], ROWS($K$9:K851)),"")</f>
        <v>46030.484722222223</v>
      </c>
      <c r="L851" s="90" cm="1">
        <f t="array" ref="L851">IFERROR(INDEX([1]!v_s10a_incident_by_feeder_FY26[End_Time], ROWS($L$9:L851)),"")</f>
        <v>46030.484722222223</v>
      </c>
      <c r="M851" s="97" cm="1">
        <f t="array" ref="M851">IFERROR(INDEX([1]!v_s10a_incident_by_feeder_FY26[SAIDI_Value], ROWS($M$9:M851)),"")</f>
        <v>3.7391978728118767E-3</v>
      </c>
      <c r="N851" s="94" cm="1">
        <f t="array" ref="N851">IFERROR(INDEX([1]!v_s10a_incident_by_feeder_FY26[SAIFI_Value], ROWS($N$9:N851)),"")</f>
        <v>2.7697762020828717E-5</v>
      </c>
      <c r="O851" s="91" cm="1">
        <f t="array" ref="O851">IFERROR(INDEX([1]!v_s10a_incident_by_feeder_FY26[ICPs], ROWS($N$9:N851)),"")</f>
        <v>1</v>
      </c>
      <c r="P851" s="118" cm="1">
        <f t="array" ref="P851">IFERROR(INDEX([1]!v_s10a_incident_by_feeder_FY26[CML], ROWS($P$9:P851)),"")</f>
        <v>135</v>
      </c>
      <c r="Q851" s="88" t="str" cm="1">
        <f t="array" ref="Q851">IFERROR(INDEX([1]!v_s10a_incident_by_feeder_FY26[Planned or Unplanned], ROWS($Q$9:Q851)),"")</f>
        <v>Unplanned</v>
      </c>
      <c r="R851" s="88" t="str" cm="1">
        <f t="array" ref="R851">IFERROR(INDEX([1]!v_s10a_incident_by_feeder_FY26[Cause], ROWS($R$9:R851)),"")</f>
        <v>Unknown</v>
      </c>
      <c r="S851" s="88" t="str" cm="1">
        <f t="array" ref="S851">IFERROR(INDEX([1]!v_s10a_incident_by_feeder_FY26[Details], ROWS($S$9:S851)),"")</f>
        <v># Fuse L588 Blown, Te Tio Rd, Umawera</v>
      </c>
      <c r="T851" s="18"/>
    </row>
    <row r="852" spans="1:20" ht="15.75" x14ac:dyDescent="0.25">
      <c r="A852" s="10">
        <v>852</v>
      </c>
      <c r="B852" s="11"/>
      <c r="C852" s="116"/>
      <c r="D852" s="116"/>
      <c r="E852" s="85" t="str" cm="1">
        <f t="array" ref="E852">IFERROR(INDEX([1]!v_s10a_incident_by_feeder_FY26[Interruptions Identifier], ROWS($E$9:E852)),"")</f>
        <v>INCD-36380-F-MANGONUI</v>
      </c>
      <c r="F852" s="85" t="str" cm="1">
        <f t="array" ref="F852">IFERROR(INDEX([1]!v_s10a_incident_by_feeder_FY26[Circuit Location], ROWS($F$9:F852)),"")</f>
        <v>Taipa CB1208 - Mangonui</v>
      </c>
      <c r="G852" s="88" t="str" cm="1">
        <f t="array" ref="G852">IFERROR(INDEX(#REF!, ROWS($G$9:G852)),"")</f>
        <v/>
      </c>
      <c r="H852" s="88" t="str" cm="1">
        <f t="array" ref="H852">IFERROR(INDEX([1]!v_s10a_incident_by_feeder_FY26[feeder], ROWS($H$9:H852)),"")</f>
        <v>MANGONUI</v>
      </c>
      <c r="I852" s="89" cm="1">
        <f t="array" ref="I852">IFERROR(INDEX([1]!v_s10a_incident_by_feeder_FY26[Start_Date], ROWS($I$9:I852)),"")</f>
        <v>46030.599641203706</v>
      </c>
      <c r="J852" s="90" cm="1">
        <f t="array" ref="J852">IFERROR(INDEX([1]!v_s10a_incident_by_feeder_FY26[Start_Time], ROWS($J$9:J852)),"")</f>
        <v>46030.599641203706</v>
      </c>
      <c r="K852" s="89" cm="1">
        <f t="array" ref="K852">IFERROR(INDEX([1]!v_s10a_incident_by_feeder_FY26[End_Date], ROWS($K$9:K852)),"")</f>
        <v>46030.630555555559</v>
      </c>
      <c r="L852" s="90" cm="1">
        <f t="array" ref="L852">IFERROR(INDEX([1]!v_s10a_incident_by_feeder_FY26[End_Time], ROWS($L$9:L852)),"")</f>
        <v>46030.630555555559</v>
      </c>
      <c r="M852" s="97" cm="1">
        <f t="array" ref="M852">IFERROR(INDEX([1]!v_s10a_incident_by_feeder_FY26[SAIDI_Value], ROWS($M$9:M852)),"")</f>
        <v>0.21731987223015595</v>
      </c>
      <c r="N852" s="94" cm="1">
        <f t="array" ref="N852">IFERROR(INDEX([1]!v_s10a_incident_by_feeder_FY26[SAIFI_Value], ROWS($N$9:N852)),"")</f>
        <v>4.9302016397075113E-3</v>
      </c>
      <c r="O852" s="91" cm="1">
        <f t="array" ref="O852">IFERROR(INDEX([1]!v_s10a_incident_by_feeder_FY26[ICPs], ROWS($N$9:N852)),"")</f>
        <v>178</v>
      </c>
      <c r="P852" s="118" cm="1">
        <f t="array" ref="P852">IFERROR(INDEX([1]!v_s10a_incident_by_feeder_FY26[CML], ROWS($P$9:P852)),"")</f>
        <v>7846.1166669975501</v>
      </c>
      <c r="Q852" s="88" t="str" cm="1">
        <f t="array" ref="Q852">IFERROR(INDEX([1]!v_s10a_incident_by_feeder_FY26[Planned or Unplanned], ROWS($Q$9:Q852)),"")</f>
        <v>Unplanned</v>
      </c>
      <c r="R852" s="88" t="str" cm="1">
        <f t="array" ref="R852">IFERROR(INDEX([1]!v_s10a_incident_by_feeder_FY26[Cause], ROWS($R$9:R852)),"")</f>
        <v>Wildlife</v>
      </c>
      <c r="S852" s="88" t="str" cm="1">
        <f t="array" ref="S852">IFERROR(INDEX([1]!v_s10a_incident_by_feeder_FY26[Details], ROWS($S$9:S852)),"")</f>
        <v># Bird Strike at T1317M, Cable Bay Block Rd, Taipa</v>
      </c>
      <c r="T852" s="18"/>
    </row>
    <row r="853" spans="1:20" ht="15.75" x14ac:dyDescent="0.25">
      <c r="A853" s="10">
        <v>853</v>
      </c>
      <c r="B853" s="11"/>
      <c r="C853" s="116"/>
      <c r="D853" s="116"/>
      <c r="E853" s="85" t="str" cm="1">
        <f t="array" ref="E853">IFERROR(INDEX([1]!v_s10a_incident_by_feeder_FY26[Interruptions Identifier], ROWS($E$9:E853)),"")</f>
        <v>INCD-36389-F-RUSSELL EXPRESS</v>
      </c>
      <c r="F853" s="85" t="str" cm="1">
        <f t="array" ref="F853">IFERROR(INDEX([1]!v_s10a_incident_by_feeder_FY26[Circuit Location], ROWS($F$9:F853)),"")</f>
        <v>Kawakawa CB0209 - Russel Express</v>
      </c>
      <c r="G853" s="88" t="str" cm="1">
        <f t="array" ref="G853">IFERROR(INDEX(#REF!, ROWS($G$9:G853)),"")</f>
        <v/>
      </c>
      <c r="H853" s="88" t="str" cm="1">
        <f t="array" ref="H853">IFERROR(INDEX([1]!v_s10a_incident_by_feeder_FY26[feeder], ROWS($H$9:H853)),"")</f>
        <v>RUSSELL EXPRESS</v>
      </c>
      <c r="I853" s="89" cm="1">
        <f t="array" ref="I853">IFERROR(INDEX([1]!v_s10a_incident_by_feeder_FY26[Start_Date], ROWS($I$9:I853)),"")</f>
        <v>46051.379166666666</v>
      </c>
      <c r="J853" s="90" cm="1">
        <f t="array" ref="J853">IFERROR(INDEX([1]!v_s10a_incident_by_feeder_FY26[Start_Time], ROWS($J$9:J853)),"")</f>
        <v>46051.379166666666</v>
      </c>
      <c r="K853" s="89" cm="1">
        <f t="array" ref="K853">IFERROR(INDEX([1]!v_s10a_incident_by_feeder_FY26[End_Date], ROWS($K$9:K853)),"")</f>
        <v>46051.496527777781</v>
      </c>
      <c r="L853" s="90" cm="1">
        <f t="array" ref="L853">IFERROR(INDEX([1]!v_s10a_incident_by_feeder_FY26[End_Time], ROWS($L$9:L853)),"")</f>
        <v>46051.496527777781</v>
      </c>
      <c r="M853" s="97" cm="1">
        <f t="array" ref="M853">IFERROR(INDEX([1]!v_s10a_incident_by_feeder_FY26[SAIDI_Value], ROWS($M$9:M853)),"")</f>
        <v>0.1170230445421931</v>
      </c>
      <c r="N853" s="94" cm="1">
        <f t="array" ref="N853">IFERROR(INDEX([1]!v_s10a_incident_by_feeder_FY26[SAIFI_Value], ROWS($N$9:N853)),"")</f>
        <v>6.9244405052071788E-4</v>
      </c>
      <c r="O853" s="91" cm="1">
        <f t="array" ref="O853">IFERROR(INDEX([1]!v_s10a_incident_by_feeder_FY26[ICPs], ROWS($N$9:N853)),"")</f>
        <v>25</v>
      </c>
      <c r="P853" s="118" cm="1">
        <f t="array" ref="P853">IFERROR(INDEX([1]!v_s10a_incident_by_feeder_FY26[CML], ROWS($P$9:P853)),"")</f>
        <v>4225.0000001513399</v>
      </c>
      <c r="Q853" s="88" t="str" cm="1">
        <f t="array" ref="Q853">IFERROR(INDEX([1]!v_s10a_incident_by_feeder_FY26[Planned or Unplanned], ROWS($Q$9:Q853)),"")</f>
        <v>Planned</v>
      </c>
      <c r="R853" s="88" t="str" cm="1">
        <f t="array" ref="R853">IFERROR(INDEX([1]!v_s10a_incident_by_feeder_FY26[Cause], ROWS($R$9:R853)),"")</f>
        <v>Planned Outage</v>
      </c>
      <c r="S853" s="88" t="str" cm="1">
        <f t="array" ref="S853">IFERROR(INDEX([1]!v_s10a_incident_by_feeder_FY26[Details], ROWS($S$9:S853)),"")</f>
        <v># Vegetation Removal, Beyond Link L522, Kawakawa</v>
      </c>
      <c r="T853" s="18"/>
    </row>
    <row r="854" spans="1:20" ht="15.75" x14ac:dyDescent="0.25">
      <c r="A854" s="10">
        <v>854</v>
      </c>
      <c r="B854" s="11"/>
      <c r="C854" s="116"/>
      <c r="D854" s="116"/>
      <c r="E854" s="85" t="str" cm="1">
        <f t="array" ref="E854">IFERROR(INDEX([1]!v_s10a_incident_by_feeder_FY26[Interruptions Identifier], ROWS($E$9:E854)),"")</f>
        <v>INCD-36407-F-PURERUA</v>
      </c>
      <c r="F854" s="85" t="str" cm="1">
        <f t="array" ref="F854">IFERROR(INDEX([1]!v_s10a_incident_by_feeder_FY26[Circuit Location], ROWS($F$9:F854)),"")</f>
        <v>Waipapa 041632 - Purerua</v>
      </c>
      <c r="G854" s="88" t="str" cm="1">
        <f t="array" ref="G854">IFERROR(INDEX(#REF!, ROWS($G$9:G854)),"")</f>
        <v/>
      </c>
      <c r="H854" s="88" t="str" cm="1">
        <f t="array" ref="H854">IFERROR(INDEX([1]!v_s10a_incident_by_feeder_FY26[feeder], ROWS($H$9:H854)),"")</f>
        <v>PURERUA</v>
      </c>
      <c r="I854" s="89" cm="1">
        <f t="array" ref="I854">IFERROR(INDEX([1]!v_s10a_incident_by_feeder_FY26[Start_Date], ROWS($I$9:I854)),"")</f>
        <v>46032.478414351855</v>
      </c>
      <c r="J854" s="90" cm="1">
        <f t="array" ref="J854">IFERROR(INDEX([1]!v_s10a_incident_by_feeder_FY26[Start_Time], ROWS($J$9:J854)),"")</f>
        <v>46032.478414351855</v>
      </c>
      <c r="K854" s="89" cm="1">
        <f t="array" ref="K854">IFERROR(INDEX([1]!v_s10a_incident_by_feeder_FY26[End_Date], ROWS($K$9:K854)),"")</f>
        <v>46032.525208333333</v>
      </c>
      <c r="L854" s="90" cm="1">
        <f t="array" ref="L854">IFERROR(INDEX([1]!v_s10a_incident_by_feeder_FY26[End_Time], ROWS($L$9:L854)),"")</f>
        <v>46032.525208333333</v>
      </c>
      <c r="M854" s="97" cm="1">
        <f t="array" ref="M854">IFERROR(INDEX([1]!v_s10a_incident_by_feeder_FY26[SAIDI_Value], ROWS($M$9:M854)),"")</f>
        <v>0.55420359693282117</v>
      </c>
      <c r="N854" s="94" cm="1">
        <f t="array" ref="N854">IFERROR(INDEX([1]!v_s10a_incident_by_feeder_FY26[SAIFI_Value], ROWS($N$9:N854)),"")</f>
        <v>8.3093286062486151E-3</v>
      </c>
      <c r="O854" s="91" cm="1">
        <f t="array" ref="O854">IFERROR(INDEX([1]!v_s10a_incident_by_feeder_FY26[ICPs], ROWS($N$9:N854)),"")</f>
        <v>300</v>
      </c>
      <c r="P854" s="118" cm="1">
        <f t="array" ref="P854">IFERROR(INDEX([1]!v_s10a_incident_by_feeder_FY26[CML], ROWS($P$9:P854)),"")</f>
        <v>20008.966663662577</v>
      </c>
      <c r="Q854" s="88" t="str" cm="1">
        <f t="array" ref="Q854">IFERROR(INDEX([1]!v_s10a_incident_by_feeder_FY26[Planned or Unplanned], ROWS($Q$9:Q854)),"")</f>
        <v>Unplanned</v>
      </c>
      <c r="R854" s="88" t="str" cm="1">
        <f t="array" ref="R854">IFERROR(INDEX([1]!v_s10a_incident_by_feeder_FY26[Cause], ROWS($R$9:R854)),"")</f>
        <v>Defective Equipment</v>
      </c>
      <c r="S854" s="88" t="str" cm="1">
        <f t="array" ref="S854">IFERROR(INDEX([1]!v_s10a_incident_by_feeder_FY26[Details], ROWS($S$9:S854)),"")</f>
        <v># Broken Crossarm, at Pole 410431, Kapiro Rd, Kerikeri</v>
      </c>
      <c r="T854" s="18"/>
    </row>
    <row r="855" spans="1:20" ht="15.75" x14ac:dyDescent="0.25">
      <c r="A855" s="10">
        <v>855</v>
      </c>
      <c r="B855" s="11"/>
      <c r="C855" s="116"/>
      <c r="D855" s="116"/>
      <c r="E855" s="85" t="str" cm="1">
        <f t="array" ref="E855">IFERROR(INDEX([1]!v_s10a_incident_by_feeder_FY26[Interruptions Identifier], ROWS($E$9:E855)),"")</f>
        <v>INCD-36413-F-FAIRBURN ROAD</v>
      </c>
      <c r="F855" s="85" t="str" cm="1">
        <f t="array" ref="F855">IFERROR(INDEX([1]!v_s10a_incident_by_feeder_FY26[Circuit Location], ROWS($F$9:F855)),"")</f>
        <v>Kaitaia Transmission 151902 - Fairburn Road</v>
      </c>
      <c r="G855" s="88" t="str" cm="1">
        <f t="array" ref="G855">IFERROR(INDEX(#REF!, ROWS($G$9:G855)),"")</f>
        <v/>
      </c>
      <c r="H855" s="88" t="str" cm="1">
        <f t="array" ref="H855">IFERROR(INDEX([1]!v_s10a_incident_by_feeder_FY26[feeder], ROWS($H$9:H855)),"")</f>
        <v>FAIRBURN ROAD</v>
      </c>
      <c r="I855" s="89" cm="1">
        <f t="array" ref="I855">IFERROR(INDEX([1]!v_s10a_incident_by_feeder_FY26[Start_Date], ROWS($I$9:I855)),"")</f>
        <v>46062.381944444445</v>
      </c>
      <c r="J855" s="90" cm="1">
        <f t="array" ref="J855">IFERROR(INDEX([1]!v_s10a_incident_by_feeder_FY26[Start_Time], ROWS($J$9:J855)),"")</f>
        <v>46062.381944444445</v>
      </c>
      <c r="K855" s="89" cm="1">
        <f t="array" ref="K855">IFERROR(INDEX([1]!v_s10a_incident_by_feeder_FY26[End_Date], ROWS($K$9:K855)),"")</f>
        <v>46062.486805555556</v>
      </c>
      <c r="L855" s="90" cm="1">
        <f t="array" ref="L855">IFERROR(INDEX([1]!v_s10a_incident_by_feeder_FY26[End_Time], ROWS($L$9:L855)),"")</f>
        <v>46062.486805555556</v>
      </c>
      <c r="M855" s="97" cm="1">
        <f t="array" ref="M855">IFERROR(INDEX([1]!v_s10a_incident_by_feeder_FY26[SAIDI_Value], ROWS($M$9:M855)),"")</f>
        <v>6.8995125196199492E-2</v>
      </c>
      <c r="N855" s="94" cm="1">
        <f t="array" ref="N855">IFERROR(INDEX([1]!v_s10a_incident_by_feeder_FY26[SAIFI_Value], ROWS($N$9:N855)),"")</f>
        <v>8.586306226456902E-4</v>
      </c>
      <c r="O855" s="91" cm="1">
        <f t="array" ref="O855">IFERROR(INDEX([1]!v_s10a_incident_by_feeder_FY26[ICPs], ROWS($N$9:N855)),"")</f>
        <v>31</v>
      </c>
      <c r="P855" s="118" cm="1">
        <f t="array" ref="P855">IFERROR(INDEX([1]!v_s10a_incident_by_feeder_FY26[CML], ROWS($P$9:P855)),"")</f>
        <v>2491.0000000835862</v>
      </c>
      <c r="Q855" s="88" t="str" cm="1">
        <f t="array" ref="Q855">IFERROR(INDEX([1]!v_s10a_incident_by_feeder_FY26[Planned or Unplanned], ROWS($Q$9:Q855)),"")</f>
        <v>Planned</v>
      </c>
      <c r="R855" s="88" t="str" cm="1">
        <f t="array" ref="R855">IFERROR(INDEX([1]!v_s10a_incident_by_feeder_FY26[Cause], ROWS($R$9:R855)),"")</f>
        <v>Planned Outage</v>
      </c>
      <c r="S855" s="88" t="str" cm="1">
        <f t="array" ref="S855">IFERROR(INDEX([1]!v_s10a_incident_by_feeder_FY26[Details], ROWS($S$9:S855)),"")</f>
        <v># Replace Crossarms, at Transformer T02897, Peria Valley Rd, Kaitaia</v>
      </c>
      <c r="T855" s="18"/>
    </row>
    <row r="856" spans="1:20" ht="15.75" x14ac:dyDescent="0.25">
      <c r="A856" s="10">
        <v>856</v>
      </c>
      <c r="B856" s="11"/>
      <c r="C856" s="116"/>
      <c r="D856" s="116"/>
      <c r="E856" s="85" t="str" cm="1">
        <f t="array" ref="E856">IFERROR(INDEX([1]!v_s10a_incident_by_feeder_FY26[Interruptions Identifier], ROWS($E$9:E856)),"")</f>
        <v>INCD-36419-F-TOTARA NORTH</v>
      </c>
      <c r="F856" s="85" t="str" cm="1">
        <f t="array" ref="F856">IFERROR(INDEX([1]!v_s10a_incident_by_feeder_FY26[Circuit Location], ROWS($F$9:F856)),"")</f>
        <v>Kaeo 191782 - Totara North</v>
      </c>
      <c r="G856" s="88" t="str" cm="1">
        <f t="array" ref="G856">IFERROR(INDEX(#REF!, ROWS($G$9:G856)),"")</f>
        <v/>
      </c>
      <c r="H856" s="88" t="str" cm="1">
        <f t="array" ref="H856">IFERROR(INDEX([1]!v_s10a_incident_by_feeder_FY26[feeder], ROWS($H$9:H856)),"")</f>
        <v>TOTARA NORTH</v>
      </c>
      <c r="I856" s="89" cm="1">
        <f t="array" ref="I856">IFERROR(INDEX([1]!v_s10a_incident_by_feeder_FY26[Start_Date], ROWS($I$9:I856)),"")</f>
        <v>46034.146527777775</v>
      </c>
      <c r="J856" s="90" cm="1">
        <f t="array" ref="J856">IFERROR(INDEX([1]!v_s10a_incident_by_feeder_FY26[Start_Time], ROWS($J$9:J856)),"")</f>
        <v>46034.146527777775</v>
      </c>
      <c r="K856" s="89" cm="1">
        <f t="array" ref="K856">IFERROR(INDEX([1]!v_s10a_incident_by_feeder_FY26[End_Date], ROWS($K$9:K856)),"")</f>
        <v>46034.234722222223</v>
      </c>
      <c r="L856" s="90" cm="1">
        <f t="array" ref="L856">IFERROR(INDEX([1]!v_s10a_incident_by_feeder_FY26[End_Time], ROWS($L$9:L856)),"")</f>
        <v>46034.234722222223</v>
      </c>
      <c r="M856" s="97" cm="1">
        <f t="array" ref="M856">IFERROR(INDEX([1]!v_s10a_incident_by_feeder_FY26[SAIDI_Value], ROWS($M$9:M856)),"")</f>
        <v>0.33417349879538927</v>
      </c>
      <c r="N856" s="94" cm="1">
        <f t="array" ref="N856">IFERROR(INDEX([1]!v_s10a_incident_by_feeder_FY26[SAIFI_Value], ROWS($N$9:N856)),"")</f>
        <v>2.6312873919787281E-3</v>
      </c>
      <c r="O856" s="91" cm="1">
        <f t="array" ref="O856">IFERROR(INDEX([1]!v_s10a_incident_by_feeder_FY26[ICPs], ROWS($N$9:N856)),"")</f>
        <v>95</v>
      </c>
      <c r="P856" s="118" cm="1">
        <f t="array" ref="P856">IFERROR(INDEX([1]!v_s10a_incident_by_feeder_FY26[CML], ROWS($P$9:P856)),"")</f>
        <v>12065.000000508735</v>
      </c>
      <c r="Q856" s="88" t="str" cm="1">
        <f t="array" ref="Q856">IFERROR(INDEX([1]!v_s10a_incident_by_feeder_FY26[Planned or Unplanned], ROWS($Q$9:Q856)),"")</f>
        <v>Unplanned</v>
      </c>
      <c r="R856" s="88" t="str" cm="1">
        <f t="array" ref="R856">IFERROR(INDEX([1]!v_s10a_incident_by_feeder_FY26[Cause], ROWS($R$9:R856)),"")</f>
        <v>Unknown</v>
      </c>
      <c r="S856" s="88" t="str" cm="1">
        <f t="array" ref="S856">IFERROR(INDEX([1]!v_s10a_incident_by_feeder_FY26[Details], ROWS($S$9:S856)),"")</f>
        <v># Blown Fuses at Switch S156, Pupuke Mangapa Rd, Kaeo</v>
      </c>
      <c r="T856" s="18"/>
    </row>
    <row r="857" spans="1:20" ht="15.75" x14ac:dyDescent="0.25">
      <c r="A857" s="10">
        <v>857</v>
      </c>
      <c r="B857" s="11"/>
      <c r="C857" s="116"/>
      <c r="D857" s="116"/>
      <c r="E857" s="85" t="str" cm="1">
        <f t="array" ref="E857">IFERROR(INDEX([1]!v_s10a_incident_by_feeder_FY26[Interruptions Identifier], ROWS($E$9:E857)),"")</f>
        <v>INCD-36422-F-AWANUI</v>
      </c>
      <c r="F857" s="85" t="str" cm="1">
        <f t="array" ref="F857">IFERROR(INDEX([1]!v_s10a_incident_by_feeder_FY26[Circuit Location], ROWS($F$9:F857)),"")</f>
        <v>NPL CB1406 - Awanui</v>
      </c>
      <c r="G857" s="88" t="str" cm="1">
        <f t="array" ref="G857">IFERROR(INDEX(#REF!, ROWS($G$9:G857)),"")</f>
        <v/>
      </c>
      <c r="H857" s="88" t="str" cm="1">
        <f t="array" ref="H857">IFERROR(INDEX([1]!v_s10a_incident_by_feeder_FY26[feeder], ROWS($H$9:H857)),"")</f>
        <v>AWANUI</v>
      </c>
      <c r="I857" s="89" cm="1">
        <f t="array" ref="I857">IFERROR(INDEX([1]!v_s10a_incident_by_feeder_FY26[Start_Date], ROWS($I$9:I857)),"")</f>
        <v>46034.568055555559</v>
      </c>
      <c r="J857" s="90" cm="1">
        <f t="array" ref="J857">IFERROR(INDEX([1]!v_s10a_incident_by_feeder_FY26[Start_Time], ROWS($J$9:J857)),"")</f>
        <v>46034.568055555559</v>
      </c>
      <c r="K857" s="89" cm="1">
        <f t="array" ref="K857">IFERROR(INDEX([1]!v_s10a_incident_by_feeder_FY26[End_Date], ROWS($K$9:K857)),"")</f>
        <v>46034.643055555556</v>
      </c>
      <c r="L857" s="90" cm="1">
        <f t="array" ref="L857">IFERROR(INDEX([1]!v_s10a_incident_by_feeder_FY26[End_Time], ROWS($L$9:L857)),"")</f>
        <v>46034.643055555556</v>
      </c>
      <c r="M857" s="97" cm="1">
        <f t="array" ref="M857">IFERROR(INDEX([1]!v_s10a_incident_by_feeder_FY26[SAIDI_Value], ROWS($M$9:M857)),"")</f>
        <v>4.4870374472001325E-2</v>
      </c>
      <c r="N857" s="94" cm="1">
        <f t="array" ref="N857">IFERROR(INDEX([1]!v_s10a_incident_by_feeder_FY26[SAIFI_Value], ROWS($N$9:N857)),"")</f>
        <v>4.1546643031243073E-4</v>
      </c>
      <c r="O857" s="91" cm="1">
        <f t="array" ref="O857">IFERROR(INDEX([1]!v_s10a_incident_by_feeder_FY26[ICPs], ROWS($N$9:N857)),"")</f>
        <v>15</v>
      </c>
      <c r="P857" s="118" cm="1">
        <f t="array" ref="P857">IFERROR(INDEX([1]!v_s10a_incident_by_feeder_FY26[CML], ROWS($P$9:P857)),"")</f>
        <v>1619.9999999371357</v>
      </c>
      <c r="Q857" s="88" t="str" cm="1">
        <f t="array" ref="Q857">IFERROR(INDEX([1]!v_s10a_incident_by_feeder_FY26[Planned or Unplanned], ROWS($Q$9:Q857)),"")</f>
        <v>Unplanned</v>
      </c>
      <c r="R857" s="88" t="str" cm="1">
        <f t="array" ref="R857">IFERROR(INDEX([1]!v_s10a_incident_by_feeder_FY26[Cause], ROWS($R$9:R857)),"")</f>
        <v>Third Party</v>
      </c>
      <c r="S857" s="88" t="str" cm="1">
        <f t="array" ref="S857">IFERROR(INDEX([1]!v_s10a_incident_by_feeder_FY26[Details], ROWS($S$9:S857)),"")</f>
        <v># Truck vs Line, at Pole 427901, Gill Rd, Kaitaia</v>
      </c>
      <c r="T857" s="18"/>
    </row>
    <row r="858" spans="1:20" ht="15.75" x14ac:dyDescent="0.25">
      <c r="A858" s="10">
        <v>858</v>
      </c>
      <c r="B858" s="11"/>
      <c r="C858" s="116"/>
      <c r="D858" s="116"/>
      <c r="E858" s="85" t="str" cm="1">
        <f t="array" ref="E858">IFERROR(INDEX([1]!v_s10a_incident_by_feeder_FY26[Interruptions Identifier], ROWS($E$9:E858)),"")</f>
        <v>INCD-36428-F-AWANUI</v>
      </c>
      <c r="F858" s="85" t="str" cm="1">
        <f t="array" ref="F858">IFERROR(INDEX([1]!v_s10a_incident_by_feeder_FY26[Circuit Location], ROWS($F$9:F858)),"")</f>
        <v>NPL CB1406 - Awanui</v>
      </c>
      <c r="G858" s="88" t="str" cm="1">
        <f t="array" ref="G858">IFERROR(INDEX(#REF!, ROWS($G$9:G858)),"")</f>
        <v/>
      </c>
      <c r="H858" s="88" t="str" cm="1">
        <f t="array" ref="H858">IFERROR(INDEX([1]!v_s10a_incident_by_feeder_FY26[feeder], ROWS($H$9:H858)),"")</f>
        <v>AWANUI</v>
      </c>
      <c r="I858" s="89" cm="1">
        <f t="array" ref="I858">IFERROR(INDEX([1]!v_s10a_incident_by_feeder_FY26[Start_Date], ROWS($I$9:I858)),"")</f>
        <v>46035.429861111108</v>
      </c>
      <c r="J858" s="90" cm="1">
        <f t="array" ref="J858">IFERROR(INDEX([1]!v_s10a_incident_by_feeder_FY26[Start_Time], ROWS($J$9:J858)),"")</f>
        <v>46035.429861111108</v>
      </c>
      <c r="K858" s="89" cm="1">
        <f t="array" ref="K858">IFERROR(INDEX([1]!v_s10a_incident_by_feeder_FY26[End_Date], ROWS($K$9:K858)),"")</f>
        <v>46035.481944444444</v>
      </c>
      <c r="L858" s="90" cm="1">
        <f t="array" ref="L858">IFERROR(INDEX([1]!v_s10a_incident_by_feeder_FY26[End_Time], ROWS($L$9:L858)),"")</f>
        <v>46035.481944444444</v>
      </c>
      <c r="M858" s="97" cm="1">
        <f t="array" ref="M858">IFERROR(INDEX([1]!v_s10a_incident_by_feeder_FY26[SAIDI_Value], ROWS($M$9:M858)),"")</f>
        <v>3.1159982274883306E-2</v>
      </c>
      <c r="N858" s="94" cm="1">
        <f t="array" ref="N858">IFERROR(INDEX([1]!v_s10a_incident_by_feeder_FY26[SAIFI_Value], ROWS($N$9:N858)),"")</f>
        <v>4.1546643031243073E-4</v>
      </c>
      <c r="O858" s="91" cm="1">
        <f t="array" ref="O858">IFERROR(INDEX([1]!v_s10a_incident_by_feeder_FY26[ICPs], ROWS($N$9:N858)),"")</f>
        <v>15</v>
      </c>
      <c r="P858" s="118" cm="1">
        <f t="array" ref="P858">IFERROR(INDEX([1]!v_s10a_incident_by_feeder_FY26[CML], ROWS($P$9:P858)),"")</f>
        <v>1125.0000000523869</v>
      </c>
      <c r="Q858" s="88" t="str" cm="1">
        <f t="array" ref="Q858">IFERROR(INDEX([1]!v_s10a_incident_by_feeder_FY26[Planned or Unplanned], ROWS($Q$9:Q858)),"")</f>
        <v>Unplanned</v>
      </c>
      <c r="R858" s="88" t="str" cm="1">
        <f t="array" ref="R858">IFERROR(INDEX([1]!v_s10a_incident_by_feeder_FY26[Cause], ROWS($R$9:R858)),"")</f>
        <v>Defective Equipment</v>
      </c>
      <c r="S858" s="88" t="str" cm="1">
        <f t="array" ref="S858">IFERROR(INDEX([1]!v_s10a_incident_by_feeder_FY26[Details], ROWS($S$9:S858)),"")</f>
        <v># Replacing Fuse at R_T01280, Gill Rd, Kaitaia</v>
      </c>
      <c r="T858" s="18"/>
    </row>
    <row r="859" spans="1:20" ht="15.75" x14ac:dyDescent="0.25">
      <c r="A859" s="10">
        <v>859</v>
      </c>
      <c r="B859" s="11"/>
      <c r="C859" s="116"/>
      <c r="D859" s="116"/>
      <c r="E859" s="85" t="str" cm="1">
        <f t="array" ref="E859">IFERROR(INDEX([1]!v_s10a_incident_by_feeder_FY26[Interruptions Identifier], ROWS($E$9:E859)),"")</f>
        <v>INCD-36476-F-PUKETI</v>
      </c>
      <c r="F859" s="85" t="str" cm="1">
        <f t="array" ref="F859">IFERROR(INDEX([1]!v_s10a_incident_by_feeder_FY26[Circuit Location], ROWS($F$9:F859)),"")</f>
        <v>Waipapa 041692 - Puketi</v>
      </c>
      <c r="G859" s="88" t="str" cm="1">
        <f t="array" ref="G859">IFERROR(INDEX(#REF!, ROWS($G$9:G859)),"")</f>
        <v/>
      </c>
      <c r="H859" s="88" t="str" cm="1">
        <f t="array" ref="H859">IFERROR(INDEX([1]!v_s10a_incident_by_feeder_FY26[feeder], ROWS($H$9:H859)),"")</f>
        <v>PUKETI</v>
      </c>
      <c r="I859" s="89" cm="1">
        <f t="array" ref="I859">IFERROR(INDEX([1]!v_s10a_incident_by_feeder_FY26[Start_Date], ROWS($I$9:I859)),"")</f>
        <v>46036.674305555556</v>
      </c>
      <c r="J859" s="90" cm="1">
        <f t="array" ref="J859">IFERROR(INDEX([1]!v_s10a_incident_by_feeder_FY26[Start_Time], ROWS($J$9:J859)),"")</f>
        <v>46036.674305555556</v>
      </c>
      <c r="K859" s="89" cm="1">
        <f t="array" ref="K859">IFERROR(INDEX([1]!v_s10a_incident_by_feeder_FY26[End_Date], ROWS($K$9:K859)),"")</f>
        <v>46036.747916666667</v>
      </c>
      <c r="L859" s="90" cm="1">
        <f t="array" ref="L859">IFERROR(INDEX([1]!v_s10a_incident_by_feeder_FY26[End_Time], ROWS($L$9:L859)),"")</f>
        <v>46036.747916666667</v>
      </c>
      <c r="M859" s="97" cm="1">
        <f t="array" ref="M859">IFERROR(INDEX([1]!v_s10a_incident_by_feeder_FY26[SAIDI_Value], ROWS($M$9:M859)),"")</f>
        <v>0.27653445602585941</v>
      </c>
      <c r="N859" s="94" cm="1">
        <f t="array" ref="N859">IFERROR(INDEX([1]!v_s10a_incident_by_feeder_FY26[SAIFI_Value], ROWS($N$9:N859)),"")</f>
        <v>2.658985153999557E-3</v>
      </c>
      <c r="O859" s="91" cm="1">
        <f t="array" ref="O859">IFERROR(INDEX([1]!v_s10a_incident_by_feeder_FY26[ICPs], ROWS($N$9:N859)),"")</f>
        <v>96</v>
      </c>
      <c r="P859" s="118" cm="1">
        <f t="array" ref="P859">IFERROR(INDEX([1]!v_s10a_incident_by_feeder_FY26[CML], ROWS($P$9:P859)),"")</f>
        <v>9984.0000003576279</v>
      </c>
      <c r="Q859" s="88" t="str" cm="1">
        <f t="array" ref="Q859">IFERROR(INDEX([1]!v_s10a_incident_by_feeder_FY26[Planned or Unplanned], ROWS($Q$9:Q859)),"")</f>
        <v>Unplanned</v>
      </c>
      <c r="R859" s="88" t="str" cm="1">
        <f t="array" ref="R859">IFERROR(INDEX([1]!v_s10a_incident_by_feeder_FY26[Cause], ROWS($R$9:R859)),"")</f>
        <v>Vegetation</v>
      </c>
      <c r="S859" s="88" t="str" cm="1">
        <f t="array" ref="S859">IFERROR(INDEX([1]!v_s10a_incident_by_feeder_FY26[Details], ROWS($S$9:S859)),"")</f>
        <v># Vegetation on Line Blew Fuse F2244 at Onekura Rd, Waipapa</v>
      </c>
      <c r="T859" s="18"/>
    </row>
    <row r="860" spans="1:20" ht="15.75" x14ac:dyDescent="0.25">
      <c r="A860" s="10">
        <v>860</v>
      </c>
      <c r="B860" s="11"/>
      <c r="C860" s="116"/>
      <c r="D860" s="116"/>
      <c r="E860" s="85" t="str" cm="1">
        <f t="array" ref="E860">IFERROR(INDEX([1]!v_s10a_incident_by_feeder_FY26[Interruptions Identifier], ROWS($E$9:E860)),"")</f>
        <v>INCD-36488-F-NORTH ROAD</v>
      </c>
      <c r="F860" s="85" t="str" cm="1">
        <f t="array" ref="F860">IFERROR(INDEX([1]!v_s10a_incident_by_feeder_FY26[Circuit Location], ROWS($F$9:F860)),"")</f>
        <v>NPL CB1408 - North Road</v>
      </c>
      <c r="G860" s="88" t="str" cm="1">
        <f t="array" ref="G860">IFERROR(INDEX(#REF!, ROWS($G$9:G860)),"")</f>
        <v/>
      </c>
      <c r="H860" s="88" t="str" cm="1">
        <f t="array" ref="H860">IFERROR(INDEX([1]!v_s10a_incident_by_feeder_FY26[feeder], ROWS($H$9:H860)),"")</f>
        <v>NORTH ROAD</v>
      </c>
      <c r="I860" s="89" cm="1">
        <f t="array" ref="I860">IFERROR(INDEX([1]!v_s10a_incident_by_feeder_FY26[Start_Date], ROWS($I$9:I860)),"")</f>
        <v>46040.397222222222</v>
      </c>
      <c r="J860" s="90" cm="1">
        <f t="array" ref="J860">IFERROR(INDEX([1]!v_s10a_incident_by_feeder_FY26[Start_Time], ROWS($J$9:J860)),"")</f>
        <v>46040.397222222222</v>
      </c>
      <c r="K860" s="89" cm="1">
        <f t="array" ref="K860">IFERROR(INDEX([1]!v_s10a_incident_by_feeder_FY26[End_Date], ROWS($K$9:K860)),"")</f>
        <v>46040.404861111114</v>
      </c>
      <c r="L860" s="90" cm="1">
        <f t="array" ref="L860">IFERROR(INDEX([1]!v_s10a_incident_by_feeder_FY26[End_Time], ROWS($L$9:L860)),"")</f>
        <v>46040.404861111114</v>
      </c>
      <c r="M860" s="97" cm="1">
        <f t="array" ref="M860">IFERROR(INDEX([1]!v_s10a_incident_by_feeder_FY26[SAIDI_Value], ROWS($M$9:M860)),"")</f>
        <v>6.702858411736185E-3</v>
      </c>
      <c r="N860" s="94" cm="1">
        <f t="array" ref="N860">IFERROR(INDEX([1]!v_s10a_incident_by_feeder_FY26[SAIFI_Value], ROWS($N$9:N860)),"")</f>
        <v>6.0935076445823178E-4</v>
      </c>
      <c r="O860" s="91" cm="1">
        <f t="array" ref="O860">IFERROR(INDEX([1]!v_s10a_incident_by_feeder_FY26[ICPs], ROWS($N$9:N860)),"")</f>
        <v>22</v>
      </c>
      <c r="P860" s="118" cm="1">
        <f t="array" ref="P860">IFERROR(INDEX([1]!v_s10a_incident_by_feeder_FY26[CML], ROWS($P$9:P860)),"")</f>
        <v>242.00000009732321</v>
      </c>
      <c r="Q860" s="88" t="str" cm="1">
        <f t="array" ref="Q860">IFERROR(INDEX([1]!v_s10a_incident_by_feeder_FY26[Planned or Unplanned], ROWS($Q$9:Q860)),"")</f>
        <v>Planned</v>
      </c>
      <c r="R860" s="88" t="str" cm="1">
        <f t="array" ref="R860">IFERROR(INDEX([1]!v_s10a_incident_by_feeder_FY26[Cause], ROWS($R$9:R860)),"")</f>
        <v>Planned Outage</v>
      </c>
      <c r="S860" s="88" t="str" cm="1">
        <f t="array" ref="S860">IFERROR(INDEX([1]!v_s10a_incident_by_feeder_FY26[Details], ROWS($S$9:S860)),"")</f>
        <v># Remove Faulty Ring Main RM218, Whangatane Dr, Kaitaia</v>
      </c>
      <c r="T860" s="18"/>
    </row>
    <row r="861" spans="1:20" ht="15.75" x14ac:dyDescent="0.25">
      <c r="A861" s="10">
        <v>861</v>
      </c>
      <c r="B861" s="11"/>
      <c r="C861" s="116"/>
      <c r="D861" s="116"/>
      <c r="E861" s="85" t="str" cm="1">
        <f t="array" ref="E861">IFERROR(INDEX([1]!v_s10a_incident_by_feeder_FY26[Interruptions Identifier], ROWS($E$9:E861)),"")</f>
        <v>INCD-36512-F-PUKENUI SOUTH</v>
      </c>
      <c r="F861" s="85" t="str" cm="1">
        <f t="array" ref="F861">IFERROR(INDEX([1]!v_s10a_incident_by_feeder_FY26[Circuit Location], ROWS($F$9:F861)),"")</f>
        <v>Pukenui 131132 - Pukenui South</v>
      </c>
      <c r="G861" s="88" t="str" cm="1">
        <f t="array" ref="G861">IFERROR(INDEX(#REF!, ROWS($G$9:G861)),"")</f>
        <v/>
      </c>
      <c r="H861" s="88" t="str" cm="1">
        <f t="array" ref="H861">IFERROR(INDEX([1]!v_s10a_incident_by_feeder_FY26[feeder], ROWS($H$9:H861)),"")</f>
        <v>PUKENUI SOUTH</v>
      </c>
      <c r="I861" s="89" cm="1">
        <f t="array" ref="I861">IFERROR(INDEX([1]!v_s10a_incident_by_feeder_FY26[Start_Date], ROWS($I$9:I861)),"")</f>
        <v>46039.110543981478</v>
      </c>
      <c r="J861" s="90" cm="1">
        <f t="array" ref="J861">IFERROR(INDEX([1]!v_s10a_incident_by_feeder_FY26[Start_Time], ROWS($J$9:J861)),"")</f>
        <v>46039.110543981478</v>
      </c>
      <c r="K861" s="89" cm="1">
        <f t="array" ref="K861">IFERROR(INDEX([1]!v_s10a_incident_by_feeder_FY26[End_Date], ROWS($K$9:K861)),"")</f>
        <v>46039.194374999999</v>
      </c>
      <c r="L861" s="90" cm="1">
        <f t="array" ref="L861">IFERROR(INDEX([1]!v_s10a_incident_by_feeder_FY26[End_Time], ROWS($L$9:L861)),"")</f>
        <v>46039.194374999999</v>
      </c>
      <c r="M861" s="97" cm="1">
        <f t="array" ref="M861">IFERROR(INDEX([1]!v_s10a_incident_by_feeder_FY26[SAIDI_Value], ROWS($M$9:M861)),"")</f>
        <v>1.614583333443534</v>
      </c>
      <c r="N861" s="94" cm="1">
        <f t="array" ref="N861">IFERROR(INDEX([1]!v_s10a_incident_by_feeder_FY26[SAIFI_Value], ROWS($N$9:N861)),"")</f>
        <v>2.3404608907600266E-2</v>
      </c>
      <c r="O861" s="91" cm="1">
        <f t="array" ref="O861">IFERROR(INDEX([1]!v_s10a_incident_by_feeder_FY26[ICPs], ROWS($N$9:N861)),"")</f>
        <v>606</v>
      </c>
      <c r="P861" s="118" cm="1">
        <f t="array" ref="P861">IFERROR(INDEX([1]!v_s10a_incident_by_feeder_FY26[CML], ROWS($P$9:P861)),"")</f>
        <v>58292.916670645354</v>
      </c>
      <c r="Q861" s="88" t="str" cm="1">
        <f t="array" ref="Q861">IFERROR(INDEX([1]!v_s10a_incident_by_feeder_FY26[Planned or Unplanned], ROWS($Q$9:Q861)),"")</f>
        <v>Unplanned</v>
      </c>
      <c r="R861" s="88" t="str" cm="1">
        <f t="array" ref="R861">IFERROR(INDEX([1]!v_s10a_incident_by_feeder_FY26[Cause], ROWS($R$9:R861)),"")</f>
        <v>Unknown</v>
      </c>
      <c r="S861" s="88" t="str" cm="1">
        <f t="array" ref="S861">IFERROR(INDEX([1]!v_s10a_incident_by_feeder_FY26[Details], ROWS($S$9:S861)),"")</f>
        <v># Circuit Breaker 131132 Tripped, Lamb Rd, Pukenui</v>
      </c>
      <c r="T861" s="18"/>
    </row>
    <row r="862" spans="1:20" ht="15.75" x14ac:dyDescent="0.25">
      <c r="A862" s="10">
        <v>862</v>
      </c>
      <c r="B862" s="11"/>
      <c r="C862" s="116"/>
      <c r="D862" s="116"/>
      <c r="E862" s="85" t="str" cm="1">
        <f t="array" ref="E862">IFERROR(INDEX([1]!v_s10a_incident_by_feeder_FY26[Interruptions Identifier], ROWS($E$9:E862)),"")</f>
        <v>INCD-36515-F-HEREKINO</v>
      </c>
      <c r="F862" s="85" t="str" cm="1">
        <f t="array" ref="F862">IFERROR(INDEX([1]!v_s10a_incident_by_feeder_FY26[Circuit Location], ROWS($F$9:F862)),"")</f>
        <v>Okahu CB1109 - Herekino</v>
      </c>
      <c r="G862" s="88" t="str" cm="1">
        <f t="array" ref="G862">IFERROR(INDEX(#REF!, ROWS($G$9:G862)),"")</f>
        <v/>
      </c>
      <c r="H862" s="88" t="str" cm="1">
        <f t="array" ref="H862">IFERROR(INDEX([1]!v_s10a_incident_by_feeder_FY26[feeder], ROWS($H$9:H862)),"")</f>
        <v>HEREKINO</v>
      </c>
      <c r="I862" s="89" cm="1">
        <f t="array" ref="I862">IFERROR(INDEX([1]!v_s10a_incident_by_feeder_FY26[Start_Date], ROWS($I$9:I862)),"")</f>
        <v>46039.519409722219</v>
      </c>
      <c r="J862" s="90" cm="1">
        <f t="array" ref="J862">IFERROR(INDEX([1]!v_s10a_incident_by_feeder_FY26[Start_Time], ROWS($J$9:J862)),"")</f>
        <v>46039.519409722219</v>
      </c>
      <c r="K862" s="89" cm="1">
        <f t="array" ref="K862">IFERROR(INDEX([1]!v_s10a_incident_by_feeder_FY26[End_Date], ROWS($K$9:K862)),"")</f>
        <v>46039.8125</v>
      </c>
      <c r="L862" s="90" cm="1">
        <f t="array" ref="L862">IFERROR(INDEX([1]!v_s10a_incident_by_feeder_FY26[End_Time], ROWS($L$9:L862)),"")</f>
        <v>46039.8125</v>
      </c>
      <c r="M862" s="97" cm="1">
        <f t="array" ref="M862">IFERROR(INDEX([1]!v_s10a_incident_by_feeder_FY26[SAIDI_Value], ROWS($M$9:M862)),"")</f>
        <v>0.37584339691520363</v>
      </c>
      <c r="N862" s="94" cm="1">
        <f t="array" ref="N862">IFERROR(INDEX([1]!v_s10a_incident_by_feeder_FY26[SAIFI_Value], ROWS($N$9:N862)),"")</f>
        <v>6.8413472191446931E-3</v>
      </c>
      <c r="O862" s="91" cm="1">
        <f t="array" ref="O862">IFERROR(INDEX([1]!v_s10a_incident_by_feeder_FY26[ICPs], ROWS($N$9:N862)),"")</f>
        <v>239</v>
      </c>
      <c r="P862" s="118" cm="1">
        <f t="array" ref="P862">IFERROR(INDEX([1]!v_s10a_incident_by_feeder_FY26[CML], ROWS($P$9:P862)),"")</f>
        <v>13569.450002226513</v>
      </c>
      <c r="Q862" s="88" t="str" cm="1">
        <f t="array" ref="Q862">IFERROR(INDEX([1]!v_s10a_incident_by_feeder_FY26[Planned or Unplanned], ROWS($Q$9:Q862)),"")</f>
        <v>Unplanned</v>
      </c>
      <c r="R862" s="88" t="str" cm="1">
        <f t="array" ref="R862">IFERROR(INDEX([1]!v_s10a_incident_by_feeder_FY26[Cause], ROWS($R$9:R862)),"")</f>
        <v>Vegetation</v>
      </c>
      <c r="S862" s="88" t="str" cm="1">
        <f t="array" ref="S862">IFERROR(INDEX([1]!v_s10a_incident_by_feeder_FY26[Details], ROWS($S$9:S862)),"")</f>
        <v># Repair Broken Conductor, at Pole 422172, Kaitaia Awaroa Rd, Kaitaia</v>
      </c>
      <c r="T862" s="18"/>
    </row>
    <row r="863" spans="1:20" ht="15.75" x14ac:dyDescent="0.25">
      <c r="A863" s="10">
        <v>863</v>
      </c>
      <c r="B863" s="11"/>
      <c r="C863" s="116"/>
      <c r="D863" s="116"/>
      <c r="E863" s="85" t="str" cm="1">
        <f t="array" ref="E863">IFERROR(INDEX([1]!v_s10a_incident_by_feeder_FY26[Interruptions Identifier], ROWS($E$9:E863)),"")</f>
        <v>INCD-36530-F-RUSSELL EXPRESS</v>
      </c>
      <c r="F863" s="85" t="str" cm="1">
        <f t="array" ref="F863">IFERROR(INDEX([1]!v_s10a_incident_by_feeder_FY26[Circuit Location], ROWS($F$9:F863)),"")</f>
        <v>Kawakawa CB0209 - Russel Express</v>
      </c>
      <c r="G863" s="88" t="str" cm="1">
        <f t="array" ref="G863">IFERROR(INDEX(#REF!, ROWS($G$9:G863)),"")</f>
        <v/>
      </c>
      <c r="H863" s="88" t="str" cm="1">
        <f t="array" ref="H863">IFERROR(INDEX([1]!v_s10a_incident_by_feeder_FY26[feeder], ROWS($H$9:H863)),"")</f>
        <v>RUSSELL EXPRESS</v>
      </c>
      <c r="I863" s="89" cm="1">
        <f t="array" ref="I863">IFERROR(INDEX([1]!v_s10a_incident_by_feeder_FY26[Start_Date], ROWS($I$9:I863)),"")</f>
        <v>46040.398611111108</v>
      </c>
      <c r="J863" s="90" cm="1">
        <f t="array" ref="J863">IFERROR(INDEX([1]!v_s10a_incident_by_feeder_FY26[Start_Time], ROWS($J$9:J863)),"")</f>
        <v>46040.398611111108</v>
      </c>
      <c r="K863" s="89" cm="1">
        <f t="array" ref="K863">IFERROR(INDEX([1]!v_s10a_incident_by_feeder_FY26[End_Date], ROWS($K$9:K863)),"")</f>
        <v>46040.595833333333</v>
      </c>
      <c r="L863" s="90" cm="1">
        <f t="array" ref="L863">IFERROR(INDEX([1]!v_s10a_incident_by_feeder_FY26[End_Time], ROWS($L$9:L863)),"")</f>
        <v>46040.595833333333</v>
      </c>
      <c r="M863" s="97" cm="1">
        <f t="array" ref="M863">IFERROR(INDEX([1]!v_s10a_incident_by_feeder_FY26[SAIDI_Value], ROWS($M$9:M863)),"")</f>
        <v>0.66862397519157568</v>
      </c>
      <c r="N863" s="94" cm="1">
        <f t="array" ref="N863">IFERROR(INDEX([1]!v_s10a_incident_by_feeder_FY26[SAIFI_Value], ROWS($N$9:N863)),"")</f>
        <v>2.3543097717704411E-3</v>
      </c>
      <c r="O863" s="91" cm="1">
        <f t="array" ref="O863">IFERROR(INDEX([1]!v_s10a_incident_by_feeder_FY26[ICPs], ROWS($N$9:N863)),"")</f>
        <v>85</v>
      </c>
      <c r="P863" s="118" cm="1">
        <f t="array" ref="P863">IFERROR(INDEX([1]!v_s10a_incident_by_feeder_FY26[CML], ROWS($P$9:P863)),"")</f>
        <v>24140.00000031665</v>
      </c>
      <c r="Q863" s="88" t="str" cm="1">
        <f t="array" ref="Q863">IFERROR(INDEX([1]!v_s10a_incident_by_feeder_FY26[Planned or Unplanned], ROWS($Q$9:Q863)),"")</f>
        <v>Unplanned</v>
      </c>
      <c r="R863" s="88" t="str" cm="1">
        <f t="array" ref="R863">IFERROR(INDEX([1]!v_s10a_incident_by_feeder_FY26[Cause], ROWS($R$9:R863)),"")</f>
        <v>Vegetation</v>
      </c>
      <c r="S863" s="88" t="str" cm="1">
        <f t="array" ref="S863">IFERROR(INDEX([1]!v_s10a_incident_by_feeder_FY26[Details], ROWS($S$9:S863)),"")</f>
        <v># Lines Down due to Vegetation, at Pole 451314, Rawhiti Rd, Kawakawa</v>
      </c>
      <c r="T863" s="18"/>
    </row>
    <row r="864" spans="1:20" ht="15.75" x14ac:dyDescent="0.25">
      <c r="A864" s="10">
        <v>864</v>
      </c>
      <c r="B864" s="11"/>
      <c r="C864" s="116"/>
      <c r="D864" s="116"/>
      <c r="E864" s="85" t="str" cm="1">
        <f t="array" ref="E864">IFERROR(INDEX([1]!v_s10a_incident_by_feeder_FY26[Interruptions Identifier], ROWS($E$9:E864)),"")</f>
        <v>INCD-36539-F-PUKETI</v>
      </c>
      <c r="F864" s="85" t="str" cm="1">
        <f t="array" ref="F864">IFERROR(INDEX([1]!v_s10a_incident_by_feeder_FY26[Circuit Location], ROWS($F$9:F864)),"")</f>
        <v>Waipapa 041692 - Puketi</v>
      </c>
      <c r="G864" s="88" t="str" cm="1">
        <f t="array" ref="G864">IFERROR(INDEX(#REF!, ROWS($G$9:G864)),"")</f>
        <v/>
      </c>
      <c r="H864" s="88" t="str" cm="1">
        <f t="array" ref="H864">IFERROR(INDEX([1]!v_s10a_incident_by_feeder_FY26[feeder], ROWS($H$9:H864)),"")</f>
        <v>PUKETI</v>
      </c>
      <c r="I864" s="89" cm="1">
        <f t="array" ref="I864">IFERROR(INDEX([1]!v_s10a_incident_by_feeder_FY26[Start_Date], ROWS($I$9:I864)),"")</f>
        <v>46040.402083333334</v>
      </c>
      <c r="J864" s="90" cm="1">
        <f t="array" ref="J864">IFERROR(INDEX([1]!v_s10a_incident_by_feeder_FY26[Start_Time], ROWS($J$9:J864)),"")</f>
        <v>46040.402083333334</v>
      </c>
      <c r="K864" s="89" cm="1">
        <f t="array" ref="K864">IFERROR(INDEX([1]!v_s10a_incident_by_feeder_FY26[End_Date], ROWS($K$9:K864)),"")</f>
        <v>46040.761111111111</v>
      </c>
      <c r="L864" s="90" cm="1">
        <f t="array" ref="L864">IFERROR(INDEX([1]!v_s10a_incident_by_feeder_FY26[End_Time], ROWS($L$9:L864)),"")</f>
        <v>46040.761111111111</v>
      </c>
      <c r="M864" s="97" cm="1">
        <f t="array" ref="M864">IFERROR(INDEX([1]!v_s10a_incident_by_feeder_FY26[SAIDI_Value], ROWS($M$9:M864)),"")</f>
        <v>0.36428096608741473</v>
      </c>
      <c r="N864" s="94" cm="1">
        <f t="array" ref="N864">IFERROR(INDEX([1]!v_s10a_incident_by_feeder_FY26[SAIFI_Value], ROWS($N$9:N864)),"")</f>
        <v>2.658985153999557E-3</v>
      </c>
      <c r="O864" s="91" cm="1">
        <f t="array" ref="O864">IFERROR(INDEX([1]!v_s10a_incident_by_feeder_FY26[ICPs], ROWS($N$9:N864)),"")</f>
        <v>96</v>
      </c>
      <c r="P864" s="118" cm="1">
        <f t="array" ref="P864">IFERROR(INDEX([1]!v_s10a_incident_by_feeder_FY26[CML], ROWS($P$9:P864)),"")</f>
        <v>13151.99999962002</v>
      </c>
      <c r="Q864" s="88" t="str" cm="1">
        <f t="array" ref="Q864">IFERROR(INDEX([1]!v_s10a_incident_by_feeder_FY26[Planned or Unplanned], ROWS($Q$9:Q864)),"")</f>
        <v>Unplanned</v>
      </c>
      <c r="R864" s="88" t="str" cm="1">
        <f t="array" ref="R864">IFERROR(INDEX([1]!v_s10a_incident_by_feeder_FY26[Cause], ROWS($R$9:R864)),"")</f>
        <v>Vegetation</v>
      </c>
      <c r="S864" s="88" t="str" cm="1">
        <f t="array" ref="S864">IFERROR(INDEX([1]!v_s10a_incident_by_feeder_FY26[Details], ROWS($S$9:S864)),"")</f>
        <v># Vegetation Blew Fuse F2244, Onekura Rd, Waipapa</v>
      </c>
      <c r="T864" s="18"/>
    </row>
    <row r="865" spans="1:20" ht="15.75" x14ac:dyDescent="0.25">
      <c r="A865" s="10">
        <v>865</v>
      </c>
      <c r="B865" s="11"/>
      <c r="C865" s="116"/>
      <c r="D865" s="116"/>
      <c r="E865" s="85" t="str" cm="1">
        <f t="array" ref="E865">IFERROR(INDEX([1]!v_s10a_incident_by_feeder_FY26[Interruptions Identifier], ROWS($E$9:E865)),"")</f>
        <v>INCD-36542-F-TOTARA NORTH</v>
      </c>
      <c r="F865" s="85" t="str" cm="1">
        <f t="array" ref="F865">IFERROR(INDEX([1]!v_s10a_incident_by_feeder_FY26[Circuit Location], ROWS($F$9:F865)),"")</f>
        <v>Kaeo 191782 - Totara North</v>
      </c>
      <c r="G865" s="88" t="str" cm="1">
        <f t="array" ref="G865">IFERROR(INDEX(#REF!, ROWS($G$9:G865)),"")</f>
        <v/>
      </c>
      <c r="H865" s="88" t="str" cm="1">
        <f t="array" ref="H865">IFERROR(INDEX([1]!v_s10a_incident_by_feeder_FY26[feeder], ROWS($H$9:H865)),"")</f>
        <v>TOTARA NORTH</v>
      </c>
      <c r="I865" s="89" cm="1">
        <f t="array" ref="I865">IFERROR(INDEX([1]!v_s10a_incident_by_feeder_FY26[Start_Date], ROWS($I$9:I865)),"")</f>
        <v>46040.410416666666</v>
      </c>
      <c r="J865" s="90" cm="1">
        <f t="array" ref="J865">IFERROR(INDEX([1]!v_s10a_incident_by_feeder_FY26[Start_Time], ROWS($J$9:J865)),"")</f>
        <v>46040.410416666666</v>
      </c>
      <c r="K865" s="89" cm="1">
        <f t="array" ref="K865">IFERROR(INDEX([1]!v_s10a_incident_by_feeder_FY26[End_Date], ROWS($K$9:K865)),"")</f>
        <v>46040.595138888886</v>
      </c>
      <c r="L865" s="90" cm="1">
        <f t="array" ref="L865">IFERROR(INDEX([1]!v_s10a_incident_by_feeder_FY26[End_Time], ROWS($L$9:L865)),"")</f>
        <v>46040.595138888886</v>
      </c>
      <c r="M865" s="97" cm="1">
        <f t="array" ref="M865">IFERROR(INDEX([1]!v_s10a_incident_by_feeder_FY26[SAIDI_Value], ROWS($M$9:M865)),"")</f>
        <v>7.916020385383242E-2</v>
      </c>
      <c r="N865" s="94" cm="1">
        <f t="array" ref="N865">IFERROR(INDEX([1]!v_s10a_incident_by_feeder_FY26[SAIFI_Value], ROWS($N$9:N865)),"")</f>
        <v>5.2625747839574557E-4</v>
      </c>
      <c r="O865" s="91" cm="1">
        <f t="array" ref="O865">IFERROR(INDEX([1]!v_s10a_incident_by_feeder_FY26[ICPs], ROWS($N$9:N865)),"")</f>
        <v>12</v>
      </c>
      <c r="P865" s="118" cm="1">
        <f t="array" ref="P865">IFERROR(INDEX([1]!v_s10a_incident_by_feeder_FY26[CML], ROWS($P$9:P865)),"")</f>
        <v>2857.9999999387655</v>
      </c>
      <c r="Q865" s="88" t="str" cm="1">
        <f t="array" ref="Q865">IFERROR(INDEX([1]!v_s10a_incident_by_feeder_FY26[Planned or Unplanned], ROWS($Q$9:Q865)),"")</f>
        <v>Unplanned</v>
      </c>
      <c r="R865" s="88" t="str" cm="1">
        <f t="array" ref="R865">IFERROR(INDEX([1]!v_s10a_incident_by_feeder_FY26[Cause], ROWS($R$9:R865)),"")</f>
        <v>Other Cause</v>
      </c>
      <c r="S865" s="88" t="str" cm="1">
        <f t="array" ref="S865">IFERROR(INDEX([1]!v_s10a_incident_by_feeder_FY26[Details], ROWS($S$9:S865)),"")</f>
        <v># Fuse F2303 Blown, Caused by Line Clash due to Street Lighting, Totara North Rd, Kaeo</v>
      </c>
      <c r="T865" s="18"/>
    </row>
    <row r="866" spans="1:20" ht="15.75" x14ac:dyDescent="0.25">
      <c r="A866" s="10">
        <v>866</v>
      </c>
      <c r="B866" s="11"/>
      <c r="C866" s="116"/>
      <c r="D866" s="116"/>
      <c r="E866" s="85" t="str" cm="1">
        <f t="array" ref="E866">IFERROR(INDEX([1]!v_s10a_incident_by_feeder_FY26[Interruptions Identifier], ROWS($E$9:E866)),"")</f>
        <v>INCD-36545-F-RUSSELL EXPRESS</v>
      </c>
      <c r="F866" s="85" t="str" cm="1">
        <f t="array" ref="F866">IFERROR(INDEX([1]!v_s10a_incident_by_feeder_FY26[Circuit Location], ROWS($F$9:F866)),"")</f>
        <v>Kawakawa CB0209 - Russel Express</v>
      </c>
      <c r="G866" s="88" t="str" cm="1">
        <f t="array" ref="G866">IFERROR(INDEX(#REF!, ROWS($G$9:G866)),"")</f>
        <v/>
      </c>
      <c r="H866" s="88" t="str" cm="1">
        <f t="array" ref="H866">IFERROR(INDEX([1]!v_s10a_incident_by_feeder_FY26[feeder], ROWS($H$9:H866)),"")</f>
        <v>RUSSELL EXPRESS</v>
      </c>
      <c r="I866" s="89" cm="1">
        <f t="array" ref="I866">IFERROR(INDEX([1]!v_s10a_incident_by_feeder_FY26[Start_Date], ROWS($I$9:I866)),"")</f>
        <v>46040.586805555555</v>
      </c>
      <c r="J866" s="90" cm="1">
        <f t="array" ref="J866">IFERROR(INDEX([1]!v_s10a_incident_by_feeder_FY26[Start_Time], ROWS($J$9:J866)),"")</f>
        <v>46040.586805555555</v>
      </c>
      <c r="K866" s="89" cm="1">
        <f t="array" ref="K866">IFERROR(INDEX([1]!v_s10a_incident_by_feeder_FY26[End_Date], ROWS($K$9:K866)),"")</f>
        <v>46040.802083333336</v>
      </c>
      <c r="L866" s="90" cm="1">
        <f t="array" ref="L866">IFERROR(INDEX([1]!v_s10a_incident_by_feeder_FY26[End_Time], ROWS($L$9:L866)),"")</f>
        <v>46040.802083333336</v>
      </c>
      <c r="M866" s="97" cm="1">
        <f t="array" ref="M866">IFERROR(INDEX([1]!v_s10a_incident_by_feeder_FY26[SAIDI_Value], ROWS($M$9:M866)),"")</f>
        <v>0.37195324618464787</v>
      </c>
      <c r="N866" s="94" cm="1">
        <f t="array" ref="N866">IFERROR(INDEX([1]!v_s10a_incident_by_feeder_FY26[SAIFI_Value], ROWS($N$9:N866)),"")</f>
        <v>2.5481941059162421E-3</v>
      </c>
      <c r="O866" s="91" cm="1">
        <f t="array" ref="O866">IFERROR(INDEX([1]!v_s10a_incident_by_feeder_FY26[ICPs], ROWS($N$9:N866)),"")</f>
        <v>46</v>
      </c>
      <c r="P866" s="118" cm="1">
        <f t="array" ref="P866">IFERROR(INDEX([1]!v_s10a_incident_by_feeder_FY26[CML], ROWS($P$9:P866)),"")</f>
        <v>13429.000000250526</v>
      </c>
      <c r="Q866" s="88" t="str" cm="1">
        <f t="array" ref="Q866">IFERROR(INDEX([1]!v_s10a_incident_by_feeder_FY26[Planned or Unplanned], ROWS($Q$9:Q866)),"")</f>
        <v>Unplanned</v>
      </c>
      <c r="R866" s="88" t="str" cm="1">
        <f t="array" ref="R866">IFERROR(INDEX([1]!v_s10a_incident_by_feeder_FY26[Cause], ROWS($R$9:R866)),"")</f>
        <v>Vegetation</v>
      </c>
      <c r="S866" s="88" t="str" cm="1">
        <f t="array" ref="S866">IFERROR(INDEX([1]!v_s10a_incident_by_feeder_FY26[Details], ROWS($S$9:S866)),"")</f>
        <v># Line Down due to Trees, between Poles 405080 to 405081, Waikare Rd, Kawakawa</v>
      </c>
      <c r="T866" s="18"/>
    </row>
    <row r="867" spans="1:20" ht="15.75" x14ac:dyDescent="0.25">
      <c r="A867" s="10">
        <v>867</v>
      </c>
      <c r="B867" s="11"/>
      <c r="C867" s="116"/>
      <c r="D867" s="116"/>
      <c r="E867" s="85" t="str" cm="1">
        <f t="array" ref="E867">IFERROR(INDEX([1]!v_s10a_incident_by_feeder_FY26[Interruptions Identifier], ROWS($E$9:E867)),"")</f>
        <v>INCD-36551-F-BROADWOOD</v>
      </c>
      <c r="F867" s="85" t="str" cm="1">
        <f t="array" ref="F867">IFERROR(INDEX([1]!v_s10a_incident_by_feeder_FY26[Circuit Location], ROWS($F$9:F867)),"")</f>
        <v>Kaitaia Transmission 151922 - Broadwood</v>
      </c>
      <c r="G867" s="88" t="str" cm="1">
        <f t="array" ref="G867">IFERROR(INDEX(#REF!, ROWS($G$9:G867)),"")</f>
        <v/>
      </c>
      <c r="H867" s="88" t="str" cm="1">
        <f t="array" ref="H867">IFERROR(INDEX([1]!v_s10a_incident_by_feeder_FY26[feeder], ROWS($H$9:H867)),"")</f>
        <v>BROADWOOD</v>
      </c>
      <c r="I867" s="89" cm="1">
        <f t="array" ref="I867">IFERROR(INDEX([1]!v_s10a_incident_by_feeder_FY26[Start_Date], ROWS($I$9:I867)),"")</f>
        <v>46040.606944444444</v>
      </c>
      <c r="J867" s="90" cm="1">
        <f t="array" ref="J867">IFERROR(INDEX([1]!v_s10a_incident_by_feeder_FY26[Start_Time], ROWS($J$9:J867)),"")</f>
        <v>46040.606944444444</v>
      </c>
      <c r="K867" s="89" cm="1">
        <f t="array" ref="K867">IFERROR(INDEX([1]!v_s10a_incident_by_feeder_FY26[End_Date], ROWS($K$9:K867)),"")</f>
        <v>46040.840277777781</v>
      </c>
      <c r="L867" s="90" cm="1">
        <f t="array" ref="L867">IFERROR(INDEX([1]!v_s10a_incident_by_feeder_FY26[End_Time], ROWS($L$9:L867)),"")</f>
        <v>46040.840277777781</v>
      </c>
      <c r="M867" s="97" cm="1">
        <f t="array" ref="M867">IFERROR(INDEX([1]!v_s10a_incident_by_feeder_FY26[SAIDI_Value], ROWS($M$9:M867)),"")</f>
        <v>0.10237092843068545</v>
      </c>
      <c r="N867" s="94" cm="1">
        <f t="array" ref="N867">IFERROR(INDEX([1]!v_s10a_incident_by_feeder_FY26[SAIFI_Value], ROWS($N$9:N867)),"")</f>
        <v>3.0467538222911589E-4</v>
      </c>
      <c r="O867" s="91" cm="1">
        <f t="array" ref="O867">IFERROR(INDEX([1]!v_s10a_incident_by_feeder_FY26[ICPs], ROWS($N$9:N867)),"")</f>
        <v>11</v>
      </c>
      <c r="P867" s="118" cm="1">
        <f t="array" ref="P867">IFERROR(INDEX([1]!v_s10a_incident_by_feeder_FY26[CML], ROWS($P$9:P867)),"")</f>
        <v>3696.0000000614673</v>
      </c>
      <c r="Q867" s="88" t="str" cm="1">
        <f t="array" ref="Q867">IFERROR(INDEX([1]!v_s10a_incident_by_feeder_FY26[Planned or Unplanned], ROWS($Q$9:Q867)),"")</f>
        <v>Unplanned</v>
      </c>
      <c r="R867" s="88" t="str" cm="1">
        <f t="array" ref="R867">IFERROR(INDEX([1]!v_s10a_incident_by_feeder_FY26[Cause], ROWS($R$9:R867)),"")</f>
        <v>Adverse Weather</v>
      </c>
      <c r="S867" s="88" t="str" cm="1">
        <f t="array" ref="S867">IFERROR(INDEX([1]!v_s10a_incident_by_feeder_FY26[Details], ROWS($S$9:S867)),"")</f>
        <v># Repair Jumper, at Fuse F_T01519, West Coast Rd, Kaitaia</v>
      </c>
      <c r="T867" s="18"/>
    </row>
    <row r="868" spans="1:20" ht="15.75" x14ac:dyDescent="0.25">
      <c r="A868" s="10">
        <v>868</v>
      </c>
      <c r="B868" s="11"/>
      <c r="C868" s="116"/>
      <c r="D868" s="116"/>
      <c r="E868" s="85" t="str" cm="1">
        <f t="array" ref="E868">IFERROR(INDEX([1]!v_s10a_incident_by_feeder_FY26[Interruptions Identifier], ROWS($E$9:E868)),"")</f>
        <v>INCD-36554-F-RUSSELL EXPRESS</v>
      </c>
      <c r="F868" s="85" t="str" cm="1">
        <f t="array" ref="F868">IFERROR(INDEX([1]!v_s10a_incident_by_feeder_FY26[Circuit Location], ROWS($F$9:F868)),"")</f>
        <v>Kawakawa CB0209 - Russel Express</v>
      </c>
      <c r="G868" s="88" t="str" cm="1">
        <f t="array" ref="G868">IFERROR(INDEX(#REF!, ROWS($G$9:G868)),"")</f>
        <v/>
      </c>
      <c r="H868" s="88" t="str" cm="1">
        <f t="array" ref="H868">IFERROR(INDEX([1]!v_s10a_incident_by_feeder_FY26[feeder], ROWS($H$9:H868)),"")</f>
        <v>RUSSELL EXPRESS</v>
      </c>
      <c r="I868" s="89" cm="1">
        <f t="array" ref="I868">IFERROR(INDEX([1]!v_s10a_incident_by_feeder_FY26[Start_Date], ROWS($I$9:I868)),"")</f>
        <v>46040.611805555556</v>
      </c>
      <c r="J868" s="90" cm="1">
        <f t="array" ref="J868">IFERROR(INDEX([1]!v_s10a_incident_by_feeder_FY26[Start_Time], ROWS($J$9:J868)),"")</f>
        <v>46040.611805555556</v>
      </c>
      <c r="K868" s="89" cm="1">
        <f t="array" ref="K868">IFERROR(INDEX([1]!v_s10a_incident_by_feeder_FY26[End_Date], ROWS($K$9:K868)),"")</f>
        <v>46042.538194444445</v>
      </c>
      <c r="L868" s="90" cm="1">
        <f t="array" ref="L868">IFERROR(INDEX([1]!v_s10a_incident_by_feeder_FY26[End_Time], ROWS($L$9:L868)),"")</f>
        <v>46042.538194444445</v>
      </c>
      <c r="M868" s="97" cm="1">
        <f t="array" ref="M868">IFERROR(INDEX([1]!v_s10a_incident_by_feeder_FY26[SAIDI_Value], ROWS($M$9:M868)),"")</f>
        <v>0.61466873476628248</v>
      </c>
      <c r="N868" s="94" cm="1">
        <f t="array" ref="N868">IFERROR(INDEX([1]!v_s10a_incident_by_feeder_FY26[SAIFI_Value], ROWS($N$9:N868)),"")</f>
        <v>2.2158209616662973E-4</v>
      </c>
      <c r="O868" s="91" cm="1">
        <f t="array" ref="O868">IFERROR(INDEX([1]!v_s10a_incident_by_feeder_FY26[ICPs], ROWS($N$9:N868)),"")</f>
        <v>8</v>
      </c>
      <c r="P868" s="118" cm="1">
        <f t="array" ref="P868">IFERROR(INDEX([1]!v_s10a_incident_by_feeder_FY26[CML], ROWS($P$9:P868)),"")</f>
        <v>22192.000000001863</v>
      </c>
      <c r="Q868" s="88" t="str" cm="1">
        <f t="array" ref="Q868">IFERROR(INDEX([1]!v_s10a_incident_by_feeder_FY26[Planned or Unplanned], ROWS($Q$9:Q868)),"")</f>
        <v>Unplanned</v>
      </c>
      <c r="R868" s="88" t="str" cm="1">
        <f t="array" ref="R868">IFERROR(INDEX([1]!v_s10a_incident_by_feeder_FY26[Cause], ROWS($R$9:R868)),"")</f>
        <v>Defective Equipment</v>
      </c>
      <c r="S868" s="88" t="str" cm="1">
        <f t="array" ref="S868">IFERROR(INDEX([1]!v_s10a_incident_by_feeder_FY26[Details], ROWS($S$9:S868)),"")</f>
        <v># Line Down, at Pole 404703, Paroa Rd, Kawakawa</v>
      </c>
      <c r="T868" s="18"/>
    </row>
    <row r="869" spans="1:20" ht="15.75" x14ac:dyDescent="0.25">
      <c r="A869" s="10">
        <v>869</v>
      </c>
      <c r="B869" s="11"/>
      <c r="C869" s="116"/>
      <c r="D869" s="116"/>
      <c r="E869" s="85" t="str" cm="1">
        <f t="array" ref="E869">IFERROR(INDEX([1]!v_s10a_incident_by_feeder_FY26[Interruptions Identifier], ROWS($E$9:E869)),"")</f>
        <v>INCD-36557-F-TOTARA NORTH</v>
      </c>
      <c r="F869" s="85" t="str" cm="1">
        <f t="array" ref="F869">IFERROR(INDEX([1]!v_s10a_incident_by_feeder_FY26[Circuit Location], ROWS($F$9:F869)),"")</f>
        <v>Kaeo 191782 - Totara North</v>
      </c>
      <c r="G869" s="88" t="str" cm="1">
        <f t="array" ref="G869">IFERROR(INDEX(#REF!, ROWS($G$9:G869)),"")</f>
        <v/>
      </c>
      <c r="H869" s="88" t="str" cm="1">
        <f t="array" ref="H869">IFERROR(INDEX([1]!v_s10a_incident_by_feeder_FY26[feeder], ROWS($H$9:H869)),"")</f>
        <v>TOTARA NORTH</v>
      </c>
      <c r="I869" s="89" cm="1">
        <f t="array" ref="I869">IFERROR(INDEX([1]!v_s10a_incident_by_feeder_FY26[Start_Date], ROWS($I$9:I869)),"")</f>
        <v>46064.379166666666</v>
      </c>
      <c r="J869" s="90" cm="1">
        <f t="array" ref="J869">IFERROR(INDEX([1]!v_s10a_incident_by_feeder_FY26[Start_Time], ROWS($J$9:J869)),"")</f>
        <v>46064.379166666666</v>
      </c>
      <c r="K869" s="89" cm="1">
        <f t="array" ref="K869">IFERROR(INDEX([1]!v_s10a_incident_by_feeder_FY26[End_Date], ROWS($K$9:K869)),"")</f>
        <v>46064.617361111108</v>
      </c>
      <c r="L869" s="90" cm="1">
        <f t="array" ref="L869">IFERROR(INDEX([1]!v_s10a_incident_by_feeder_FY26[End_Time], ROWS($L$9:L869)),"")</f>
        <v>46064.617361111108</v>
      </c>
      <c r="M869" s="97" cm="1">
        <f t="array" ref="M869">IFERROR(INDEX([1]!v_s10a_incident_by_feeder_FY26[SAIDI_Value], ROWS($M$9:M869)),"")</f>
        <v>0.39901395966853742</v>
      </c>
      <c r="N869" s="94" cm="1">
        <f t="array" ref="N869">IFERROR(INDEX([1]!v_s10a_incident_by_feeder_FY26[SAIFI_Value], ROWS($N$9:N869)),"")</f>
        <v>1.1633060048748061E-3</v>
      </c>
      <c r="O869" s="91" cm="1">
        <f t="array" ref="O869">IFERROR(INDEX([1]!v_s10a_incident_by_feeder_FY26[ICPs], ROWS($N$9:N869)),"")</f>
        <v>42</v>
      </c>
      <c r="P869" s="118" cm="1">
        <f t="array" ref="P869">IFERROR(INDEX([1]!v_s10a_incident_by_feeder_FY26[CML], ROWS($P$9:P869)),"")</f>
        <v>14405.999999872874</v>
      </c>
      <c r="Q869" s="88" t="str" cm="1">
        <f t="array" ref="Q869">IFERROR(INDEX([1]!v_s10a_incident_by_feeder_FY26[Planned or Unplanned], ROWS($Q$9:Q869)),"")</f>
        <v>Planned</v>
      </c>
      <c r="R869" s="88" t="str" cm="1">
        <f t="array" ref="R869">IFERROR(INDEX([1]!v_s10a_incident_by_feeder_FY26[Cause], ROWS($R$9:R869)),"")</f>
        <v>Planned Outage</v>
      </c>
      <c r="S869" s="88" t="str" cm="1">
        <f t="array" ref="S869">IFERROR(INDEX([1]!v_s10a_incident_by_feeder_FY26[Details], ROWS($S$9:S869)),"")</f>
        <v># Vegetation Clearance, Beyond Links L512, Otangaroa Rd, Kaeo</v>
      </c>
      <c r="T869" s="18"/>
    </row>
    <row r="870" spans="1:20" ht="15.75" x14ac:dyDescent="0.25">
      <c r="A870" s="10">
        <v>870</v>
      </c>
      <c r="B870" s="11"/>
      <c r="C870" s="116"/>
      <c r="D870" s="116"/>
      <c r="E870" s="85" t="str" cm="1">
        <f t="array" ref="E870">IFERROR(INDEX([1]!v_s10a_incident_by_feeder_FY26[Interruptions Identifier], ROWS($E$9:E870)),"")</f>
        <v>INCD-36560-F-AWANUI</v>
      </c>
      <c r="F870" s="85" t="str" cm="1">
        <f t="array" ref="F870">IFERROR(INDEX([1]!v_s10a_incident_by_feeder_FY26[Circuit Location], ROWS($F$9:F870)),"")</f>
        <v>NPL CB1406 - Awanui</v>
      </c>
      <c r="G870" s="88" t="str" cm="1">
        <f t="array" ref="G870">IFERROR(INDEX(#REF!, ROWS($G$9:G870)),"")</f>
        <v/>
      </c>
      <c r="H870" s="88" t="str" cm="1">
        <f t="array" ref="H870">IFERROR(INDEX([1]!v_s10a_incident_by_feeder_FY26[feeder], ROWS($H$9:H870)),"")</f>
        <v>AWANUI</v>
      </c>
      <c r="I870" s="89" cm="1">
        <f t="array" ref="I870">IFERROR(INDEX([1]!v_s10a_incident_by_feeder_FY26[Start_Date], ROWS($I$9:I870)),"")</f>
        <v>46038.930069444446</v>
      </c>
      <c r="J870" s="90" cm="1">
        <f t="array" ref="J870">IFERROR(INDEX([1]!v_s10a_incident_by_feeder_FY26[Start_Time], ROWS($J$9:J870)),"")</f>
        <v>46038.930069444446</v>
      </c>
      <c r="K870" s="89" cm="1">
        <f t="array" ref="K870">IFERROR(INDEX([1]!v_s10a_incident_by_feeder_FY26[End_Date], ROWS($K$9:K870)),"")</f>
        <v>46040.588194444441</v>
      </c>
      <c r="L870" s="90" cm="1">
        <f t="array" ref="L870">IFERROR(INDEX([1]!v_s10a_incident_by_feeder_FY26[End_Time], ROWS($L$9:L870)),"")</f>
        <v>46040.588194444441</v>
      </c>
      <c r="M870" s="97" cm="1">
        <f t="array" ref="M870">IFERROR(INDEX([1]!v_s10a_incident_by_feeder_FY26[SAIDI_Value], ROWS($M$9:M870)),"")</f>
        <v>0.53648210723333078</v>
      </c>
      <c r="N870" s="94" cm="1">
        <f t="array" ref="N870">IFERROR(INDEX([1]!v_s10a_incident_by_feeder_FY26[SAIFI_Value], ROWS($N$9:N870)),"")</f>
        <v>1.0442056281852427E-2</v>
      </c>
      <c r="O870" s="91" cm="1">
        <f t="array" ref="O870">IFERROR(INDEX([1]!v_s10a_incident_by_feeder_FY26[ICPs], ROWS($N$9:N870)),"")</f>
        <v>303</v>
      </c>
      <c r="P870" s="118" cm="1">
        <f t="array" ref="P870">IFERROR(INDEX([1]!v_s10a_incident_by_feeder_FY26[CML], ROWS($P$9:P870)),"")</f>
        <v>19369.149999552174</v>
      </c>
      <c r="Q870" s="88" t="str" cm="1">
        <f t="array" ref="Q870">IFERROR(INDEX([1]!v_s10a_incident_by_feeder_FY26[Planned or Unplanned], ROWS($Q$9:Q870)),"")</f>
        <v>Unplanned</v>
      </c>
      <c r="R870" s="88" t="str" cm="1">
        <f t="array" ref="R870">IFERROR(INDEX([1]!v_s10a_incident_by_feeder_FY26[Cause], ROWS($R$9:R870)),"")</f>
        <v>Third Party</v>
      </c>
      <c r="S870" s="88" t="str" cm="1">
        <f t="array" ref="S870">IFERROR(INDEX([1]!v_s10a_incident_by_feeder_FY26[Details], ROWS($S$9:S870)),"")</f>
        <v># Car vs Pole, at Pole 205220, Awanui, Kaitaia</v>
      </c>
      <c r="T870" s="18"/>
    </row>
    <row r="871" spans="1:20" ht="15.75" x14ac:dyDescent="0.25">
      <c r="A871" s="10">
        <v>871</v>
      </c>
      <c r="B871" s="11"/>
      <c r="C871" s="116"/>
      <c r="D871" s="116"/>
      <c r="E871" s="85" t="str" cm="1">
        <f t="array" ref="E871">IFERROR(INDEX([1]!v_s10a_incident_by_feeder_FY26[Interruptions Identifier], ROWS($E$9:E871)),"")</f>
        <v>INCD-36569-F-BULLS GORGE</v>
      </c>
      <c r="F871" s="85" t="str" cm="1">
        <f t="array" ref="F871">IFERROR(INDEX([1]!v_s10a_incident_by_feeder_FY26[Circuit Location], ROWS($F$9:F871)),"")</f>
        <v>Mt Pokaka 171112 - Bulls Gorge</v>
      </c>
      <c r="G871" s="88" t="str" cm="1">
        <f t="array" ref="G871">IFERROR(INDEX(#REF!, ROWS($G$9:G871)),"")</f>
        <v/>
      </c>
      <c r="H871" s="88" t="str" cm="1">
        <f t="array" ref="H871">IFERROR(INDEX([1]!v_s10a_incident_by_feeder_FY26[feeder], ROWS($H$9:H871)),"")</f>
        <v>BULLS GORGE</v>
      </c>
      <c r="I871" s="89" cm="1">
        <f t="array" ref="I871">IFERROR(INDEX([1]!v_s10a_incident_by_feeder_FY26[Start_Date], ROWS($I$9:I871)),"")</f>
        <v>46041.530555555553</v>
      </c>
      <c r="J871" s="90" cm="1">
        <f t="array" ref="J871">IFERROR(INDEX([1]!v_s10a_incident_by_feeder_FY26[Start_Time], ROWS($J$9:J871)),"")</f>
        <v>46041.530555555553</v>
      </c>
      <c r="K871" s="89" cm="1">
        <f t="array" ref="K871">IFERROR(INDEX([1]!v_s10a_incident_by_feeder_FY26[End_Date], ROWS($K$9:K871)),"")</f>
        <v>46041.655798611115</v>
      </c>
      <c r="L871" s="90" cm="1">
        <f t="array" ref="L871">IFERROR(INDEX([1]!v_s10a_incident_by_feeder_FY26[End_Time], ROWS($L$9:L871)),"")</f>
        <v>46041.655798611115</v>
      </c>
      <c r="M871" s="97" cm="1">
        <f t="array" ref="M871">IFERROR(INDEX([1]!v_s10a_incident_by_feeder_FY26[SAIDI_Value], ROWS($M$9:M871)),"")</f>
        <v>0.1598576334848078</v>
      </c>
      <c r="N871" s="94" cm="1">
        <f t="array" ref="N871">IFERROR(INDEX([1]!v_s10a_incident_by_feeder_FY26[SAIFI_Value], ROWS($N$9:N871)),"")</f>
        <v>7.8661644139153553E-3</v>
      </c>
      <c r="O871" s="91" cm="1">
        <f t="array" ref="O871">IFERROR(INDEX([1]!v_s10a_incident_by_feeder_FY26[ICPs], ROWS($N$9:N871)),"")</f>
        <v>202</v>
      </c>
      <c r="P871" s="118" cm="1">
        <f t="array" ref="P871">IFERROR(INDEX([1]!v_s10a_incident_by_feeder_FY26[CML], ROWS($P$9:P871)),"")</f>
        <v>5771.4999993355013</v>
      </c>
      <c r="Q871" s="88" t="str" cm="1">
        <f t="array" ref="Q871">IFERROR(INDEX([1]!v_s10a_incident_by_feeder_FY26[Planned or Unplanned], ROWS($Q$9:Q871)),"")</f>
        <v>Unplanned</v>
      </c>
      <c r="R871" s="88" t="str" cm="1">
        <f t="array" ref="R871">IFERROR(INDEX([1]!v_s10a_incident_by_feeder_FY26[Cause], ROWS($R$9:R871)),"")</f>
        <v>Vegetation</v>
      </c>
      <c r="S871" s="88" t="str" cm="1">
        <f t="array" ref="S871">IFERROR(INDEX([1]!v_s10a_incident_by_feeder_FY26[Details], ROWS($S$9:S871)),"")</f>
        <v># Branch on Line, at Pole 440775, Bulls Gorge, Mt Pokaka</v>
      </c>
      <c r="T871" s="18"/>
    </row>
    <row r="872" spans="1:20" ht="15.75" x14ac:dyDescent="0.25">
      <c r="A872" s="10">
        <v>872</v>
      </c>
      <c r="B872" s="11"/>
      <c r="C872" s="116"/>
      <c r="D872" s="116"/>
      <c r="E872" s="85" t="str" cm="1">
        <f t="array" ref="E872">IFERROR(INDEX([1]!v_s10a_incident_by_feeder_FY26[Interruptions Identifier], ROWS($E$9:E872)),"")</f>
        <v>INCD-36578-F-TOWAI</v>
      </c>
      <c r="F872" s="85" t="str" cm="1">
        <f t="array" ref="F872">IFERROR(INDEX([1]!v_s10a_incident_by_feeder_FY26[Circuit Location], ROWS($F$9:F872)),"")</f>
        <v>Kawakawa CB0206 - Towai</v>
      </c>
      <c r="G872" s="88" t="str" cm="1">
        <f t="array" ref="G872">IFERROR(INDEX(#REF!, ROWS($G$9:G872)),"")</f>
        <v/>
      </c>
      <c r="H872" s="88" t="str" cm="1">
        <f t="array" ref="H872">IFERROR(INDEX([1]!v_s10a_incident_by_feeder_FY26[feeder], ROWS($H$9:H872)),"")</f>
        <v>TOWAI</v>
      </c>
      <c r="I872" s="89" cm="1">
        <f t="array" ref="I872">IFERROR(INDEX([1]!v_s10a_incident_by_feeder_FY26[Start_Date], ROWS($I$9:I872)),"")</f>
        <v>46041.509722222225</v>
      </c>
      <c r="J872" s="90" cm="1">
        <f t="array" ref="J872">IFERROR(INDEX([1]!v_s10a_incident_by_feeder_FY26[Start_Time], ROWS($J$9:J872)),"")</f>
        <v>46041.509722222225</v>
      </c>
      <c r="K872" s="89" cm="1">
        <f t="array" ref="K872">IFERROR(INDEX([1]!v_s10a_incident_by_feeder_FY26[End_Date], ROWS($K$9:K872)),"")</f>
        <v>46042.90902777778</v>
      </c>
      <c r="L872" s="90" cm="1">
        <f t="array" ref="L872">IFERROR(INDEX([1]!v_s10a_incident_by_feeder_FY26[End_Time], ROWS($L$9:L872)),"")</f>
        <v>46042.90902777778</v>
      </c>
      <c r="M872" s="97" cm="1">
        <f t="array" ref="M872">IFERROR(INDEX([1]!v_s10a_incident_by_feeder_FY26[SAIDI_Value], ROWS($M$9:M872)),"")</f>
        <v>0.16208730334403881</v>
      </c>
      <c r="N872" s="94" cm="1">
        <f t="array" ref="N872">IFERROR(INDEX([1]!v_s10a_incident_by_feeder_FY26[SAIFI_Value], ROWS($N$9:N872)),"")</f>
        <v>6.0935076445823178E-4</v>
      </c>
      <c r="O872" s="91" cm="1">
        <f t="array" ref="O872">IFERROR(INDEX([1]!v_s10a_incident_by_feeder_FY26[ICPs], ROWS($N$9:N872)),"")</f>
        <v>22</v>
      </c>
      <c r="P872" s="118" cm="1">
        <f t="array" ref="P872">IFERROR(INDEX([1]!v_s10a_incident_by_feeder_FY26[CML], ROWS($P$9:P872)),"")</f>
        <v>5851.9999999331776</v>
      </c>
      <c r="Q872" s="88" t="str" cm="1">
        <f t="array" ref="Q872">IFERROR(INDEX([1]!v_s10a_incident_by_feeder_FY26[Planned or Unplanned], ROWS($Q$9:Q872)),"")</f>
        <v>Unplanned</v>
      </c>
      <c r="R872" s="88" t="str" cm="1">
        <f t="array" ref="R872">IFERROR(INDEX([1]!v_s10a_incident_by_feeder_FY26[Cause], ROWS($R$9:R872)),"")</f>
        <v>Third Party</v>
      </c>
      <c r="S872" s="88" t="str" cm="1">
        <f t="array" ref="S872">IFERROR(INDEX([1]!v_s10a_incident_by_feeder_FY26[Details], ROWS($S$9:S872)),"")</f>
        <v># Trees through Line, near Ruapekapeka Rd, Kawakawa</v>
      </c>
      <c r="T872" s="18"/>
    </row>
    <row r="873" spans="1:20" ht="15.75" x14ac:dyDescent="0.25">
      <c r="A873" s="10">
        <v>873</v>
      </c>
      <c r="B873" s="11"/>
      <c r="C873" s="116"/>
      <c r="D873" s="116"/>
      <c r="E873" s="85" t="str" cm="1">
        <f t="array" ref="E873">IFERROR(INDEX([1]!v_s10a_incident_by_feeder_FY26[Interruptions Identifier], ROWS($E$9:E873)),"")</f>
        <v>INCD-36584-F-RAWENE</v>
      </c>
      <c r="F873" s="85" t="str" cm="1">
        <f t="array" ref="F873">IFERROR(INDEX([1]!v_s10a_incident_by_feeder_FY26[Circuit Location], ROWS($F$9:F873)),"")</f>
        <v>Omanaia 051742 - Rawene</v>
      </c>
      <c r="G873" s="88" t="str" cm="1">
        <f t="array" ref="G873">IFERROR(INDEX(#REF!, ROWS($G$9:G873)),"")</f>
        <v/>
      </c>
      <c r="H873" s="88" t="str" cm="1">
        <f t="array" ref="H873">IFERROR(INDEX([1]!v_s10a_incident_by_feeder_FY26[feeder], ROWS($H$9:H873)),"")</f>
        <v>RAWENE</v>
      </c>
      <c r="I873" s="89" cm="1">
        <f t="array" ref="I873">IFERROR(INDEX([1]!v_s10a_incident_by_feeder_FY26[Start_Date], ROWS($I$9:I873)),"")</f>
        <v>46042.433333333334</v>
      </c>
      <c r="J873" s="90" cm="1">
        <f t="array" ref="J873">IFERROR(INDEX([1]!v_s10a_incident_by_feeder_FY26[Start_Time], ROWS($J$9:J873)),"")</f>
        <v>46042.433333333334</v>
      </c>
      <c r="K873" s="89" cm="1">
        <f t="array" ref="K873">IFERROR(INDEX([1]!v_s10a_incident_by_feeder_FY26[End_Date], ROWS($K$9:K873)),"")</f>
        <v>46042.495833333334</v>
      </c>
      <c r="L873" s="90" cm="1">
        <f t="array" ref="L873">IFERROR(INDEX([1]!v_s10a_incident_by_feeder_FY26[End_Time], ROWS($L$9:L873)),"")</f>
        <v>46042.495833333334</v>
      </c>
      <c r="M873" s="97" cm="1">
        <f t="array" ref="M873">IFERROR(INDEX([1]!v_s10a_incident_by_feeder_FY26[SAIDI_Value], ROWS($M$9:M873)),"")</f>
        <v>0.10220474185685796</v>
      </c>
      <c r="N873" s="94" cm="1">
        <f t="array" ref="N873">IFERROR(INDEX([1]!v_s10a_incident_by_feeder_FY26[SAIFI_Value], ROWS($N$9:N873)),"")</f>
        <v>1.1356082428539774E-3</v>
      </c>
      <c r="O873" s="91" cm="1">
        <f t="array" ref="O873">IFERROR(INDEX([1]!v_s10a_incident_by_feeder_FY26[ICPs], ROWS($N$9:N873)),"")</f>
        <v>41</v>
      </c>
      <c r="P873" s="118" cm="1">
        <f t="array" ref="P873">IFERROR(INDEX([1]!v_s10a_incident_by_feeder_FY26[CML], ROWS($P$9:P873)),"")</f>
        <v>3690</v>
      </c>
      <c r="Q873" s="88" t="str" cm="1">
        <f t="array" ref="Q873">IFERROR(INDEX([1]!v_s10a_incident_by_feeder_FY26[Planned or Unplanned], ROWS($Q$9:Q873)),"")</f>
        <v>Unplanned</v>
      </c>
      <c r="R873" s="88" t="str" cm="1">
        <f t="array" ref="R873">IFERROR(INDEX([1]!v_s10a_incident_by_feeder_FY26[Cause], ROWS($R$9:R873)),"")</f>
        <v>Defective Equipment</v>
      </c>
      <c r="S873" s="88" t="str" cm="1">
        <f t="array" ref="S873">IFERROR(INDEX([1]!v_s10a_incident_by_feeder_FY26[Details], ROWS($S$9:S873)),"")</f>
        <v># Jumper Off Pole 211773, Waiotemarama Gorge Rd, Omanaia</v>
      </c>
      <c r="T873" s="18"/>
    </row>
    <row r="874" spans="1:20" ht="15.75" x14ac:dyDescent="0.25">
      <c r="A874" s="10">
        <v>874</v>
      </c>
      <c r="B874" s="11"/>
      <c r="C874" s="116"/>
      <c r="D874" s="116"/>
      <c r="E874" s="85" t="str" cm="1">
        <f t="array" ref="E874">IFERROR(INDEX([1]!v_s10a_incident_by_feeder_FY26[Interruptions Identifier], ROWS($E$9:E874)),"")</f>
        <v>INCD-36590-F-CROSSROADS</v>
      </c>
      <c r="F874" s="85" t="str" cm="1">
        <f t="array" ref="F874">IFERROR(INDEX([1]!v_s10a_incident_by_feeder_FY26[Circuit Location], ROWS($F$9:F874)),"")</f>
        <v>Mt Pokaka 171122 - Crossroads</v>
      </c>
      <c r="G874" s="88" t="str" cm="1">
        <f t="array" ref="G874">IFERROR(INDEX(#REF!, ROWS($G$9:G874)),"")</f>
        <v/>
      </c>
      <c r="H874" s="88" t="str" cm="1">
        <f t="array" ref="H874">IFERROR(INDEX([1]!v_s10a_incident_by_feeder_FY26[feeder], ROWS($H$9:H874)),"")</f>
        <v>CROSSROADS</v>
      </c>
      <c r="I874" s="89" cm="1">
        <f t="array" ref="I874">IFERROR(INDEX([1]!v_s10a_incident_by_feeder_FY26[Start_Date], ROWS($I$9:I874)),"")</f>
        <v>46052.425000000003</v>
      </c>
      <c r="J874" s="90" cm="1">
        <f t="array" ref="J874">IFERROR(INDEX([1]!v_s10a_incident_by_feeder_FY26[Start_Time], ROWS($J$9:J874)),"")</f>
        <v>46052.425000000003</v>
      </c>
      <c r="K874" s="89" cm="1">
        <f t="array" ref="K874">IFERROR(INDEX([1]!v_s10a_incident_by_feeder_FY26[End_Date], ROWS($K$9:K874)),"")</f>
        <v>46052.48541666667</v>
      </c>
      <c r="L874" s="90" cm="1">
        <f t="array" ref="L874">IFERROR(INDEX([1]!v_s10a_incident_by_feeder_FY26[End_Time], ROWS($L$9:L874)),"")</f>
        <v>46052.48541666667</v>
      </c>
      <c r="M874" s="97" cm="1">
        <f t="array" ref="M874">IFERROR(INDEX([1]!v_s10a_incident_by_feeder_FY26[SAIDI_Value], ROWS($M$9:M874)),"")</f>
        <v>0.18072789718735838</v>
      </c>
      <c r="N874" s="94" cm="1">
        <f t="array" ref="N874">IFERROR(INDEX([1]!v_s10a_incident_by_feeder_FY26[SAIFI_Value], ROWS($N$9:N874)),"")</f>
        <v>2.0773321515621538E-3</v>
      </c>
      <c r="O874" s="91" cm="1">
        <f t="array" ref="O874">IFERROR(INDEX([1]!v_s10a_incident_by_feeder_FY26[ICPs], ROWS($N$9:N874)),"")</f>
        <v>75</v>
      </c>
      <c r="P874" s="118" cm="1">
        <f t="array" ref="P874">IFERROR(INDEX([1]!v_s10a_incident_by_feeder_FY26[CML], ROWS($P$9:P874)),"")</f>
        <v>6525.0000000523869</v>
      </c>
      <c r="Q874" s="88" t="str" cm="1">
        <f t="array" ref="Q874">IFERROR(INDEX([1]!v_s10a_incident_by_feeder_FY26[Planned or Unplanned], ROWS($Q$9:Q874)),"")</f>
        <v>Planned</v>
      </c>
      <c r="R874" s="88" t="str" cm="1">
        <f t="array" ref="R874">IFERROR(INDEX([1]!v_s10a_incident_by_feeder_FY26[Cause], ROWS($R$9:R874)),"")</f>
        <v>Planned Outage</v>
      </c>
      <c r="S874" s="88" t="str" cm="1">
        <f t="array" ref="S874">IFERROR(INDEX([1]!v_s10a_incident_by_feeder_FY26[Details], ROWS($S$9:S874)),"")</f>
        <v># Replace Rotten Crossarms, at Pole 440500, Valencia Lane, Mt Pokaka</v>
      </c>
      <c r="T874" s="18"/>
    </row>
    <row r="875" spans="1:20" ht="15.75" x14ac:dyDescent="0.25">
      <c r="A875" s="10">
        <v>875</v>
      </c>
      <c r="B875" s="11"/>
      <c r="C875" s="116"/>
      <c r="D875" s="116"/>
      <c r="E875" s="85" t="str" cm="1">
        <f t="array" ref="E875">IFERROR(INDEX([1]!v_s10a_incident_by_feeder_FY26[Interruptions Identifier], ROWS($E$9:E875)),"")</f>
        <v>INCD-36593-F-BROADWOOD</v>
      </c>
      <c r="F875" s="85" t="str" cm="1">
        <f t="array" ref="F875">IFERROR(INDEX([1]!v_s10a_incident_by_feeder_FY26[Circuit Location], ROWS($F$9:F875)),"")</f>
        <v>Kaitaia Transmission 151922 - Broadwood</v>
      </c>
      <c r="G875" s="88" t="str" cm="1">
        <f t="array" ref="G875">IFERROR(INDEX(#REF!, ROWS($G$9:G875)),"")</f>
        <v/>
      </c>
      <c r="H875" s="88" t="str" cm="1">
        <f t="array" ref="H875">IFERROR(INDEX([1]!v_s10a_incident_by_feeder_FY26[feeder], ROWS($H$9:H875)),"")</f>
        <v>BROADWOOD</v>
      </c>
      <c r="I875" s="89" cm="1">
        <f t="array" ref="I875">IFERROR(INDEX([1]!v_s10a_incident_by_feeder_FY26[Start_Date], ROWS($I$9:I875)),"")</f>
        <v>46043.379861111112</v>
      </c>
      <c r="J875" s="90" cm="1">
        <f t="array" ref="J875">IFERROR(INDEX([1]!v_s10a_incident_by_feeder_FY26[Start_Time], ROWS($J$9:J875)),"")</f>
        <v>46043.379861111112</v>
      </c>
      <c r="K875" s="89" cm="1">
        <f t="array" ref="K875">IFERROR(INDEX([1]!v_s10a_incident_by_feeder_FY26[End_Date], ROWS($K$9:K875)),"")</f>
        <v>46044.65</v>
      </c>
      <c r="L875" s="90" cm="1">
        <f t="array" ref="L875">IFERROR(INDEX([1]!v_s10a_incident_by_feeder_FY26[End_Time], ROWS($L$9:L875)),"")</f>
        <v>46044.65</v>
      </c>
      <c r="M875" s="97" cm="1">
        <f t="array" ref="M875">IFERROR(INDEX([1]!v_s10a_incident_by_feeder_FY26[SAIDI_Value], ROWS($M$9:M875)),"")</f>
        <v>0.38835032129232405</v>
      </c>
      <c r="N875" s="94" cm="1">
        <f t="array" ref="N875">IFERROR(INDEX([1]!v_s10a_incident_by_feeder_FY26[SAIFI_Value], ROWS($N$9:N875)),"")</f>
        <v>9.6942167072900515E-4</v>
      </c>
      <c r="O875" s="91" cm="1">
        <f t="array" ref="O875">IFERROR(INDEX([1]!v_s10a_incident_by_feeder_FY26[ICPs], ROWS($N$9:N875)),"")</f>
        <v>14</v>
      </c>
      <c r="P875" s="118" cm="1">
        <f t="array" ref="P875">IFERROR(INDEX([1]!v_s10a_incident_by_feeder_FY26[CML], ROWS($P$9:P875)),"")</f>
        <v>14020.999999938067</v>
      </c>
      <c r="Q875" s="88" t="str" cm="1">
        <f t="array" ref="Q875">IFERROR(INDEX([1]!v_s10a_incident_by_feeder_FY26[Planned or Unplanned], ROWS($Q$9:Q875)),"")</f>
        <v>Unplanned</v>
      </c>
      <c r="R875" s="88" t="str" cm="1">
        <f t="array" ref="R875">IFERROR(INDEX([1]!v_s10a_incident_by_feeder_FY26[Cause], ROWS($R$9:R875)),"")</f>
        <v>Wildlife</v>
      </c>
      <c r="S875" s="88" t="str" cm="1">
        <f t="array" ref="S875">IFERROR(INDEX([1]!v_s10a_incident_by_feeder_FY26[Details], ROWS($S$9:S875)),"")</f>
        <v># Bird Strike, at Pole 407491, South Rd, Kaitaia</v>
      </c>
      <c r="T875" s="18"/>
    </row>
    <row r="876" spans="1:20" ht="15.75" x14ac:dyDescent="0.25">
      <c r="A876" s="10">
        <v>876</v>
      </c>
      <c r="B876" s="11"/>
      <c r="C876" s="116"/>
      <c r="D876" s="116"/>
      <c r="E876" s="85" t="str" cm="1">
        <f t="array" ref="E876">IFERROR(INDEX([1]!v_s10a_incident_by_feeder_FY26[Interruptions Identifier], ROWS($E$9:E876)),"")</f>
        <v>INCD-36596-F-TAKOU BAY</v>
      </c>
      <c r="F876" s="85" t="str" cm="1">
        <f t="array" ref="F876">IFERROR(INDEX([1]!v_s10a_incident_by_feeder_FY26[Circuit Location], ROWS($F$9:F876)),"")</f>
        <v>Waipapa 041672 - Takou Bay</v>
      </c>
      <c r="G876" s="88" t="str" cm="1">
        <f t="array" ref="G876">IFERROR(INDEX(#REF!, ROWS($G$9:G876)),"")</f>
        <v/>
      </c>
      <c r="H876" s="88" t="str" cm="1">
        <f t="array" ref="H876">IFERROR(INDEX([1]!v_s10a_incident_by_feeder_FY26[feeder], ROWS($H$9:H876)),"")</f>
        <v>TAKOU BAY</v>
      </c>
      <c r="I876" s="89" cm="1">
        <f t="array" ref="I876">IFERROR(INDEX([1]!v_s10a_incident_by_feeder_FY26[Start_Date], ROWS($I$9:I876)),"")</f>
        <v>46062.404861111114</v>
      </c>
      <c r="J876" s="90" cm="1">
        <f t="array" ref="J876">IFERROR(INDEX([1]!v_s10a_incident_by_feeder_FY26[Start_Time], ROWS($J$9:J876)),"")</f>
        <v>46062.404861111114</v>
      </c>
      <c r="K876" s="89" cm="1">
        <f t="array" ref="K876">IFERROR(INDEX([1]!v_s10a_incident_by_feeder_FY26[End_Date], ROWS($K$9:K876)),"")</f>
        <v>46062.499305555553</v>
      </c>
      <c r="L876" s="90" cm="1">
        <f t="array" ref="L876">IFERROR(INDEX([1]!v_s10a_incident_by_feeder_FY26[End_Time], ROWS($L$9:L876)),"")</f>
        <v>46062.499305555553</v>
      </c>
      <c r="M876" s="97" cm="1">
        <f t="array" ref="M876">IFERROR(INDEX([1]!v_s10a_incident_by_feeder_FY26[SAIDI_Value], ROWS($M$9:M876)),"")</f>
        <v>3.390206071169511E-2</v>
      </c>
      <c r="N876" s="94" cm="1">
        <f t="array" ref="N876">IFERROR(INDEX([1]!v_s10a_incident_by_feeder_FY26[SAIFI_Value], ROWS($N$9:N876)),"")</f>
        <v>2.4927985818745847E-4</v>
      </c>
      <c r="O876" s="91" cm="1">
        <f t="array" ref="O876">IFERROR(INDEX([1]!v_s10a_incident_by_feeder_FY26[ICPs], ROWS($N$9:N876)),"")</f>
        <v>9</v>
      </c>
      <c r="P876" s="118" cm="1">
        <f t="array" ref="P876">IFERROR(INDEX([1]!v_s10a_incident_by_feeder_FY26[CML], ROWS($P$9:P876)),"")</f>
        <v>1223.9999999350403</v>
      </c>
      <c r="Q876" s="88" t="str" cm="1">
        <f t="array" ref="Q876">IFERROR(INDEX([1]!v_s10a_incident_by_feeder_FY26[Planned or Unplanned], ROWS($Q$9:Q876)),"")</f>
        <v>Planned</v>
      </c>
      <c r="R876" s="88" t="str" cm="1">
        <f t="array" ref="R876">IFERROR(INDEX([1]!v_s10a_incident_by_feeder_FY26[Cause], ROWS($R$9:R876)),"")</f>
        <v>Planned Outage</v>
      </c>
      <c r="S876" s="88" t="str" cm="1">
        <f t="array" ref="S876">IFERROR(INDEX([1]!v_s10a_incident_by_feeder_FY26[Details], ROWS($S$9:S876)),"")</f>
        <v># Install Poles near Pole 437054, Stanners Rd, Waipapa</v>
      </c>
      <c r="T876" s="18"/>
    </row>
    <row r="877" spans="1:20" ht="15.75" x14ac:dyDescent="0.25">
      <c r="A877" s="10">
        <v>877</v>
      </c>
      <c r="B877" s="11"/>
      <c r="C877" s="116"/>
      <c r="D877" s="116"/>
      <c r="E877" s="85" t="str" cm="1">
        <f t="array" ref="E877">IFERROR(INDEX([1]!v_s10a_incident_by_feeder_FY26[Interruptions Identifier], ROWS($E$9:E877)),"")</f>
        <v>INCD-36599-F-OPONONI</v>
      </c>
      <c r="F877" s="85" t="str" cm="1">
        <f t="array" ref="F877">IFERROR(INDEX([1]!v_s10a_incident_by_feeder_FY26[Circuit Location], ROWS($F$9:F877)),"")</f>
        <v>Omanaia 051762 - Opononi</v>
      </c>
      <c r="G877" s="88" t="str" cm="1">
        <f t="array" ref="G877">IFERROR(INDEX(#REF!, ROWS($G$9:G877)),"")</f>
        <v/>
      </c>
      <c r="H877" s="88" t="str" cm="1">
        <f t="array" ref="H877">IFERROR(INDEX([1]!v_s10a_incident_by_feeder_FY26[feeder], ROWS($H$9:H877)),"")</f>
        <v>OPONONI</v>
      </c>
      <c r="I877" s="89" cm="1">
        <f t="array" ref="I877">IFERROR(INDEX([1]!v_s10a_incident_by_feeder_FY26[Start_Date], ROWS($I$9:I877)),"")</f>
        <v>46043.44027777778</v>
      </c>
      <c r="J877" s="90" cm="1">
        <f t="array" ref="J877">IFERROR(INDEX([1]!v_s10a_incident_by_feeder_FY26[Start_Time], ROWS($J$9:J877)),"")</f>
        <v>46043.44027777778</v>
      </c>
      <c r="K877" s="89" cm="1">
        <f t="array" ref="K877">IFERROR(INDEX([1]!v_s10a_incident_by_feeder_FY26[End_Date], ROWS($K$9:K877)),"")</f>
        <v>46043.659722222219</v>
      </c>
      <c r="L877" s="90" cm="1">
        <f t="array" ref="L877">IFERROR(INDEX([1]!v_s10a_incident_by_feeder_FY26[End_Time], ROWS($L$9:L877)),"")</f>
        <v>46043.659722222219</v>
      </c>
      <c r="M877" s="97" cm="1">
        <f t="array" ref="M877">IFERROR(INDEX([1]!v_s10a_incident_by_feeder_FY26[SAIDI_Value], ROWS($M$9:M877)),"")</f>
        <v>7.8772435185437625E-2</v>
      </c>
      <c r="N877" s="94" cm="1">
        <f t="array" ref="N877">IFERROR(INDEX([1]!v_s10a_incident_by_feeder_FY26[SAIFI_Value], ROWS($N$9:N877)),"")</f>
        <v>2.4927985818745847E-4</v>
      </c>
      <c r="O877" s="91" cm="1">
        <f t="array" ref="O877">IFERROR(INDEX([1]!v_s10a_incident_by_feeder_FY26[ICPs], ROWS($N$9:N877)),"")</f>
        <v>9</v>
      </c>
      <c r="P877" s="118" cm="1">
        <f t="array" ref="P877">IFERROR(INDEX([1]!v_s10a_incident_by_feeder_FY26[CML], ROWS($P$9:P877)),"")</f>
        <v>2843.9999999350403</v>
      </c>
      <c r="Q877" s="88" t="str" cm="1">
        <f t="array" ref="Q877">IFERROR(INDEX([1]!v_s10a_incident_by_feeder_FY26[Planned or Unplanned], ROWS($Q$9:Q877)),"")</f>
        <v>Unplanned</v>
      </c>
      <c r="R877" s="88" t="str" cm="1">
        <f t="array" ref="R877">IFERROR(INDEX([1]!v_s10a_incident_by_feeder_FY26[Cause], ROWS($R$9:R877)),"")</f>
        <v>Defective Equipment</v>
      </c>
      <c r="S877" s="88" t="str" cm="1">
        <f t="array" ref="S877">IFERROR(INDEX([1]!v_s10a_incident_by_feeder_FY26[Details], ROWS($S$9:S877)),"")</f>
        <v># Replace Crossarms, on Poles 434796, 436797, Jackson Rd, Omanaia</v>
      </c>
      <c r="T877" s="18"/>
    </row>
    <row r="878" spans="1:20" ht="15.75" x14ac:dyDescent="0.25">
      <c r="A878" s="10">
        <v>878</v>
      </c>
      <c r="B878" s="11"/>
      <c r="C878" s="116"/>
      <c r="D878" s="116"/>
      <c r="E878" s="85" t="str" cm="1">
        <f t="array" ref="E878">IFERROR(INDEX([1]!v_s10a_incident_by_feeder_FY26[Interruptions Identifier], ROWS($E$9:E878)),"")</f>
        <v>INCD-36602-F-RUSSELL EXPRESS</v>
      </c>
      <c r="F878" s="85" t="str" cm="1">
        <f t="array" ref="F878">IFERROR(INDEX([1]!v_s10a_incident_by_feeder_FY26[Circuit Location], ROWS($F$9:F878)),"")</f>
        <v>Kawakawa CB0209 - Russel Express</v>
      </c>
      <c r="G878" s="88" t="str" cm="1">
        <f t="array" ref="G878">IFERROR(INDEX(#REF!, ROWS($G$9:G878)),"")</f>
        <v/>
      </c>
      <c r="H878" s="88" t="str" cm="1">
        <f t="array" ref="H878">IFERROR(INDEX([1]!v_s10a_incident_by_feeder_FY26[feeder], ROWS($H$9:H878)),"")</f>
        <v>RUSSELL EXPRESS</v>
      </c>
      <c r="I878" s="89" cm="1">
        <f t="array" ref="I878">IFERROR(INDEX([1]!v_s10a_incident_by_feeder_FY26[Start_Date], ROWS($I$9:I878)),"")</f>
        <v>46043.637939814813</v>
      </c>
      <c r="J878" s="90" cm="1">
        <f t="array" ref="J878">IFERROR(INDEX([1]!v_s10a_incident_by_feeder_FY26[Start_Time], ROWS($J$9:J878)),"")</f>
        <v>46043.637939814813</v>
      </c>
      <c r="K878" s="89" cm="1">
        <f t="array" ref="K878">IFERROR(INDEX([1]!v_s10a_incident_by_feeder_FY26[End_Date], ROWS($K$9:K878)),"")</f>
        <v>46043.720138888886</v>
      </c>
      <c r="L878" s="90" cm="1">
        <f t="array" ref="L878">IFERROR(INDEX([1]!v_s10a_incident_by_feeder_FY26[End_Time], ROWS($L$9:L878)),"")</f>
        <v>46043.720138888886</v>
      </c>
      <c r="M878" s="97" cm="1">
        <f t="array" ref="M878">IFERROR(INDEX([1]!v_s10a_incident_by_feeder_FY26[SAIDI_Value], ROWS($M$9:M878)),"")</f>
        <v>0.42569336730509694</v>
      </c>
      <c r="N878" s="94" cm="1">
        <f t="array" ref="N878">IFERROR(INDEX([1]!v_s10a_incident_by_feeder_FY26[SAIFI_Value], ROWS($N$9:N878)),"")</f>
        <v>3.7391978728118767E-3</v>
      </c>
      <c r="O878" s="91" cm="1">
        <f t="array" ref="O878">IFERROR(INDEX([1]!v_s10a_incident_by_feeder_FY26[ICPs], ROWS($N$9:N878)),"")</f>
        <v>135</v>
      </c>
      <c r="P878" s="118" cm="1">
        <f t="array" ref="P878">IFERROR(INDEX([1]!v_s10a_incident_by_feeder_FY26[CML], ROWS($P$9:P878)),"")</f>
        <v>15369.23333318322</v>
      </c>
      <c r="Q878" s="88" t="str" cm="1">
        <f t="array" ref="Q878">IFERROR(INDEX([1]!v_s10a_incident_by_feeder_FY26[Planned or Unplanned], ROWS($Q$9:Q878)),"")</f>
        <v>Unplanned</v>
      </c>
      <c r="R878" s="88" t="str" cm="1">
        <f t="array" ref="R878">IFERROR(INDEX([1]!v_s10a_incident_by_feeder_FY26[Cause], ROWS($R$9:R878)),"")</f>
        <v>Unknown</v>
      </c>
      <c r="S878" s="88" t="str" cm="1">
        <f t="array" ref="S878">IFERROR(INDEX([1]!v_s10a_incident_by_feeder_FY26[Details], ROWS($S$9:S878)),"")</f>
        <v># Sectionaliser S1055 Tripped, Manawaora Rd, Kawakawa</v>
      </c>
      <c r="T878" s="18"/>
    </row>
    <row r="879" spans="1:20" ht="15.75" x14ac:dyDescent="0.25">
      <c r="A879" s="10">
        <v>879</v>
      </c>
      <c r="B879" s="11"/>
      <c r="C879" s="116"/>
      <c r="D879" s="116"/>
      <c r="E879" s="85" t="str" cm="1">
        <f t="array" ref="E879">IFERROR(INDEX([1]!v_s10a_incident_by_feeder_FY26[Interruptions Identifier], ROWS($E$9:E879)),"")</f>
        <v>INCD-36620-F-TAKOU BAY</v>
      </c>
      <c r="F879" s="85" t="str" cm="1">
        <f t="array" ref="F879">IFERROR(INDEX([1]!v_s10a_incident_by_feeder_FY26[Circuit Location], ROWS($F$9:F879)),"")</f>
        <v>Waipapa 041672 - Takou Bay</v>
      </c>
      <c r="G879" s="88" t="str" cm="1">
        <f t="array" ref="G879">IFERROR(INDEX(#REF!, ROWS($G$9:G879)),"")</f>
        <v/>
      </c>
      <c r="H879" s="88" t="str" cm="1">
        <f t="array" ref="H879">IFERROR(INDEX([1]!v_s10a_incident_by_feeder_FY26[feeder], ROWS($H$9:H879)),"")</f>
        <v>TAKOU BAY</v>
      </c>
      <c r="I879" s="89" cm="1">
        <f t="array" ref="I879">IFERROR(INDEX([1]!v_s10a_incident_by_feeder_FY26[Start_Date], ROWS($I$9:I879)),"")</f>
        <v>46043.939583333333</v>
      </c>
      <c r="J879" s="90" cm="1">
        <f t="array" ref="J879">IFERROR(INDEX([1]!v_s10a_incident_by_feeder_FY26[Start_Time], ROWS($J$9:J879)),"")</f>
        <v>46043.939583333333</v>
      </c>
      <c r="K879" s="89" cm="1">
        <f t="array" ref="K879">IFERROR(INDEX([1]!v_s10a_incident_by_feeder_FY26[End_Date], ROWS($K$9:K879)),"")</f>
        <v>46044.463888888888</v>
      </c>
      <c r="L879" s="90" cm="1">
        <f t="array" ref="L879">IFERROR(INDEX([1]!v_s10a_incident_by_feeder_FY26[End_Time], ROWS($L$9:L879)),"")</f>
        <v>46044.463888888888</v>
      </c>
      <c r="M879" s="97" cm="1">
        <f t="array" ref="M879">IFERROR(INDEX([1]!v_s10a_incident_by_feeder_FY26[SAIDI_Value], ROWS($M$9:M879)),"")</f>
        <v>8.3397961444644328E-2</v>
      </c>
      <c r="N879" s="94" cm="1">
        <f t="array" ref="N879">IFERROR(INDEX([1]!v_s10a_incident_by_feeder_FY26[SAIFI_Value], ROWS($N$9:N879)),"")</f>
        <v>1.1079104808331487E-4</v>
      </c>
      <c r="O879" s="91" cm="1">
        <f t="array" ref="O879">IFERROR(INDEX([1]!v_s10a_incident_by_feeder_FY26[ICPs], ROWS($N$9:N879)),"")</f>
        <v>4</v>
      </c>
      <c r="P879" s="118" cm="1">
        <f t="array" ref="P879">IFERROR(INDEX([1]!v_s10a_incident_by_feeder_FY26[CML], ROWS($P$9:P879)),"")</f>
        <v>3010.9999999974389</v>
      </c>
      <c r="Q879" s="88" t="str" cm="1">
        <f t="array" ref="Q879">IFERROR(INDEX([1]!v_s10a_incident_by_feeder_FY26[Planned or Unplanned], ROWS($Q$9:Q879)),"")</f>
        <v>Unplanned</v>
      </c>
      <c r="R879" s="88" t="str" cm="1">
        <f t="array" ref="R879">IFERROR(INDEX([1]!v_s10a_incident_by_feeder_FY26[Cause], ROWS($R$9:R879)),"")</f>
        <v>Vegetation</v>
      </c>
      <c r="S879" s="88" t="str" cm="1">
        <f t="array" ref="S879">IFERROR(INDEX([1]!v_s10a_incident_by_feeder_FY26[Details], ROWS($S$9:S879)),"")</f>
        <v># Tree through Line, at Pole 440306, Sandys Rd, Waipapa</v>
      </c>
      <c r="T879" s="18"/>
    </row>
    <row r="880" spans="1:20" ht="15.75" x14ac:dyDescent="0.25">
      <c r="A880" s="10">
        <v>880</v>
      </c>
      <c r="B880" s="11"/>
      <c r="C880" s="116"/>
      <c r="D880" s="116"/>
      <c r="E880" s="85" t="str" cm="1">
        <f t="array" ref="E880">IFERROR(INDEX([1]!v_s10a_incident_by_feeder_FY26[Interruptions Identifier], ROWS($E$9:E880)),"")</f>
        <v>INCD-36626-F-BULLS GORGE</v>
      </c>
      <c r="F880" s="85" t="str" cm="1">
        <f t="array" ref="F880">IFERROR(INDEX([1]!v_s10a_incident_by_feeder_FY26[Circuit Location], ROWS($F$9:F880)),"")</f>
        <v>Mt Pokaka 171112 - Bulls Gorge</v>
      </c>
      <c r="G880" s="88" t="str" cm="1">
        <f t="array" ref="G880">IFERROR(INDEX(#REF!, ROWS($G$9:G880)),"")</f>
        <v/>
      </c>
      <c r="H880" s="88" t="str" cm="1">
        <f t="array" ref="H880">IFERROR(INDEX([1]!v_s10a_incident_by_feeder_FY26[feeder], ROWS($H$9:H880)),"")</f>
        <v>BULLS GORGE</v>
      </c>
      <c r="I880" s="89" cm="1">
        <f t="array" ref="I880">IFERROR(INDEX([1]!v_s10a_incident_by_feeder_FY26[Start_Date], ROWS($I$9:I880)),"")</f>
        <v>46044.318356481483</v>
      </c>
      <c r="J880" s="90" cm="1">
        <f t="array" ref="J880">IFERROR(INDEX([1]!v_s10a_incident_by_feeder_FY26[Start_Time], ROWS($J$9:J880)),"")</f>
        <v>46044.318356481483</v>
      </c>
      <c r="K880" s="89" cm="1">
        <f t="array" ref="K880">IFERROR(INDEX([1]!v_s10a_incident_by_feeder_FY26[End_Date], ROWS($K$9:K880)),"")</f>
        <v>46044.516273148147</v>
      </c>
      <c r="L880" s="90" cm="1">
        <f t="array" ref="L880">IFERROR(INDEX([1]!v_s10a_incident_by_feeder_FY26[End_Time], ROWS($L$9:L880)),"")</f>
        <v>46044.516273148147</v>
      </c>
      <c r="M880" s="97" cm="1">
        <f t="array" ref="M880">IFERROR(INDEX([1]!v_s10a_incident_by_feeder_FY26[SAIDI_Value], ROWS($M$9:M880)),"")</f>
        <v>0.61676545533383298</v>
      </c>
      <c r="N880" s="94" cm="1">
        <f t="array" ref="N880">IFERROR(INDEX([1]!v_s10a_incident_by_feeder_FY26[SAIFI_Value], ROWS($N$9:N880)),"")</f>
        <v>4.7640150675825393E-3</v>
      </c>
      <c r="O880" s="91" cm="1">
        <f t="array" ref="O880">IFERROR(INDEX([1]!v_s10a_incident_by_feeder_FY26[ICPs], ROWS($N$9:N880)),"")</f>
        <v>172</v>
      </c>
      <c r="P880" s="118" cm="1">
        <f t="array" ref="P880">IFERROR(INDEX([1]!v_s10a_incident_by_feeder_FY26[CML], ROWS($P$9:P880)),"")</f>
        <v>22267.699999372708</v>
      </c>
      <c r="Q880" s="88" t="str" cm="1">
        <f t="array" ref="Q880">IFERROR(INDEX([1]!v_s10a_incident_by_feeder_FY26[Planned or Unplanned], ROWS($Q$9:Q880)),"")</f>
        <v>Unplanned</v>
      </c>
      <c r="R880" s="88" t="str" cm="1">
        <f t="array" ref="R880">IFERROR(INDEX([1]!v_s10a_incident_by_feeder_FY26[Cause], ROWS($R$9:R880)),"")</f>
        <v>Defective Equipment</v>
      </c>
      <c r="S880" s="88" t="str" cm="1">
        <f t="array" ref="S880">IFERROR(INDEX([1]!v_s10a_incident_by_feeder_FY26[Details], ROWS($S$9:S880)),"")</f>
        <v># Broken Crossarm, Line, Beyond 1701 Puketona Rd, Mt Pokaka</v>
      </c>
      <c r="T880" s="18"/>
    </row>
    <row r="881" spans="1:20" ht="15.75" x14ac:dyDescent="0.25">
      <c r="A881" s="10">
        <v>881</v>
      </c>
      <c r="B881" s="11"/>
      <c r="C881" s="116"/>
      <c r="D881" s="116"/>
      <c r="E881" s="85" t="str" cm="1">
        <f t="array" ref="E881">IFERROR(INDEX([1]!v_s10a_incident_by_feeder_FY26[Interruptions Identifier], ROWS($E$9:E881)),"")</f>
        <v>INCD-36629-F-TAHEKE</v>
      </c>
      <c r="F881" s="85" t="str" cm="1">
        <f t="array" ref="F881">IFERROR(INDEX([1]!v_s10a_incident_by_feeder_FY26[Circuit Location], ROWS($F$9:F881)),"")</f>
        <v>Kaikohe  CB0109 - Taheke</v>
      </c>
      <c r="G881" s="88" t="str" cm="1">
        <f t="array" ref="G881">IFERROR(INDEX(#REF!, ROWS($G$9:G881)),"")</f>
        <v/>
      </c>
      <c r="H881" s="88" t="str" cm="1">
        <f t="array" ref="H881">IFERROR(INDEX([1]!v_s10a_incident_by_feeder_FY26[feeder], ROWS($H$9:H881)),"")</f>
        <v>TAHEKE</v>
      </c>
      <c r="I881" s="89" cm="1">
        <f t="array" ref="I881">IFERROR(INDEX([1]!v_s10a_incident_by_feeder_FY26[Start_Date], ROWS($I$9:I881)),"")</f>
        <v>46044.352858796294</v>
      </c>
      <c r="J881" s="90" cm="1">
        <f t="array" ref="J881">IFERROR(INDEX([1]!v_s10a_incident_by_feeder_FY26[Start_Time], ROWS($J$9:J881)),"")</f>
        <v>46044.352858796294</v>
      </c>
      <c r="K881" s="89" cm="1">
        <f t="array" ref="K881">IFERROR(INDEX([1]!v_s10a_incident_by_feeder_FY26[End_Date], ROWS($K$9:K881)),"")</f>
        <v>46044.477083333331</v>
      </c>
      <c r="L881" s="90" cm="1">
        <f t="array" ref="L881">IFERROR(INDEX([1]!v_s10a_incident_by_feeder_FY26[End_Time], ROWS($L$9:L881)),"")</f>
        <v>46044.477083333331</v>
      </c>
      <c r="M881" s="97" cm="1">
        <f t="array" ref="M881">IFERROR(INDEX([1]!v_s10a_incident_by_feeder_FY26[SAIDI_Value], ROWS($M$9:M881)),"")</f>
        <v>0.49015806189709271</v>
      </c>
      <c r="N881" s="94" cm="1">
        <f t="array" ref="N881">IFERROR(INDEX([1]!v_s10a_incident_by_feeder_FY26[SAIFI_Value], ROWS($N$9:N881)),"")</f>
        <v>5.9827165964990029E-3</v>
      </c>
      <c r="O881" s="91" cm="1">
        <f t="array" ref="O881">IFERROR(INDEX([1]!v_s10a_incident_by_feeder_FY26[ICPs], ROWS($N$9:N881)),"")</f>
        <v>216</v>
      </c>
      <c r="P881" s="118" cm="1">
        <f t="array" ref="P881">IFERROR(INDEX([1]!v_s10a_incident_by_feeder_FY26[CML], ROWS($P$9:P881)),"")</f>
        <v>17696.666666732635</v>
      </c>
      <c r="Q881" s="88" t="str" cm="1">
        <f t="array" ref="Q881">IFERROR(INDEX([1]!v_s10a_incident_by_feeder_FY26[Planned or Unplanned], ROWS($Q$9:Q881)),"")</f>
        <v>Unplanned</v>
      </c>
      <c r="R881" s="88" t="str" cm="1">
        <f t="array" ref="R881">IFERROR(INDEX([1]!v_s10a_incident_by_feeder_FY26[Cause], ROWS($R$9:R881)),"")</f>
        <v>Defective Equipment</v>
      </c>
      <c r="S881" s="88" t="str" cm="1">
        <f t="array" ref="S881">IFERROR(INDEX([1]!v_s10a_incident_by_feeder_FY26[Details], ROWS($S$9:S881)),"")</f>
        <v># Broken Jumpers at Link L016, Hillcrest Rd, Kaikohe</v>
      </c>
      <c r="T881" s="18"/>
    </row>
    <row r="882" spans="1:20" ht="15.75" x14ac:dyDescent="0.25">
      <c r="A882" s="10">
        <v>882</v>
      </c>
      <c r="B882" s="11"/>
      <c r="C882" s="116"/>
      <c r="D882" s="116"/>
      <c r="E882" s="85" t="str" cm="1">
        <f t="array" ref="E882">IFERROR(INDEX([1]!v_s10a_incident_by_feeder_FY26[Interruptions Identifier], ROWS($E$9:E882)),"")</f>
        <v>INCD-36632-F-RUSSELL EXPRESS</v>
      </c>
      <c r="F882" s="85" t="str" cm="1">
        <f t="array" ref="F882">IFERROR(INDEX([1]!v_s10a_incident_by_feeder_FY26[Circuit Location], ROWS($F$9:F882)),"")</f>
        <v>Kawakawa CB0209 - Russel Express</v>
      </c>
      <c r="G882" s="88" t="str" cm="1">
        <f t="array" ref="G882">IFERROR(INDEX(#REF!, ROWS($G$9:G882)),"")</f>
        <v/>
      </c>
      <c r="H882" s="88" t="str" cm="1">
        <f t="array" ref="H882">IFERROR(INDEX([1]!v_s10a_incident_by_feeder_FY26[feeder], ROWS($H$9:H882)),"")</f>
        <v>RUSSELL EXPRESS</v>
      </c>
      <c r="I882" s="89" cm="1">
        <f t="array" ref="I882">IFERROR(INDEX([1]!v_s10a_incident_by_feeder_FY26[Start_Date], ROWS($I$9:I882)),"")</f>
        <v>46044.556944444441</v>
      </c>
      <c r="J882" s="90" cm="1">
        <f t="array" ref="J882">IFERROR(INDEX([1]!v_s10a_incident_by_feeder_FY26[Start_Time], ROWS($J$9:J882)),"")</f>
        <v>46044.556944444441</v>
      </c>
      <c r="K882" s="89" cm="1">
        <f t="array" ref="K882">IFERROR(INDEX([1]!v_s10a_incident_by_feeder_FY26[End_Date], ROWS($K$9:K882)),"")</f>
        <v>46044.59375</v>
      </c>
      <c r="L882" s="90" cm="1">
        <f t="array" ref="L882">IFERROR(INDEX([1]!v_s10a_incident_by_feeder_FY26[End_Time], ROWS($L$9:L882)),"")</f>
        <v>46044.59375</v>
      </c>
      <c r="M882" s="97" cm="1">
        <f t="array" ref="M882">IFERROR(INDEX([1]!v_s10a_incident_by_feeder_FY26[SAIDI_Value], ROWS($M$9:M882)),"")</f>
        <v>0.12477841791589279</v>
      </c>
      <c r="N882" s="94" cm="1">
        <f t="array" ref="N882">IFERROR(INDEX([1]!v_s10a_incident_by_feeder_FY26[SAIFI_Value], ROWS($N$9:N882)),"")</f>
        <v>2.3543097717704411E-3</v>
      </c>
      <c r="O882" s="91" cm="1">
        <f t="array" ref="O882">IFERROR(INDEX([1]!v_s10a_incident_by_feeder_FY26[ICPs], ROWS($N$9:N882)),"")</f>
        <v>85</v>
      </c>
      <c r="P882" s="118" cm="1">
        <f t="array" ref="P882">IFERROR(INDEX([1]!v_s10a_incident_by_feeder_FY26[CML], ROWS($P$9:P882)),"")</f>
        <v>4505.0000004353933</v>
      </c>
      <c r="Q882" s="88" t="str" cm="1">
        <f t="array" ref="Q882">IFERROR(INDEX([1]!v_s10a_incident_by_feeder_FY26[Planned or Unplanned], ROWS($Q$9:Q882)),"")</f>
        <v>Unplanned</v>
      </c>
      <c r="R882" s="88" t="str" cm="1">
        <f t="array" ref="R882">IFERROR(INDEX([1]!v_s10a_incident_by_feeder_FY26[Cause], ROWS($R$9:R882)),"")</f>
        <v>Vegetation</v>
      </c>
      <c r="S882" s="88" t="str" cm="1">
        <f t="array" ref="S882">IFERROR(INDEX([1]!v_s10a_incident_by_feeder_FY26[Details], ROWS($S$9:S882)),"")</f>
        <v># Trees Burning in Lines near Pole 912115, Rawhiti Rd, Kawakawa</v>
      </c>
      <c r="T882" s="18"/>
    </row>
    <row r="883" spans="1:20" ht="15.75" x14ac:dyDescent="0.25">
      <c r="A883" s="10">
        <v>883</v>
      </c>
      <c r="B883" s="11"/>
      <c r="C883" s="116"/>
      <c r="D883" s="116"/>
      <c r="E883" s="85" t="str" cm="1">
        <f t="array" ref="E883">IFERROR(INDEX([1]!v_s10a_incident_by_feeder_FY26[Interruptions Identifier], ROWS($E$9:E883)),"")</f>
        <v>INCD-36638-F-TAU BLOCK</v>
      </c>
      <c r="F883" s="85" t="str" cm="1">
        <f t="array" ref="F883">IFERROR(INDEX([1]!v_s10a_incident_by_feeder_FY26[Circuit Location], ROWS($F$9:F883)),"")</f>
        <v>Moerewa 031372 - Tau Block</v>
      </c>
      <c r="G883" s="88" t="str" cm="1">
        <f t="array" ref="G883">IFERROR(INDEX(#REF!, ROWS($G$9:G883)),"")</f>
        <v/>
      </c>
      <c r="H883" s="88" t="str" cm="1">
        <f t="array" ref="H883">IFERROR(INDEX([1]!v_s10a_incident_by_feeder_FY26[feeder], ROWS($H$9:H883)),"")</f>
        <v>TAU BLOCK</v>
      </c>
      <c r="I883" s="89" cm="1">
        <f t="array" ref="I883">IFERROR(INDEX([1]!v_s10a_incident_by_feeder_FY26[Start_Date], ROWS($I$9:I883)),"")</f>
        <v>46064.39671296296</v>
      </c>
      <c r="J883" s="90" cm="1">
        <f t="array" ref="J883">IFERROR(INDEX([1]!v_s10a_incident_by_feeder_FY26[Start_Time], ROWS($J$9:J883)),"")</f>
        <v>46064.39671296296</v>
      </c>
      <c r="K883" s="89" cm="1">
        <f t="array" ref="K883">IFERROR(INDEX([1]!v_s10a_incident_by_feeder_FY26[End_Date], ROWS($K$9:K883)),"")</f>
        <v>46064.575011574074</v>
      </c>
      <c r="L883" s="90" cm="1">
        <f t="array" ref="L883">IFERROR(INDEX([1]!v_s10a_incident_by_feeder_FY26[End_Time], ROWS($L$9:L883)),"")</f>
        <v>46064.575011574074</v>
      </c>
      <c r="M883" s="97" cm="1">
        <f t="array" ref="M883">IFERROR(INDEX([1]!v_s10a_incident_by_feeder_FY26[SAIDI_Value], ROWS($M$9:M883)),"")</f>
        <v>7.1114003989574039E-3</v>
      </c>
      <c r="N883" s="94" cm="1">
        <f t="array" ref="N883">IFERROR(INDEX([1]!v_s10a_incident_by_feeder_FY26[SAIFI_Value], ROWS($N$9:N883)),"")</f>
        <v>2.7697762020828717E-5</v>
      </c>
      <c r="O883" s="91" cm="1">
        <f t="array" ref="O883">IFERROR(INDEX([1]!v_s10a_incident_by_feeder_FY26[ICPs], ROWS($N$9:N883)),"")</f>
        <v>1</v>
      </c>
      <c r="P883" s="118" cm="1">
        <f t="array" ref="P883">IFERROR(INDEX([1]!v_s10a_incident_by_feeder_FY26[CML], ROWS($P$9:P883)),"")</f>
        <v>256.75000000395812</v>
      </c>
      <c r="Q883" s="88" t="str" cm="1">
        <f t="array" ref="Q883">IFERROR(INDEX([1]!v_s10a_incident_by_feeder_FY26[Planned or Unplanned], ROWS($Q$9:Q883)),"")</f>
        <v>Planned</v>
      </c>
      <c r="R883" s="88" t="str" cm="1">
        <f t="array" ref="R883">IFERROR(INDEX([1]!v_s10a_incident_by_feeder_FY26[Cause], ROWS($R$9:R883)),"")</f>
        <v>Planned Outage</v>
      </c>
      <c r="S883" s="88" t="str" cm="1">
        <f t="array" ref="S883">IFERROR(INDEX([1]!v_s10a_incident_by_feeder_FY26[Details], ROWS($S$9:S883)),"")</f>
        <v># Replace Poles 404364 and 404365, Saies Rd, Moerewa</v>
      </c>
      <c r="T883" s="18"/>
    </row>
    <row r="884" spans="1:20" ht="15.75" x14ac:dyDescent="0.25">
      <c r="A884" s="10">
        <v>884</v>
      </c>
      <c r="B884" s="11"/>
      <c r="C884" s="116"/>
      <c r="D884" s="116"/>
      <c r="E884" s="85" t="str" cm="1">
        <f t="array" ref="E884">IFERROR(INDEX([1]!v_s10a_incident_by_feeder_FY26[Interruptions Identifier], ROWS($E$9:E884)),"")</f>
        <v>INCD-36641-F-TAIPALS</v>
      </c>
      <c r="F884" s="85" t="str" cm="1">
        <f t="array" ref="F884">IFERROR(INDEX([1]!v_s10a_incident_by_feeder_FY26[Circuit Location], ROWS($F$9:F884)),"")</f>
        <v>Taipa CB1205 - Tokerau</v>
      </c>
      <c r="G884" s="88" t="str" cm="1">
        <f t="array" ref="G884">IFERROR(INDEX(#REF!, ROWS($G$9:G884)),"")</f>
        <v/>
      </c>
      <c r="H884" s="88" t="str" cm="1">
        <f t="array" ref="H884">IFERROR(INDEX([1]!v_s10a_incident_by_feeder_FY26[feeder], ROWS($H$9:H884)),"")</f>
        <v>TAIPALS</v>
      </c>
      <c r="I884" s="89" cm="1">
        <f t="array" ref="I884">IFERROR(INDEX([1]!v_s10a_incident_by_feeder_FY26[Start_Date], ROWS($I$9:I884)),"")</f>
        <v>46069.404166666667</v>
      </c>
      <c r="J884" s="90" cm="1">
        <f t="array" ref="J884">IFERROR(INDEX([1]!v_s10a_incident_by_feeder_FY26[Start_Time], ROWS($J$9:J884)),"")</f>
        <v>46069.404166666667</v>
      </c>
      <c r="K884" s="89" cm="1">
        <f t="array" ref="K884">IFERROR(INDEX([1]!v_s10a_incident_by_feeder_FY26[End_Date], ROWS($K$9:K884)),"")</f>
        <v>46069.432638888888</v>
      </c>
      <c r="L884" s="90" cm="1">
        <f t="array" ref="L884">IFERROR(INDEX([1]!v_s10a_incident_by_feeder_FY26[End_Time], ROWS($L$9:L884)),"")</f>
        <v>46069.432638888888</v>
      </c>
      <c r="M884" s="97" cm="1">
        <f t="array" ref="M884">IFERROR(INDEX([1]!v_s10a_incident_by_feeder_FY26[SAIDI_Value], ROWS($M$9:M884)),"")</f>
        <v>1.1356082427830396E-2</v>
      </c>
      <c r="N884" s="94" cm="1">
        <f t="array" ref="N884">IFERROR(INDEX([1]!v_s10a_incident_by_feeder_FY26[SAIFI_Value], ROWS($N$9:N884)),"")</f>
        <v>2.7697762020828715E-4</v>
      </c>
      <c r="O884" s="91" cm="1">
        <f t="array" ref="O884">IFERROR(INDEX([1]!v_s10a_incident_by_feeder_FY26[ICPs], ROWS($N$9:N884)),"")</f>
        <v>10</v>
      </c>
      <c r="P884" s="118" cm="1">
        <f t="array" ref="P884">IFERROR(INDEX([1]!v_s10a_incident_by_feeder_FY26[CML], ROWS($P$9:P884)),"")</f>
        <v>409.99999997438863</v>
      </c>
      <c r="Q884" s="88" t="str" cm="1">
        <f t="array" ref="Q884">IFERROR(INDEX([1]!v_s10a_incident_by_feeder_FY26[Planned or Unplanned], ROWS($Q$9:Q884)),"")</f>
        <v>Planned</v>
      </c>
      <c r="R884" s="88" t="str" cm="1">
        <f t="array" ref="R884">IFERROR(INDEX([1]!v_s10a_incident_by_feeder_FY26[Cause], ROWS($R$9:R884)),"")</f>
        <v>Planned Outage</v>
      </c>
      <c r="S884" s="88" t="str" cm="1">
        <f t="array" ref="S884">IFERROR(INDEX([1]!v_s10a_incident_by_feeder_FY26[Details], ROWS($S$9:S884)),"")</f>
        <v># New Connection at T03966, Inland Rd, Taipa</v>
      </c>
      <c r="T884" s="18"/>
    </row>
    <row r="885" spans="1:20" ht="15.75" x14ac:dyDescent="0.25">
      <c r="A885" s="10">
        <v>885</v>
      </c>
      <c r="B885" s="11"/>
      <c r="C885" s="116"/>
      <c r="D885" s="116"/>
      <c r="E885" s="85" t="str" cm="1">
        <f t="array" ref="E885">IFERROR(INDEX([1]!v_s10a_incident_by_feeder_FY26[Interruptions Identifier], ROWS($E$9:E885)),"")</f>
        <v>INCD-36647-F-HOREKE</v>
      </c>
      <c r="F885" s="85" t="str" cm="1">
        <f t="array" ref="F885">IFERROR(INDEX([1]!v_s10a_incident_by_feeder_FY26[Circuit Location], ROWS($F$9:F885)),"")</f>
        <v>Kaikohe  CB0111 - Horeke</v>
      </c>
      <c r="G885" s="88" t="str" cm="1">
        <f t="array" ref="G885">IFERROR(INDEX(#REF!, ROWS($G$9:G885)),"")</f>
        <v/>
      </c>
      <c r="H885" s="88" t="str" cm="1">
        <f t="array" ref="H885">IFERROR(INDEX([1]!v_s10a_incident_by_feeder_FY26[feeder], ROWS($H$9:H885)),"")</f>
        <v>HOREKE</v>
      </c>
      <c r="I885" s="89" cm="1">
        <f t="array" ref="I885">IFERROR(INDEX([1]!v_s10a_incident_by_feeder_FY26[Start_Date], ROWS($I$9:I885)),"")</f>
        <v>46058.440972222219</v>
      </c>
      <c r="J885" s="90" cm="1">
        <f t="array" ref="J885">IFERROR(INDEX([1]!v_s10a_incident_by_feeder_FY26[Start_Time], ROWS($J$9:J885)),"")</f>
        <v>46058.440972222219</v>
      </c>
      <c r="K885" s="89" cm="1">
        <f t="array" ref="K885">IFERROR(INDEX([1]!v_s10a_incident_by_feeder_FY26[End_Date], ROWS($K$9:K885)),"")</f>
        <v>46058.54791666667</v>
      </c>
      <c r="L885" s="90" cm="1">
        <f t="array" ref="L885">IFERROR(INDEX([1]!v_s10a_incident_by_feeder_FY26[End_Time], ROWS($L$9:L885)),"")</f>
        <v>46058.54791666667</v>
      </c>
      <c r="M885" s="97" cm="1">
        <f t="array" ref="M885">IFERROR(INDEX([1]!v_s10a_incident_by_feeder_FY26[SAIDI_Value], ROWS($M$9:M885)),"")</f>
        <v>5.1185464217664324E-2</v>
      </c>
      <c r="N885" s="94" cm="1">
        <f t="array" ref="N885">IFERROR(INDEX([1]!v_s10a_incident_by_feeder_FY26[SAIFI_Value], ROWS($N$9:N885)),"")</f>
        <v>3.3237314424994463E-4</v>
      </c>
      <c r="O885" s="91" cm="1">
        <f t="array" ref="O885">IFERROR(INDEX([1]!v_s10a_incident_by_feeder_FY26[ICPs], ROWS($N$9:N885)),"")</f>
        <v>12</v>
      </c>
      <c r="P885" s="118" cm="1">
        <f t="array" ref="P885">IFERROR(INDEX([1]!v_s10a_incident_by_feeder_FY26[CML], ROWS($P$9:P885)),"")</f>
        <v>1848.0000001145527</v>
      </c>
      <c r="Q885" s="88" t="str" cm="1">
        <f t="array" ref="Q885">IFERROR(INDEX([1]!v_s10a_incident_by_feeder_FY26[Planned or Unplanned], ROWS($Q$9:Q885)),"")</f>
        <v>Planned</v>
      </c>
      <c r="R885" s="88" t="str" cm="1">
        <f t="array" ref="R885">IFERROR(INDEX([1]!v_s10a_incident_by_feeder_FY26[Cause], ROWS($R$9:R885)),"")</f>
        <v>Planned Outage</v>
      </c>
      <c r="S885" s="88" t="str" cm="1">
        <f t="array" ref="S885">IFERROR(INDEX([1]!v_s10a_incident_by_feeder_FY26[Details], ROWS($S$9:S885)),"")</f>
        <v># Replace Crossarms, at Pole 420063, Horeke Rd, Kaikohe</v>
      </c>
      <c r="T885" s="18"/>
    </row>
    <row r="886" spans="1:20" ht="15.75" x14ac:dyDescent="0.25">
      <c r="A886" s="10">
        <v>886</v>
      </c>
      <c r="B886" s="11"/>
      <c r="C886" s="116"/>
      <c r="D886" s="116"/>
      <c r="E886" s="85" t="str" cm="1">
        <f t="array" ref="E886">IFERROR(INDEX([1]!v_s10a_incident_by_feeder_FY26[Interruptions Identifier], ROWS($E$9:E886)),"")</f>
        <v>INCD-36656-F-CROSSROADS</v>
      </c>
      <c r="F886" s="85" t="str" cm="1">
        <f t="array" ref="F886">IFERROR(INDEX([1]!v_s10a_incident_by_feeder_FY26[Circuit Location], ROWS($F$9:F886)),"")</f>
        <v>Mt Pokaka 171122 - Crossroads</v>
      </c>
      <c r="G886" s="88" t="str" cm="1">
        <f t="array" ref="G886">IFERROR(INDEX(#REF!, ROWS($G$9:G886)),"")</f>
        <v/>
      </c>
      <c r="H886" s="88" t="str" cm="1">
        <f t="array" ref="H886">IFERROR(INDEX([1]!v_s10a_incident_by_feeder_FY26[feeder], ROWS($H$9:H886)),"")</f>
        <v>CROSSROADS</v>
      </c>
      <c r="I886" s="89" cm="1">
        <f t="array" ref="I886">IFERROR(INDEX([1]!v_s10a_incident_by_feeder_FY26[Start_Date], ROWS($I$9:I886)),"")</f>
        <v>46071.376388888886</v>
      </c>
      <c r="J886" s="90" cm="1">
        <f t="array" ref="J886">IFERROR(INDEX([1]!v_s10a_incident_by_feeder_FY26[Start_Time], ROWS($J$9:J886)),"")</f>
        <v>46071.376388888886</v>
      </c>
      <c r="K886" s="89" cm="1">
        <f t="array" ref="K886">IFERROR(INDEX([1]!v_s10a_incident_by_feeder_FY26[End_Date], ROWS($K$9:K886)),"")</f>
        <v>46071.649305555555</v>
      </c>
      <c r="L886" s="90" cm="1">
        <f t="array" ref="L886">IFERROR(INDEX([1]!v_s10a_incident_by_feeder_FY26[End_Time], ROWS($L$9:L886)),"")</f>
        <v>46071.649305555555</v>
      </c>
      <c r="M886" s="97" cm="1">
        <f t="array" ref="M886">IFERROR(INDEX([1]!v_s10a_incident_by_feeder_FY26[SAIDI_Value], ROWS($M$9:M886)),"")</f>
        <v>0.64823842235005624</v>
      </c>
      <c r="N886" s="94" cm="1">
        <f t="array" ref="N886">IFERROR(INDEX([1]!v_s10a_incident_by_feeder_FY26[SAIFI_Value], ROWS($N$9:N886)),"")</f>
        <v>2.3543097717704411E-3</v>
      </c>
      <c r="O886" s="91" cm="1">
        <f t="array" ref="O886">IFERROR(INDEX([1]!v_s10a_incident_by_feeder_FY26[ICPs], ROWS($N$9:N886)),"")</f>
        <v>85</v>
      </c>
      <c r="P886" s="118" cm="1">
        <f t="array" ref="P886">IFERROR(INDEX([1]!v_s10a_incident_by_feeder_FY26[CML], ROWS($P$9:P886)),"")</f>
        <v>23404.00000052643</v>
      </c>
      <c r="Q886" s="88" t="str" cm="1">
        <f t="array" ref="Q886">IFERROR(INDEX([1]!v_s10a_incident_by_feeder_FY26[Planned or Unplanned], ROWS($Q$9:Q886)),"")</f>
        <v>Planned</v>
      </c>
      <c r="R886" s="88" t="str" cm="1">
        <f t="array" ref="R886">IFERROR(INDEX([1]!v_s10a_incident_by_feeder_FY26[Cause], ROWS($R$9:R886)),"")</f>
        <v>Planned Outage</v>
      </c>
      <c r="S886" s="88" t="str" cm="1">
        <f t="array" ref="S886">IFERROR(INDEX([1]!v_s10a_incident_by_feeder_FY26[Details], ROWS($S$9:S886)),"")</f>
        <v># Pole Replacement, TX Upgrade T03478, Wiroa Rd, Mt Pokaka</v>
      </c>
      <c r="T886" s="18"/>
    </row>
    <row r="887" spans="1:20" ht="15.75" x14ac:dyDescent="0.25">
      <c r="A887" s="10">
        <v>887</v>
      </c>
      <c r="B887" s="11"/>
      <c r="C887" s="116"/>
      <c r="D887" s="116"/>
      <c r="E887" s="85" t="str" cm="1">
        <f t="array" ref="E887">IFERROR(INDEX([1]!v_s10a_incident_by_feeder_FY26[Interruptions Identifier], ROWS($E$9:E887)),"")</f>
        <v>INCD-36659-F-WHANGAROA</v>
      </c>
      <c r="F887" s="85" t="str" cm="1">
        <f t="array" ref="F887">IFERROR(INDEX([1]!v_s10a_incident_by_feeder_FY26[Circuit Location], ROWS($F$9:F887)),"")</f>
        <v>Kaeo 191722 - Whangaroa</v>
      </c>
      <c r="G887" s="88" t="str" cm="1">
        <f t="array" ref="G887">IFERROR(INDEX(#REF!, ROWS($G$9:G887)),"")</f>
        <v/>
      </c>
      <c r="H887" s="88" t="str" cm="1">
        <f t="array" ref="H887">IFERROR(INDEX([1]!v_s10a_incident_by_feeder_FY26[feeder], ROWS($H$9:H887)),"")</f>
        <v>WHANGAROA</v>
      </c>
      <c r="I887" s="89" cm="1">
        <f t="array" ref="I887">IFERROR(INDEX([1]!v_s10a_incident_by_feeder_FY26[Start_Date], ROWS($I$9:I887)),"")</f>
        <v>46106.375694444447</v>
      </c>
      <c r="J887" s="90" cm="1">
        <f t="array" ref="J887">IFERROR(INDEX([1]!v_s10a_incident_by_feeder_FY26[Start_Time], ROWS($J$9:J887)),"")</f>
        <v>46106.375694444447</v>
      </c>
      <c r="K887" s="89" cm="1">
        <f t="array" ref="K887">IFERROR(INDEX([1]!v_s10a_incident_by_feeder_FY26[End_Date], ROWS($K$9:K887)),"")</f>
        <v>46106.697222222225</v>
      </c>
      <c r="L887" s="90" cm="1">
        <f t="array" ref="L887">IFERROR(INDEX([1]!v_s10a_incident_by_feeder_FY26[End_Time], ROWS($L$9:L887)),"")</f>
        <v>46106.697222222225</v>
      </c>
      <c r="M887" s="97" cm="1">
        <f t="array" ref="M887">IFERROR(INDEX([1]!v_s10a_incident_by_feeder_FY26[SAIDI_Value], ROWS($M$9:M887)),"")</f>
        <v>1.144970086405906</v>
      </c>
      <c r="N887" s="94" cm="1">
        <f t="array" ref="N887">IFERROR(INDEX([1]!v_s10a_incident_by_feeder_FY26[SAIFI_Value], ROWS($N$9:N887)),"")</f>
        <v>2.6035896299578996E-3</v>
      </c>
      <c r="O887" s="91" cm="1">
        <f t="array" ref="O887">IFERROR(INDEX([1]!v_s10a_incident_by_feeder_FY26[ICPs], ROWS($N$9:N887)),"")</f>
        <v>94</v>
      </c>
      <c r="P887" s="118" cm="1">
        <f t="array" ref="P887">IFERROR(INDEX([1]!v_s10a_incident_by_feeder_FY26[CML], ROWS($P$9:P887)),"")</f>
        <v>41337.999999598833</v>
      </c>
      <c r="Q887" s="88" t="str" cm="1">
        <f t="array" ref="Q887">IFERROR(INDEX([1]!v_s10a_incident_by_feeder_FY26[Planned or Unplanned], ROWS($Q$9:Q887)),"")</f>
        <v>Planned</v>
      </c>
      <c r="R887" s="88" t="str" cm="1">
        <f t="array" ref="R887">IFERROR(INDEX([1]!v_s10a_incident_by_feeder_FY26[Cause], ROWS($R$9:R887)),"")</f>
        <v>Planned Outage</v>
      </c>
      <c r="S887" s="88" t="str" cm="1">
        <f t="array" ref="S887">IFERROR(INDEX([1]!v_s10a_incident_by_feeder_FY26[Details], ROWS($S$9:S887)),"")</f>
        <v># Replace Poles 437304 to 437308, Tauranga Bay Rd, Kaeo</v>
      </c>
      <c r="T887" s="18"/>
    </row>
    <row r="888" spans="1:20" ht="15.75" x14ac:dyDescent="0.25">
      <c r="A888" s="10">
        <v>888</v>
      </c>
      <c r="B888" s="11"/>
      <c r="C888" s="116"/>
      <c r="D888" s="116"/>
      <c r="E888" s="85" t="str" cm="1">
        <f t="array" ref="E888">IFERROR(INDEX([1]!v_s10a_incident_by_feeder_FY26[Interruptions Identifier], ROWS($E$9:E888)),"")</f>
        <v>INCD-36662-F-SHEPHERD ROAD</v>
      </c>
      <c r="F888" s="85" t="str" cm="1">
        <f t="array" ref="F888">IFERROR(INDEX([1]!v_s10a_incident_by_feeder_FY26[Circuit Location], ROWS($F$9:F888)),"")</f>
        <v>Kerikeri 181192 - Shepherd Road</v>
      </c>
      <c r="G888" s="88" t="str" cm="1">
        <f t="array" ref="G888">IFERROR(INDEX(#REF!, ROWS($G$9:G888)),"")</f>
        <v/>
      </c>
      <c r="H888" s="88" t="str" cm="1">
        <f t="array" ref="H888">IFERROR(INDEX([1]!v_s10a_incident_by_feeder_FY26[feeder], ROWS($H$9:H888)),"")</f>
        <v>SHEPHERD ROAD</v>
      </c>
      <c r="I888" s="89" cm="1">
        <f t="array" ref="I888">IFERROR(INDEX([1]!v_s10a_incident_by_feeder_FY26[Start_Date], ROWS($I$9:I888)),"")</f>
        <v>46046.055162037039</v>
      </c>
      <c r="J888" s="90" cm="1">
        <f t="array" ref="J888">IFERROR(INDEX([1]!v_s10a_incident_by_feeder_FY26[Start_Time], ROWS($J$9:J888)),"")</f>
        <v>46046.055162037039</v>
      </c>
      <c r="K888" s="89" cm="1">
        <f t="array" ref="K888">IFERROR(INDEX([1]!v_s10a_incident_by_feeder_FY26[End_Date], ROWS($K$9:K888)),"")</f>
        <v>46046.286805555559</v>
      </c>
      <c r="L888" s="90" cm="1">
        <f t="array" ref="L888">IFERROR(INDEX([1]!v_s10a_incident_by_feeder_FY26[End_Time], ROWS($L$9:L888)),"")</f>
        <v>46046.286805555559</v>
      </c>
      <c r="M888" s="97" cm="1">
        <f t="array" ref="M888">IFERROR(INDEX([1]!v_s10a_incident_by_feeder_FY26[SAIDI_Value], ROWS($M$9:M888)),"")</f>
        <v>2.8135771149323074E-3</v>
      </c>
      <c r="N888" s="94" cm="1">
        <f t="array" ref="N888">IFERROR(INDEX([1]!v_s10a_incident_by_feeder_FY26[SAIFI_Value], ROWS($N$9:N888)),"")</f>
        <v>5.5300178905607142E-5</v>
      </c>
      <c r="O888" s="91" cm="1">
        <f t="array" ref="O888">IFERROR(INDEX([1]!v_s10a_incident_by_feeder_FY26[ICPs], ROWS($N$9:N888)),"")</f>
        <v>1.710843373493786</v>
      </c>
      <c r="P888" s="118" cm="1">
        <f t="array" ref="P888">IFERROR(INDEX([1]!v_s10a_incident_by_feeder_FY26[CML], ROWS($P$9:P888)),"")</f>
        <v>101.58138815751605</v>
      </c>
      <c r="Q888" s="88" t="str" cm="1">
        <f t="array" ref="Q888">IFERROR(INDEX([1]!v_s10a_incident_by_feeder_FY26[Planned or Unplanned], ROWS($Q$9:Q888)),"")</f>
        <v>Unplanned</v>
      </c>
      <c r="R888" s="88" t="str" cm="1">
        <f t="array" ref="R888">IFERROR(INDEX([1]!v_s10a_incident_by_feeder_FY26[Cause], ROWS($R$9:R888)),"")</f>
        <v>Vegetation</v>
      </c>
      <c r="S888" s="88" t="str" cm="1">
        <f t="array" ref="S888">IFERROR(INDEX([1]!v_s10a_incident_by_feeder_FY26[Details], ROWS($S$9:S888)),"")</f>
        <v># Tree on Line, Fuse Blown, at Pole 419846, Okaka Rd, Kaikohe</v>
      </c>
      <c r="T888" s="18"/>
    </row>
    <row r="889" spans="1:20" ht="15.75" x14ac:dyDescent="0.25">
      <c r="A889" s="10">
        <v>889</v>
      </c>
      <c r="B889" s="11"/>
      <c r="C889" s="116"/>
      <c r="D889" s="116"/>
      <c r="E889" s="85" t="str" cm="1">
        <f t="array" ref="E889">IFERROR(INDEX([1]!v_s10a_incident_by_feeder_FY26[Interruptions Identifier], ROWS($E$9:E889)),"")</f>
        <v>INCD-36662-F-HOREKE</v>
      </c>
      <c r="F889" s="85" t="str" cm="1">
        <f t="array" ref="F889">IFERROR(INDEX([1]!v_s10a_incident_by_feeder_FY26[Circuit Location], ROWS($F$9:F889)),"")</f>
        <v>Kaikohe  CB0111 - Horeke</v>
      </c>
      <c r="G889" s="88" t="str" cm="1">
        <f t="array" ref="G889">IFERROR(INDEX(#REF!, ROWS($G$9:G889)),"")</f>
        <v/>
      </c>
      <c r="H889" s="88" t="str" cm="1">
        <f t="array" ref="H889">IFERROR(INDEX([1]!v_s10a_incident_by_feeder_FY26[feeder], ROWS($H$9:H889)),"")</f>
        <v>HOREKE</v>
      </c>
      <c r="I889" s="89" cm="1">
        <f t="array" ref="I889">IFERROR(INDEX([1]!v_s10a_incident_by_feeder_FY26[Start_Date], ROWS($I$9:I889)),"")</f>
        <v>46046.055162037039</v>
      </c>
      <c r="J889" s="90" cm="1">
        <f t="array" ref="J889">IFERROR(INDEX([1]!v_s10a_incident_by_feeder_FY26[Start_Time], ROWS($J$9:J889)),"")</f>
        <v>46046.055162037039</v>
      </c>
      <c r="K889" s="89" cm="1">
        <f t="array" ref="K889">IFERROR(INDEX([1]!v_s10a_incident_by_feeder_FY26[End_Date], ROWS($K$9:K889)),"")</f>
        <v>46046.286805555559</v>
      </c>
      <c r="L889" s="90" cm="1">
        <f t="array" ref="L889">IFERROR(INDEX([1]!v_s10a_incident_by_feeder_FY26[End_Time], ROWS($L$9:L889)),"")</f>
        <v>46046.286805555559</v>
      </c>
      <c r="M889" s="97" cm="1">
        <f t="array" ref="M889">IFERROR(INDEX([1]!v_s10a_incident_by_feeder_FY26[SAIDI_Value], ROWS($M$9:M889)),"")</f>
        <v>2.5913888196150667</v>
      </c>
      <c r="N889" s="94" cm="1">
        <f t="array" ref="N889">IFERROR(INDEX([1]!v_s10a_incident_by_feeder_FY26[SAIFI_Value], ROWS($N$9:N889)),"")</f>
        <v>1.6009401793175032E-2</v>
      </c>
      <c r="O889" s="91" cm="1">
        <f t="array" ref="O889">IFERROR(INDEX([1]!v_s10a_incident_by_feeder_FY26[ICPs], ROWS($N$9:N889)),"")</f>
        <v>495.2891566265057</v>
      </c>
      <c r="P889" s="118" cm="1">
        <f t="array" ref="P889">IFERROR(INDEX([1]!v_s10a_incident_by_feeder_FY26[CML], ROWS($P$9:P889)),"")</f>
        <v>93559.501943382376</v>
      </c>
      <c r="Q889" s="88" t="str" cm="1">
        <f t="array" ref="Q889">IFERROR(INDEX([1]!v_s10a_incident_by_feeder_FY26[Planned or Unplanned], ROWS($Q$9:Q889)),"")</f>
        <v>Unplanned</v>
      </c>
      <c r="R889" s="88" t="str" cm="1">
        <f t="array" ref="R889">IFERROR(INDEX([1]!v_s10a_incident_by_feeder_FY26[Cause], ROWS($R$9:R889)),"")</f>
        <v>Vegetation</v>
      </c>
      <c r="S889" s="88" t="str" cm="1">
        <f t="array" ref="S889">IFERROR(INDEX([1]!v_s10a_incident_by_feeder_FY26[Details], ROWS($S$9:S889)),"")</f>
        <v># Tree on Line, Fuse Blown, at Pole 419846, Okaka Rd, Kaikohe</v>
      </c>
      <c r="T889" s="18"/>
    </row>
    <row r="890" spans="1:20" ht="15.75" x14ac:dyDescent="0.25">
      <c r="A890" s="10">
        <v>890</v>
      </c>
      <c r="B890" s="11"/>
      <c r="C890" s="116"/>
      <c r="D890" s="116"/>
      <c r="E890" s="85" t="str" cm="1">
        <f t="array" ref="E890">IFERROR(INDEX([1]!v_s10a_incident_by_feeder_FY26[Interruptions Identifier], ROWS($E$9:E890)),"")</f>
        <v>INCD-36665-F-OPONONI</v>
      </c>
      <c r="F890" s="85" t="str" cm="1">
        <f t="array" ref="F890">IFERROR(INDEX([1]!v_s10a_incident_by_feeder_FY26[Circuit Location], ROWS($F$9:F890)),"")</f>
        <v>Omanaia 051762 - Opononi</v>
      </c>
      <c r="G890" s="88" t="str" cm="1">
        <f t="array" ref="G890">IFERROR(INDEX(#REF!, ROWS($G$9:G890)),"")</f>
        <v/>
      </c>
      <c r="H890" s="88" t="str" cm="1">
        <f t="array" ref="H890">IFERROR(INDEX([1]!v_s10a_incident_by_feeder_FY26[feeder], ROWS($H$9:H890)),"")</f>
        <v>OPONONI</v>
      </c>
      <c r="I890" s="89" cm="1">
        <f t="array" ref="I890">IFERROR(INDEX([1]!v_s10a_incident_by_feeder_FY26[Start_Date], ROWS($I$9:I890)),"")</f>
        <v>46046.257638888892</v>
      </c>
      <c r="J890" s="90" cm="1">
        <f t="array" ref="J890">IFERROR(INDEX([1]!v_s10a_incident_by_feeder_FY26[Start_Time], ROWS($J$9:J890)),"")</f>
        <v>46046.257638888892</v>
      </c>
      <c r="K890" s="89" cm="1">
        <f t="array" ref="K890">IFERROR(INDEX([1]!v_s10a_incident_by_feeder_FY26[End_Date], ROWS($K$9:K890)),"")</f>
        <v>46046.451388888891</v>
      </c>
      <c r="L890" s="90" cm="1">
        <f t="array" ref="L890">IFERROR(INDEX([1]!v_s10a_incident_by_feeder_FY26[End_Time], ROWS($L$9:L890)),"")</f>
        <v>46046.451388888891</v>
      </c>
      <c r="M890" s="97" cm="1">
        <f t="array" ref="M890">IFERROR(INDEX([1]!v_s10a_incident_by_feeder_FY26[SAIDI_Value], ROWS($M$9:M890)),"")</f>
        <v>0.36236982051480687</v>
      </c>
      <c r="N890" s="94" cm="1">
        <f t="array" ref="N890">IFERROR(INDEX([1]!v_s10a_incident_by_feeder_FY26[SAIFI_Value], ROWS($N$9:N890)),"")</f>
        <v>1.357190339020607E-3</v>
      </c>
      <c r="O890" s="91" cm="1">
        <f t="array" ref="O890">IFERROR(INDEX([1]!v_s10a_incident_by_feeder_FY26[ICPs], ROWS($N$9:N890)),"")</f>
        <v>49</v>
      </c>
      <c r="P890" s="118" cm="1">
        <f t="array" ref="P890">IFERROR(INDEX([1]!v_s10a_incident_by_feeder_FY26[CML], ROWS($P$9:P890)),"")</f>
        <v>13082.999999866588</v>
      </c>
      <c r="Q890" s="88" t="str" cm="1">
        <f t="array" ref="Q890">IFERROR(INDEX([1]!v_s10a_incident_by_feeder_FY26[Planned or Unplanned], ROWS($Q$9:Q890)),"")</f>
        <v>Unplanned</v>
      </c>
      <c r="R890" s="88" t="str" cm="1">
        <f t="array" ref="R890">IFERROR(INDEX([1]!v_s10a_incident_by_feeder_FY26[Cause], ROWS($R$9:R890)),"")</f>
        <v>Unknown</v>
      </c>
      <c r="S890" s="88" t="str" cm="1">
        <f t="array" ref="S890">IFERROR(INDEX([1]!v_s10a_incident_by_feeder_FY26[Details], ROWS($S$9:S890)),"")</f>
        <v># SWER Recloser T_T01335 Tripped, Wekaweka Rd, Omanaia</v>
      </c>
      <c r="T890" s="18"/>
    </row>
    <row r="891" spans="1:20" ht="15.75" x14ac:dyDescent="0.25">
      <c r="A891" s="10">
        <v>891</v>
      </c>
      <c r="B891" s="11"/>
      <c r="C891" s="116"/>
      <c r="D891" s="116"/>
      <c r="E891" s="85" t="str" cm="1">
        <f t="array" ref="E891">IFERROR(INDEX([1]!v_s10a_incident_by_feeder_FY26[Interruptions Identifier], ROWS($E$9:E891)),"")</f>
        <v>INCD-36674-F-PUKENUI SOUTH</v>
      </c>
      <c r="F891" s="85" t="str" cm="1">
        <f t="array" ref="F891">IFERROR(INDEX([1]!v_s10a_incident_by_feeder_FY26[Circuit Location], ROWS($F$9:F891)),"")</f>
        <v>Pukenui 131132 - Pukenui South</v>
      </c>
      <c r="G891" s="88" t="str" cm="1">
        <f t="array" ref="G891">IFERROR(INDEX(#REF!, ROWS($G$9:G891)),"")</f>
        <v/>
      </c>
      <c r="H891" s="88" t="str" cm="1">
        <f t="array" ref="H891">IFERROR(INDEX([1]!v_s10a_incident_by_feeder_FY26[feeder], ROWS($H$9:H891)),"")</f>
        <v>PUKENUI SOUTH</v>
      </c>
      <c r="I891" s="89" cm="1">
        <f t="array" ref="I891">IFERROR(INDEX([1]!v_s10a_incident_by_feeder_FY26[Start_Date], ROWS($I$9:I891)),"")</f>
        <v>46046.568055555559</v>
      </c>
      <c r="J891" s="90" cm="1">
        <f t="array" ref="J891">IFERROR(INDEX([1]!v_s10a_incident_by_feeder_FY26[Start_Time], ROWS($J$9:J891)),"")</f>
        <v>46046.568055555559</v>
      </c>
      <c r="K891" s="89" cm="1">
        <f t="array" ref="K891">IFERROR(INDEX([1]!v_s10a_incident_by_feeder_FY26[End_Date], ROWS($K$9:K891)),"")</f>
        <v>46046.599305555559</v>
      </c>
      <c r="L891" s="90" cm="1">
        <f t="array" ref="L891">IFERROR(INDEX([1]!v_s10a_incident_by_feeder_FY26[End_Time], ROWS($L$9:L891)),"")</f>
        <v>46046.599305555559</v>
      </c>
      <c r="M891" s="97" cm="1">
        <f t="array" ref="M891">IFERROR(INDEX([1]!v_s10a_incident_by_feeder_FY26[SAIDI_Value], ROWS($M$9:M891)),"")</f>
        <v>7.7276756038112127E-2</v>
      </c>
      <c r="N891" s="94" cm="1">
        <f t="array" ref="N891">IFERROR(INDEX([1]!v_s10a_incident_by_feeder_FY26[SAIFI_Value], ROWS($N$9:N891)),"")</f>
        <v>1.7172612452913804E-3</v>
      </c>
      <c r="O891" s="91" cm="1">
        <f t="array" ref="O891">IFERROR(INDEX([1]!v_s10a_incident_by_feeder_FY26[ICPs], ROWS($N$9:N891)),"")</f>
        <v>62</v>
      </c>
      <c r="P891" s="118" cm="1">
        <f t="array" ref="P891">IFERROR(INDEX([1]!v_s10a_incident_by_feeder_FY26[CML], ROWS($P$9:P891)),"")</f>
        <v>2790</v>
      </c>
      <c r="Q891" s="88" t="str" cm="1">
        <f t="array" ref="Q891">IFERROR(INDEX([1]!v_s10a_incident_by_feeder_FY26[Planned or Unplanned], ROWS($Q$9:Q891)),"")</f>
        <v>Unplanned</v>
      </c>
      <c r="R891" s="88" t="str" cm="1">
        <f t="array" ref="R891">IFERROR(INDEX([1]!v_s10a_incident_by_feeder_FY26[Cause], ROWS($R$9:R891)),"")</f>
        <v>Defective Equipment</v>
      </c>
      <c r="S891" s="88" t="str" cm="1">
        <f t="array" ref="S891">IFERROR(INDEX([1]!v_s10a_incident_by_feeder_FY26[Details], ROWS($S$9:S891)),"")</f>
        <v># Flipped Crossarm, at Pole 432345, Far North Rd, Pukenui</v>
      </c>
      <c r="T891" s="18"/>
    </row>
    <row r="892" spans="1:20" ht="15.75" x14ac:dyDescent="0.25">
      <c r="A892" s="10">
        <v>892</v>
      </c>
      <c r="B892" s="11"/>
      <c r="C892" s="116"/>
      <c r="D892" s="116"/>
      <c r="E892" s="85" t="str" cm="1">
        <f t="array" ref="E892">IFERROR(INDEX([1]!v_s10a_incident_by_feeder_FY26[Interruptions Identifier], ROWS($E$9:E892)),"")</f>
        <v>INCD-36677-F-CLOUGH ROAD</v>
      </c>
      <c r="F892" s="85" t="str" cm="1">
        <f t="array" ref="F892">IFERROR(INDEX([1]!v_s10a_incident_by_feeder_FY26[Circuit Location], ROWS($F$9:F892)),"")</f>
        <v>Kaitaia Transmission 151822 - Clough Road</v>
      </c>
      <c r="G892" s="88" t="str" cm="1">
        <f t="array" ref="G892">IFERROR(INDEX(#REF!, ROWS($G$9:G892)),"")</f>
        <v/>
      </c>
      <c r="H892" s="88" t="str" cm="1">
        <f t="array" ref="H892">IFERROR(INDEX([1]!v_s10a_incident_by_feeder_FY26[feeder], ROWS($H$9:H892)),"")</f>
        <v>CLOUGH ROAD</v>
      </c>
      <c r="I892" s="89" cm="1">
        <f t="array" ref="I892">IFERROR(INDEX([1]!v_s10a_incident_by_feeder_FY26[Start_Date], ROWS($I$9:I892)),"")</f>
        <v>46046.547222222223</v>
      </c>
      <c r="J892" s="90" cm="1">
        <f t="array" ref="J892">IFERROR(INDEX([1]!v_s10a_incident_by_feeder_FY26[Start_Time], ROWS($J$9:J892)),"")</f>
        <v>46046.547222222223</v>
      </c>
      <c r="K892" s="89" cm="1">
        <f t="array" ref="K892">IFERROR(INDEX([1]!v_s10a_incident_by_feeder_FY26[End_Date], ROWS($K$9:K892)),"")</f>
        <v>46046.693749999999</v>
      </c>
      <c r="L892" s="90" cm="1">
        <f t="array" ref="L892">IFERROR(INDEX([1]!v_s10a_incident_by_feeder_FY26[End_Time], ROWS($L$9:L892)),"")</f>
        <v>46046.693749999999</v>
      </c>
      <c r="M892" s="97" cm="1">
        <f t="array" ref="M892">IFERROR(INDEX([1]!v_s10a_incident_by_feeder_FY26[SAIDI_Value], ROWS($M$9:M892)),"")</f>
        <v>6.4286505649208445E-2</v>
      </c>
      <c r="N892" s="94" cm="1">
        <f t="array" ref="N892">IFERROR(INDEX([1]!v_s10a_incident_by_feeder_FY26[SAIFI_Value], ROWS($N$9:N892)),"")</f>
        <v>3.0467538222911589E-4</v>
      </c>
      <c r="O892" s="91" cm="1">
        <f t="array" ref="O892">IFERROR(INDEX([1]!v_s10a_incident_by_feeder_FY26[ICPs], ROWS($N$9:N892)),"")</f>
        <v>11</v>
      </c>
      <c r="P892" s="118" cm="1">
        <f t="array" ref="P892">IFERROR(INDEX([1]!v_s10a_incident_by_feeder_FY26[CML], ROWS($P$9:P892)),"")</f>
        <v>2320.9999999590218</v>
      </c>
      <c r="Q892" s="88" t="str" cm="1">
        <f t="array" ref="Q892">IFERROR(INDEX([1]!v_s10a_incident_by_feeder_FY26[Planned or Unplanned], ROWS($Q$9:Q892)),"")</f>
        <v>Unplanned</v>
      </c>
      <c r="R892" s="88" t="str" cm="1">
        <f t="array" ref="R892">IFERROR(INDEX([1]!v_s10a_incident_by_feeder_FY26[Cause], ROWS($R$9:R892)),"")</f>
        <v>Vegetation</v>
      </c>
      <c r="S892" s="88" t="str" cm="1">
        <f t="array" ref="S892">IFERROR(INDEX([1]!v_s10a_incident_by_feeder_FY26[Details], ROWS($S$9:S892)),"")</f>
        <v># Line Stuck in Tree, at Pole 429552, Puriri Rd, Kaitaia</v>
      </c>
      <c r="T892" s="18"/>
    </row>
    <row r="893" spans="1:20" ht="15.75" x14ac:dyDescent="0.25">
      <c r="A893" s="10">
        <v>893</v>
      </c>
      <c r="B893" s="11"/>
      <c r="C893" s="116"/>
      <c r="D893" s="116"/>
      <c r="E893" s="85" t="str" cm="1">
        <f t="array" ref="E893">IFERROR(INDEX([1]!v_s10a_incident_by_feeder_FY26[Interruptions Identifier], ROWS($E$9:E893)),"")</f>
        <v>INCD-36683-F-BROADWOOD</v>
      </c>
      <c r="F893" s="85" t="str" cm="1">
        <f t="array" ref="F893">IFERROR(INDEX([1]!v_s10a_incident_by_feeder_FY26[Circuit Location], ROWS($F$9:F893)),"")</f>
        <v>Kaitaia Transmission 151922 - Broadwood</v>
      </c>
      <c r="G893" s="88" t="str" cm="1">
        <f t="array" ref="G893">IFERROR(INDEX(#REF!, ROWS($G$9:G893)),"")</f>
        <v/>
      </c>
      <c r="H893" s="88" t="str" cm="1">
        <f t="array" ref="H893">IFERROR(INDEX([1]!v_s10a_incident_by_feeder_FY26[feeder], ROWS($H$9:H893)),"")</f>
        <v>BROADWOOD</v>
      </c>
      <c r="I893" s="89" cm="1">
        <f t="array" ref="I893">IFERROR(INDEX([1]!v_s10a_incident_by_feeder_FY26[Start_Date], ROWS($I$9:I893)),"")</f>
        <v>46046.563888888886</v>
      </c>
      <c r="J893" s="90" cm="1">
        <f t="array" ref="J893">IFERROR(INDEX([1]!v_s10a_incident_by_feeder_FY26[Start_Time], ROWS($J$9:J893)),"")</f>
        <v>46046.563888888886</v>
      </c>
      <c r="K893" s="89" cm="1">
        <f t="array" ref="K893">IFERROR(INDEX([1]!v_s10a_incident_by_feeder_FY26[End_Date], ROWS($K$9:K893)),"")</f>
        <v>46046.79791666667</v>
      </c>
      <c r="L893" s="90" cm="1">
        <f t="array" ref="L893">IFERROR(INDEX([1]!v_s10a_incident_by_feeder_FY26[End_Time], ROWS($L$9:L893)),"")</f>
        <v>46046.79791666667</v>
      </c>
      <c r="M893" s="97" cm="1">
        <f t="array" ref="M893">IFERROR(INDEX([1]!v_s10a_incident_by_feeder_FY26[SAIDI_Value], ROWS($M$9:M893)),"")</f>
        <v>0.14001218701896503</v>
      </c>
      <c r="N893" s="94" cm="1">
        <f t="array" ref="N893">IFERROR(INDEX([1]!v_s10a_incident_by_feeder_FY26[SAIFI_Value], ROWS($N$9:N893)),"")</f>
        <v>4.1546643031243073E-4</v>
      </c>
      <c r="O893" s="91" cm="1">
        <f t="array" ref="O893">IFERROR(INDEX([1]!v_s10a_incident_by_feeder_FY26[ICPs], ROWS($N$9:N893)),"")</f>
        <v>15</v>
      </c>
      <c r="P893" s="118" cm="1">
        <f t="array" ref="P893">IFERROR(INDEX([1]!v_s10a_incident_by_feeder_FY26[CML], ROWS($P$9:P893)),"")</f>
        <v>5055.0000001327135</v>
      </c>
      <c r="Q893" s="88" t="str" cm="1">
        <f t="array" ref="Q893">IFERROR(INDEX([1]!v_s10a_incident_by_feeder_FY26[Planned or Unplanned], ROWS($Q$9:Q893)),"")</f>
        <v>Unplanned</v>
      </c>
      <c r="R893" s="88" t="str" cm="1">
        <f t="array" ref="R893">IFERROR(INDEX([1]!v_s10a_incident_by_feeder_FY26[Cause], ROWS($R$9:R893)),"")</f>
        <v>Unknown</v>
      </c>
      <c r="S893" s="88" t="str" cm="1">
        <f t="array" ref="S893">IFERROR(INDEX([1]!v_s10a_incident_by_feeder_FY26[Details], ROWS($S$9:S893)),"")</f>
        <v># Fuse F2096 Blown, Awaroa Rd, Broadwood</v>
      </c>
      <c r="T893" s="18"/>
    </row>
    <row r="894" spans="1:20" ht="15.75" x14ac:dyDescent="0.25">
      <c r="A894" s="10">
        <v>894</v>
      </c>
      <c r="B894" s="11"/>
      <c r="C894" s="116"/>
      <c r="D894" s="116"/>
      <c r="E894" s="85" t="str" cm="1">
        <f t="array" ref="E894">IFERROR(INDEX([1]!v_s10a_incident_by_feeder_FY26[Interruptions Identifier], ROWS($E$9:E894)),"")</f>
        <v>INCD-36689-F-ORURU</v>
      </c>
      <c r="F894" s="85" t="str" cm="1">
        <f t="array" ref="F894">IFERROR(INDEX([1]!v_s10a_incident_by_feeder_FY26[Circuit Location], ROWS($F$9:F894)),"")</f>
        <v>Taipa CB1206 - Oruru</v>
      </c>
      <c r="G894" s="88" t="str" cm="1">
        <f t="array" ref="G894">IFERROR(INDEX(#REF!, ROWS($G$9:G894)),"")</f>
        <v/>
      </c>
      <c r="H894" s="88" t="str" cm="1">
        <f t="array" ref="H894">IFERROR(INDEX([1]!v_s10a_incident_by_feeder_FY26[feeder], ROWS($H$9:H894)),"")</f>
        <v>ORURU</v>
      </c>
      <c r="I894" s="89" cm="1">
        <f t="array" ref="I894">IFERROR(INDEX([1]!v_s10a_incident_by_feeder_FY26[Start_Date], ROWS($I$9:I894)),"")</f>
        <v>46046.806006944447</v>
      </c>
      <c r="J894" s="90" cm="1">
        <f t="array" ref="J894">IFERROR(INDEX([1]!v_s10a_incident_by_feeder_FY26[Start_Time], ROWS($J$9:J894)),"")</f>
        <v>46046.806006944447</v>
      </c>
      <c r="K894" s="89" cm="1">
        <f t="array" ref="K894">IFERROR(INDEX([1]!v_s10a_incident_by_feeder_FY26[End_Date], ROWS($K$9:K894)),"")</f>
        <v>46047.666666666664</v>
      </c>
      <c r="L894" s="90" cm="1">
        <f t="array" ref="L894">IFERROR(INDEX([1]!v_s10a_incident_by_feeder_FY26[End_Time], ROWS($L$9:L894)),"")</f>
        <v>46047.666666666664</v>
      </c>
      <c r="M894" s="97" cm="1">
        <f t="array" ref="M894">IFERROR(INDEX([1]!v_s10a_incident_by_feeder_FY26[SAIDI_Value], ROWS($M$9:M894)),"")</f>
        <v>0.69022592134693017</v>
      </c>
      <c r="N894" s="94" cm="1">
        <f t="array" ref="N894">IFERROR(INDEX([1]!v_s10a_incident_by_feeder_FY26[SAIFI_Value], ROWS($N$9:N894)),"")</f>
        <v>9.3895413250609343E-3</v>
      </c>
      <c r="O894" s="91" cm="1">
        <f t="array" ref="O894">IFERROR(INDEX([1]!v_s10a_incident_by_feeder_FY26[ICPs], ROWS($N$9:N894)),"")</f>
        <v>339</v>
      </c>
      <c r="P894" s="118" cm="1">
        <f t="array" ref="P894">IFERROR(INDEX([1]!v_s10a_incident_by_feeder_FY26[CML], ROWS($P$9:P894)),"")</f>
        <v>24919.916664309567</v>
      </c>
      <c r="Q894" s="88" t="str" cm="1">
        <f t="array" ref="Q894">IFERROR(INDEX([1]!v_s10a_incident_by_feeder_FY26[Planned or Unplanned], ROWS($Q$9:Q894)),"")</f>
        <v>Unplanned</v>
      </c>
      <c r="R894" s="88" t="str" cm="1">
        <f t="array" ref="R894">IFERROR(INDEX([1]!v_s10a_incident_by_feeder_FY26[Cause], ROWS($R$9:R894)),"")</f>
        <v>Vegetation</v>
      </c>
      <c r="S894" s="88" t="str" cm="1">
        <f t="array" ref="S894">IFERROR(INDEX([1]!v_s10a_incident_by_feeder_FY26[Details], ROWS($S$9:S894)),"")</f>
        <v># Line Down at Pole 492495, Kohumaru Rd, Taipa</v>
      </c>
      <c r="T894" s="18"/>
    </row>
    <row r="895" spans="1:20" ht="15.75" x14ac:dyDescent="0.25">
      <c r="A895" s="10">
        <v>895</v>
      </c>
      <c r="B895" s="11"/>
      <c r="C895" s="116"/>
      <c r="D895" s="116"/>
      <c r="E895" s="85" t="str" cm="1">
        <f t="array" ref="E895">IFERROR(INDEX([1]!v_s10a_incident_by_feeder_FY26[Interruptions Identifier], ROWS($E$9:E895)),"")</f>
        <v>INCD-36695-F-HOREKE</v>
      </c>
      <c r="F895" s="85" t="str" cm="1">
        <f t="array" ref="F895">IFERROR(INDEX([1]!v_s10a_incident_by_feeder_FY26[Circuit Location], ROWS($F$9:F895)),"")</f>
        <v>Kaikohe  CB0111 - Horeke</v>
      </c>
      <c r="G895" s="88" t="str" cm="1">
        <f t="array" ref="G895">IFERROR(INDEX(#REF!, ROWS($G$9:G895)),"")</f>
        <v/>
      </c>
      <c r="H895" s="88" t="str" cm="1">
        <f t="array" ref="H895">IFERROR(INDEX([1]!v_s10a_incident_by_feeder_FY26[feeder], ROWS($H$9:H895)),"")</f>
        <v>HOREKE</v>
      </c>
      <c r="I895" s="89" cm="1">
        <f t="array" ref="I895">IFERROR(INDEX([1]!v_s10a_incident_by_feeder_FY26[Start_Date], ROWS($I$9:I895)),"")</f>
        <v>46047.228449074071</v>
      </c>
      <c r="J895" s="90" cm="1">
        <f t="array" ref="J895">IFERROR(INDEX([1]!v_s10a_incident_by_feeder_FY26[Start_Time], ROWS($J$9:J895)),"")</f>
        <v>46047.228449074071</v>
      </c>
      <c r="K895" s="89" cm="1">
        <f t="array" ref="K895">IFERROR(INDEX([1]!v_s10a_incident_by_feeder_FY26[End_Date], ROWS($K$9:K895)),"")</f>
        <v>46047.328368055554</v>
      </c>
      <c r="L895" s="90" cm="1">
        <f t="array" ref="L895">IFERROR(INDEX([1]!v_s10a_incident_by_feeder_FY26[End_Time], ROWS($L$9:L895)),"")</f>
        <v>46047.328368055554</v>
      </c>
      <c r="M895" s="97" cm="1">
        <f t="array" ref="M895">IFERROR(INDEX([1]!v_s10a_incident_by_feeder_FY26[SAIDI_Value], ROWS($M$9:M895)),"")</f>
        <v>1.8025152403723146</v>
      </c>
      <c r="N895" s="94" cm="1">
        <f t="array" ref="N895">IFERROR(INDEX([1]!v_s10a_incident_by_feeder_FY26[SAIFI_Value], ROWS($N$9:N895)),"")</f>
        <v>1.3738145580327056E-2</v>
      </c>
      <c r="O895" s="91" cm="1">
        <f t="array" ref="O895">IFERROR(INDEX([1]!v_s10a_incident_by_feeder_FY26[ICPs], ROWS($N$9:N895)),"")</f>
        <v>496.00200803212806</v>
      </c>
      <c r="P895" s="118" cm="1">
        <f t="array" ref="P895">IFERROR(INDEX([1]!v_s10a_incident_by_feeder_FY26[CML], ROWS($P$9:P895)),"")</f>
        <v>65078.01023840205</v>
      </c>
      <c r="Q895" s="88" t="str" cm="1">
        <f t="array" ref="Q895">IFERROR(INDEX([1]!v_s10a_incident_by_feeder_FY26[Planned or Unplanned], ROWS($Q$9:Q895)),"")</f>
        <v>Unplanned</v>
      </c>
      <c r="R895" s="88" t="str" cm="1">
        <f t="array" ref="R895">IFERROR(INDEX([1]!v_s10a_incident_by_feeder_FY26[Cause], ROWS($R$9:R895)),"")</f>
        <v>Unknown</v>
      </c>
      <c r="S895" s="88" t="str" cm="1">
        <f t="array" ref="S895">IFERROR(INDEX([1]!v_s10a_incident_by_feeder_FY26[Details], ROWS($S$9:S895)),"")</f>
        <v># Recloser R694 Tripped, Settlers Way, Kaikohe</v>
      </c>
      <c r="T895" s="18"/>
    </row>
    <row r="896" spans="1:20" ht="15.75" x14ac:dyDescent="0.25">
      <c r="A896" s="10">
        <v>896</v>
      </c>
      <c r="B896" s="11"/>
      <c r="C896" s="116"/>
      <c r="D896" s="116"/>
      <c r="E896" s="85" t="str" cm="1">
        <f t="array" ref="E896">IFERROR(INDEX([1]!v_s10a_incident_by_feeder_FY26[Interruptions Identifier], ROWS($E$9:E896)),"")</f>
        <v>INCD-36695-F-SHEPHERD ROAD</v>
      </c>
      <c r="F896" s="85" t="str" cm="1">
        <f t="array" ref="F896">IFERROR(INDEX([1]!v_s10a_incident_by_feeder_FY26[Circuit Location], ROWS($F$9:F896)),"")</f>
        <v>Kerikeri 181192 - Shepherd Road</v>
      </c>
      <c r="G896" s="88" t="str" cm="1">
        <f t="array" ref="G896">IFERROR(INDEX(#REF!, ROWS($G$9:G896)),"")</f>
        <v/>
      </c>
      <c r="H896" s="88" t="str" cm="1">
        <f t="array" ref="H896">IFERROR(INDEX([1]!v_s10a_incident_by_feeder_FY26[feeder], ROWS($H$9:H896)),"")</f>
        <v>SHEPHERD ROAD</v>
      </c>
      <c r="I896" s="89" cm="1">
        <f t="array" ref="I896">IFERROR(INDEX([1]!v_s10a_incident_by_feeder_FY26[Start_Date], ROWS($I$9:I896)),"")</f>
        <v>46047.228449074071</v>
      </c>
      <c r="J896" s="90" cm="1">
        <f t="array" ref="J896">IFERROR(INDEX([1]!v_s10a_incident_by_feeder_FY26[Start_Time], ROWS($J$9:J896)),"")</f>
        <v>46047.228449074071</v>
      </c>
      <c r="K896" s="89" cm="1">
        <f t="array" ref="K896">IFERROR(INDEX([1]!v_s10a_incident_by_feeder_FY26[End_Date], ROWS($K$9:K896)),"")</f>
        <v>46047.328368055554</v>
      </c>
      <c r="L896" s="90" cm="1">
        <f t="array" ref="L896">IFERROR(INDEX([1]!v_s10a_incident_by_feeder_FY26[End_Time], ROWS($L$9:L896)),"")</f>
        <v>46047.328368055554</v>
      </c>
      <c r="M896" s="97" cm="1">
        <f t="array" ref="M896">IFERROR(INDEX([1]!v_s10a_incident_by_feeder_FY26[SAIDI_Value], ROWS($M$9:M896)),"")</f>
        <v>2.5876106997241681E-3</v>
      </c>
      <c r="N896" s="94" cm="1">
        <f t="array" ref="N896">IFERROR(INDEX([1]!v_s10a_incident_by_feeder_FY26[SAIFI_Value], ROWS($N$9:N896)),"")</f>
        <v>2.7642144024802183E-5</v>
      </c>
      <c r="O896" s="91" cm="1">
        <f t="array" ref="O896">IFERROR(INDEX([1]!v_s10a_incident_by_feeder_FY26[ICPs], ROWS($N$9:N896)),"")</f>
        <v>0.99799196787145805</v>
      </c>
      <c r="P896" s="118" cm="1">
        <f t="array" ref="P896">IFERROR(INDEX([1]!v_s10a_incident_by_feeder_FY26[CML], ROWS($P$9:P896)),"")</f>
        <v>93.423096702841377</v>
      </c>
      <c r="Q896" s="88" t="str" cm="1">
        <f t="array" ref="Q896">IFERROR(INDEX([1]!v_s10a_incident_by_feeder_FY26[Planned or Unplanned], ROWS($Q$9:Q896)),"")</f>
        <v>Unplanned</v>
      </c>
      <c r="R896" s="88" t="str" cm="1">
        <f t="array" ref="R896">IFERROR(INDEX([1]!v_s10a_incident_by_feeder_FY26[Cause], ROWS($R$9:R896)),"")</f>
        <v>Unknown</v>
      </c>
      <c r="S896" s="88" t="str" cm="1">
        <f t="array" ref="S896">IFERROR(INDEX([1]!v_s10a_incident_by_feeder_FY26[Details], ROWS($S$9:S896)),"")</f>
        <v># Recloser R694 Tripped, Settlers Way, Kaikohe</v>
      </c>
      <c r="T896" s="18"/>
    </row>
    <row r="897" spans="1:20" ht="15.75" x14ac:dyDescent="0.25">
      <c r="A897" s="10">
        <v>897</v>
      </c>
      <c r="B897" s="11"/>
      <c r="C897" s="116"/>
      <c r="D897" s="116"/>
      <c r="E897" s="85" t="str" cm="1">
        <f t="array" ref="E897">IFERROR(INDEX([1]!v_s10a_incident_by_feeder_FY26[Interruptions Identifier], ROWS($E$9:E897)),"")</f>
        <v>INCD-36704-F-SHEPHERD ROAD</v>
      </c>
      <c r="F897" s="85" t="str" cm="1">
        <f t="array" ref="F897">IFERROR(INDEX([1]!v_s10a_incident_by_feeder_FY26[Circuit Location], ROWS($F$9:F897)),"")</f>
        <v>Kerikeri 181192 - Shepherd Road</v>
      </c>
      <c r="G897" s="88" t="str" cm="1">
        <f t="array" ref="G897">IFERROR(INDEX(#REF!, ROWS($G$9:G897)),"")</f>
        <v/>
      </c>
      <c r="H897" s="88" t="str" cm="1">
        <f t="array" ref="H897">IFERROR(INDEX([1]!v_s10a_incident_by_feeder_FY26[feeder], ROWS($H$9:H897)),"")</f>
        <v>SHEPHERD ROAD</v>
      </c>
      <c r="I897" s="89" cm="1">
        <f t="array" ref="I897">IFERROR(INDEX([1]!v_s10a_incident_by_feeder_FY26[Start_Date], ROWS($I$9:I897)),"")</f>
        <v>46048.171446759261</v>
      </c>
      <c r="J897" s="90" cm="1">
        <f t="array" ref="J897">IFERROR(INDEX([1]!v_s10a_incident_by_feeder_FY26[Start_Time], ROWS($J$9:J897)),"")</f>
        <v>46048.171446759261</v>
      </c>
      <c r="K897" s="89" cm="1">
        <f t="array" ref="K897">IFERROR(INDEX([1]!v_s10a_incident_by_feeder_FY26[End_Date], ROWS($K$9:K897)),"")</f>
        <v>46048.321099537039</v>
      </c>
      <c r="L897" s="90" cm="1">
        <f t="array" ref="L897">IFERROR(INDEX([1]!v_s10a_incident_by_feeder_FY26[End_Time], ROWS($L$9:L897)),"")</f>
        <v>46048.321099537039</v>
      </c>
      <c r="M897" s="97" cm="1">
        <f t="array" ref="M897">IFERROR(INDEX([1]!v_s10a_incident_by_feeder_FY26[SAIDI_Value], ROWS($M$9:M897)),"")</f>
        <v>3.1849481821719363E-3</v>
      </c>
      <c r="N897" s="94" cm="1">
        <f t="array" ref="N897">IFERROR(INDEX([1]!v_s10a_incident_by_feeder_FY26[SAIFI_Value], ROWS($N$9:N897)),"")</f>
        <v>5.5284288049604366E-5</v>
      </c>
      <c r="O897" s="91" cm="1">
        <f t="array" ref="O897">IFERROR(INDEX([1]!v_s10a_incident_by_feeder_FY26[ICPs], ROWS($N$9:N897)),"")</f>
        <v>0.99799196787145805</v>
      </c>
      <c r="P897" s="118" cm="1">
        <f t="array" ref="P897">IFERROR(INDEX([1]!v_s10a_incident_by_feeder_FY26[CML], ROWS($P$9:P897)),"")</f>
        <v>114.98936916913559</v>
      </c>
      <c r="Q897" s="88" t="str" cm="1">
        <f t="array" ref="Q897">IFERROR(INDEX([1]!v_s10a_incident_by_feeder_FY26[Planned or Unplanned], ROWS($Q$9:Q897)),"")</f>
        <v>Unplanned</v>
      </c>
      <c r="R897" s="88" t="str" cm="1">
        <f t="array" ref="R897">IFERROR(INDEX([1]!v_s10a_incident_by_feeder_FY26[Cause], ROWS($R$9:R897)),"")</f>
        <v>Vegetation</v>
      </c>
      <c r="S897" s="88" t="str" cm="1">
        <f t="array" ref="S897">IFERROR(INDEX([1]!v_s10a_incident_by_feeder_FY26[Details], ROWS($S$9:S897)),"")</f>
        <v># Trees in Line at Pole 419792, Utakura Valley Rd, Kaikohe</v>
      </c>
      <c r="T897" s="18"/>
    </row>
    <row r="898" spans="1:20" ht="15.75" x14ac:dyDescent="0.25">
      <c r="A898" s="10">
        <v>898</v>
      </c>
      <c r="B898" s="11"/>
      <c r="C898" s="116"/>
      <c r="D898" s="116"/>
      <c r="E898" s="85" t="str" cm="1">
        <f t="array" ref="E898">IFERROR(INDEX([1]!v_s10a_incident_by_feeder_FY26[Interruptions Identifier], ROWS($E$9:E898)),"")</f>
        <v>INCD-36704-F-HOREKE</v>
      </c>
      <c r="F898" s="85" t="str" cm="1">
        <f t="array" ref="F898">IFERROR(INDEX([1]!v_s10a_incident_by_feeder_FY26[Circuit Location], ROWS($F$9:F898)),"")</f>
        <v>Kaikohe  CB0111 - Horeke</v>
      </c>
      <c r="G898" s="88" t="str" cm="1">
        <f t="array" ref="G898">IFERROR(INDEX(#REF!, ROWS($G$9:G898)),"")</f>
        <v/>
      </c>
      <c r="H898" s="88" t="str" cm="1">
        <f t="array" ref="H898">IFERROR(INDEX([1]!v_s10a_incident_by_feeder_FY26[feeder], ROWS($H$9:H898)),"")</f>
        <v>HOREKE</v>
      </c>
      <c r="I898" s="89" cm="1">
        <f t="array" ref="I898">IFERROR(INDEX([1]!v_s10a_incident_by_feeder_FY26[Start_Date], ROWS($I$9:I898)),"")</f>
        <v>46048.171446759261</v>
      </c>
      <c r="J898" s="90" cm="1">
        <f t="array" ref="J898">IFERROR(INDEX([1]!v_s10a_incident_by_feeder_FY26[Start_Time], ROWS($J$9:J898)),"")</f>
        <v>46048.171446759261</v>
      </c>
      <c r="K898" s="89" cm="1">
        <f t="array" ref="K898">IFERROR(INDEX([1]!v_s10a_incident_by_feeder_FY26[End_Date], ROWS($K$9:K898)),"")</f>
        <v>46048.321099537039</v>
      </c>
      <c r="L898" s="90" cm="1">
        <f t="array" ref="L898">IFERROR(INDEX([1]!v_s10a_incident_by_feeder_FY26[End_Time], ROWS($L$9:L898)),"")</f>
        <v>46048.321099537039</v>
      </c>
      <c r="M898" s="97" cm="1">
        <f t="array" ref="M898">IFERROR(INDEX([1]!v_s10a_incident_by_feeder_FY26[SAIDI_Value], ROWS($M$9:M898)),"")</f>
        <v>2.7100758170366546</v>
      </c>
      <c r="N898" s="94" cm="1">
        <f t="array" ref="N898">IFERROR(INDEX([1]!v_s10a_incident_by_feeder_FY26[SAIFI_Value], ROWS($N$9:N898)),"")</f>
        <v>2.7476291160654111E-2</v>
      </c>
      <c r="O898" s="91" cm="1">
        <f t="array" ref="O898">IFERROR(INDEX([1]!v_s10a_incident_by_feeder_FY26[ICPs], ROWS($N$9:N898)),"")</f>
        <v>496.00200803212806</v>
      </c>
      <c r="P898" s="118" cm="1">
        <f t="array" ref="P898">IFERROR(INDEX([1]!v_s10a_incident_by_feeder_FY26[CML], ROWS($P$9:P898)),"")</f>
        <v>97844.577298291377</v>
      </c>
      <c r="Q898" s="88" t="str" cm="1">
        <f t="array" ref="Q898">IFERROR(INDEX([1]!v_s10a_incident_by_feeder_FY26[Planned or Unplanned], ROWS($Q$9:Q898)),"")</f>
        <v>Unplanned</v>
      </c>
      <c r="R898" s="88" t="str" cm="1">
        <f t="array" ref="R898">IFERROR(INDEX([1]!v_s10a_incident_by_feeder_FY26[Cause], ROWS($R$9:R898)),"")</f>
        <v>Vegetation</v>
      </c>
      <c r="S898" s="88" t="str" cm="1">
        <f t="array" ref="S898">IFERROR(INDEX([1]!v_s10a_incident_by_feeder_FY26[Details], ROWS($S$9:S898)),"")</f>
        <v># Trees in Line at Pole 419792, Utakura Valley Rd, Kaikohe</v>
      </c>
      <c r="T898" s="18"/>
    </row>
    <row r="899" spans="1:20" ht="15.75" x14ac:dyDescent="0.25">
      <c r="A899" s="10">
        <v>899</v>
      </c>
      <c r="B899" s="11"/>
      <c r="C899" s="116"/>
      <c r="D899" s="116"/>
      <c r="E899" s="85" t="str" cm="1">
        <f t="array" ref="E899">IFERROR(INDEX([1]!v_s10a_incident_by_feeder_FY26[Interruptions Identifier], ROWS($E$9:E899)),"")</f>
        <v>INCD-36713-F-MATAURI BAY</v>
      </c>
      <c r="F899" s="85" t="str" cm="1">
        <f t="array" ref="F899">IFERROR(INDEX([1]!v_s10a_incident_by_feeder_FY26[Circuit Location], ROWS($F$9:F899)),"")</f>
        <v>Kaeo 191732 - Matauri Bay</v>
      </c>
      <c r="G899" s="88" t="str" cm="1">
        <f t="array" ref="G899">IFERROR(INDEX(#REF!, ROWS($G$9:G899)),"")</f>
        <v/>
      </c>
      <c r="H899" s="88" t="str" cm="1">
        <f t="array" ref="H899">IFERROR(INDEX([1]!v_s10a_incident_by_feeder_FY26[feeder], ROWS($H$9:H899)),"")</f>
        <v>MATAURI BAY</v>
      </c>
      <c r="I899" s="89" cm="1">
        <f t="array" ref="I899">IFERROR(INDEX([1]!v_s10a_incident_by_feeder_FY26[Start_Date], ROWS($I$9:I899)),"")</f>
        <v>46055.427083333336</v>
      </c>
      <c r="J899" s="90" cm="1">
        <f t="array" ref="J899">IFERROR(INDEX([1]!v_s10a_incident_by_feeder_FY26[Start_Time], ROWS($J$9:J899)),"")</f>
        <v>46055.427083333336</v>
      </c>
      <c r="K899" s="89" cm="1">
        <f t="array" ref="K899">IFERROR(INDEX([1]!v_s10a_incident_by_feeder_FY26[End_Date], ROWS($K$9:K899)),"")</f>
        <v>46055.55972222222</v>
      </c>
      <c r="L899" s="90" cm="1">
        <f t="array" ref="L899">IFERROR(INDEX([1]!v_s10a_incident_by_feeder_FY26[End_Time], ROWS($L$9:L899)),"")</f>
        <v>46055.55972222222</v>
      </c>
      <c r="M899" s="97" cm="1">
        <f t="array" ref="M899">IFERROR(INDEX([1]!v_s10a_incident_by_feeder_FY26[SAIDI_Value], ROWS($M$9:M899)),"")</f>
        <v>3.7031907820674295E-2</v>
      </c>
      <c r="N899" s="94" cm="1">
        <f t="array" ref="N899">IFERROR(INDEX([1]!v_s10a_incident_by_feeder_FY26[SAIFI_Value], ROWS($N$9:N899)),"")</f>
        <v>1.9388433414580102E-4</v>
      </c>
      <c r="O899" s="91" cm="1">
        <f t="array" ref="O899">IFERROR(INDEX([1]!v_s10a_incident_by_feeder_FY26[ICPs], ROWS($N$9:N899)),"")</f>
        <v>7</v>
      </c>
      <c r="P899" s="118" cm="1">
        <f t="array" ref="P899">IFERROR(INDEX([1]!v_s10a_incident_by_feeder_FY26[CML], ROWS($P$9:P899)),"")</f>
        <v>1336.9999999576248</v>
      </c>
      <c r="Q899" s="88" t="str" cm="1">
        <f t="array" ref="Q899">IFERROR(INDEX([1]!v_s10a_incident_by_feeder_FY26[Planned or Unplanned], ROWS($Q$9:Q899)),"")</f>
        <v>Planned</v>
      </c>
      <c r="R899" s="88" t="str" cm="1">
        <f t="array" ref="R899">IFERROR(INDEX([1]!v_s10a_incident_by_feeder_FY26[Cause], ROWS($R$9:R899)),"")</f>
        <v>Planned Outage</v>
      </c>
      <c r="S899" s="88" t="str" cm="1">
        <f t="array" ref="S899">IFERROR(INDEX([1]!v_s10a_incident_by_feeder_FY26[Details], ROWS($S$9:S899)),"")</f>
        <v># Relocate Pole 907223, Wainui Rd, Kaeo</v>
      </c>
      <c r="T899" s="18"/>
    </row>
    <row r="900" spans="1:20" ht="15.75" x14ac:dyDescent="0.25">
      <c r="A900" s="10">
        <v>900</v>
      </c>
      <c r="B900" s="11"/>
      <c r="C900" s="116"/>
      <c r="D900" s="116"/>
      <c r="E900" s="85" t="str" cm="1">
        <f t="array" ref="E900">IFERROR(INDEX([1]!v_s10a_incident_by_feeder_FY26[Interruptions Identifier], ROWS($E$9:E900)),"")</f>
        <v>INCD-36719-F-AWANUI</v>
      </c>
      <c r="F900" s="85" t="str" cm="1">
        <f t="array" ref="F900">IFERROR(INDEX([1]!v_s10a_incident_by_feeder_FY26[Circuit Location], ROWS($F$9:F900)),"")</f>
        <v>NPL CB1406 - Awanui</v>
      </c>
      <c r="G900" s="88" t="str" cm="1">
        <f t="array" ref="G900">IFERROR(INDEX(#REF!, ROWS($G$9:G900)),"")</f>
        <v/>
      </c>
      <c r="H900" s="88" t="str" cm="1">
        <f t="array" ref="H900">IFERROR(INDEX([1]!v_s10a_incident_by_feeder_FY26[feeder], ROWS($H$9:H900)),"")</f>
        <v>AWANUI</v>
      </c>
      <c r="I900" s="89" cm="1">
        <f t="array" ref="I900">IFERROR(INDEX([1]!v_s10a_incident_by_feeder_FY26[Start_Date], ROWS($I$9:I900)),"")</f>
        <v>46071.4</v>
      </c>
      <c r="J900" s="90" cm="1">
        <f t="array" ref="J900">IFERROR(INDEX([1]!v_s10a_incident_by_feeder_FY26[Start_Time], ROWS($J$9:J900)),"")</f>
        <v>46071.4</v>
      </c>
      <c r="K900" s="89" cm="1">
        <f t="array" ref="K900">IFERROR(INDEX([1]!v_s10a_incident_by_feeder_FY26[End_Date], ROWS($K$9:K900)),"")</f>
        <v>46071.558333333334</v>
      </c>
      <c r="L900" s="90" cm="1">
        <f t="array" ref="L900">IFERROR(INDEX([1]!v_s10a_incident_by_feeder_FY26[End_Time], ROWS($L$9:L900)),"")</f>
        <v>46071.558333333334</v>
      </c>
      <c r="M900" s="97" cm="1">
        <f t="array" ref="M900">IFERROR(INDEX([1]!v_s10a_incident_by_feeder_FY26[SAIDI_Value], ROWS($M$9:M900)),"")</f>
        <v>1.2602481719348088E-2</v>
      </c>
      <c r="N900" s="94" cm="1">
        <f t="array" ref="N900">IFERROR(INDEX([1]!v_s10a_incident_by_feeder_FY26[SAIFI_Value], ROWS($N$9:N900)),"")</f>
        <v>5.5395524041657433E-5</v>
      </c>
      <c r="O900" s="91" cm="1">
        <f t="array" ref="O900">IFERROR(INDEX([1]!v_s10a_incident_by_feeder_FY26[ICPs], ROWS($N$9:N900)),"")</f>
        <v>2</v>
      </c>
      <c r="P900" s="118" cm="1">
        <f t="array" ref="P900">IFERROR(INDEX([1]!v_s10a_incident_by_feeder_FY26[CML], ROWS($P$9:P900)),"")</f>
        <v>454.99999999534339</v>
      </c>
      <c r="Q900" s="88" t="str" cm="1">
        <f t="array" ref="Q900">IFERROR(INDEX([1]!v_s10a_incident_by_feeder_FY26[Planned or Unplanned], ROWS($Q$9:Q900)),"")</f>
        <v>Planned</v>
      </c>
      <c r="R900" s="88" t="str" cm="1">
        <f t="array" ref="R900">IFERROR(INDEX([1]!v_s10a_incident_by_feeder_FY26[Cause], ROWS($R$9:R900)),"")</f>
        <v>Planned Outage</v>
      </c>
      <c r="S900" s="88" t="str" cm="1">
        <f t="array" ref="S900">IFERROR(INDEX([1]!v_s10a_incident_by_feeder_FY26[Details], ROWS($S$9:S900)),"")</f>
        <v># Cross Arm Replacements beyond Link L305, Sandhills Rd, Kaitaia</v>
      </c>
      <c r="T900" s="18"/>
    </row>
    <row r="901" spans="1:20" ht="15.75" x14ac:dyDescent="0.25">
      <c r="A901" s="10">
        <v>901</v>
      </c>
      <c r="B901" s="11"/>
      <c r="C901" s="116"/>
      <c r="D901" s="116"/>
      <c r="E901" s="85" t="str" cm="1">
        <f t="array" ref="E901">IFERROR(INDEX([1]!v_s10a_incident_by_feeder_FY26[Interruptions Identifier], ROWS($E$9:E901)),"")</f>
        <v>INCD-36722-F-AWANUI</v>
      </c>
      <c r="F901" s="85" t="str" cm="1">
        <f t="array" ref="F901">IFERROR(INDEX([1]!v_s10a_incident_by_feeder_FY26[Circuit Location], ROWS($F$9:F901)),"")</f>
        <v>NPL CB1406 - Awanui</v>
      </c>
      <c r="G901" s="88" t="str" cm="1">
        <f t="array" ref="G901">IFERROR(INDEX(#REF!, ROWS($G$9:G901)),"")</f>
        <v/>
      </c>
      <c r="H901" s="88" t="str" cm="1">
        <f t="array" ref="H901">IFERROR(INDEX([1]!v_s10a_incident_by_feeder_FY26[feeder], ROWS($H$9:H901)),"")</f>
        <v>AWANUI</v>
      </c>
      <c r="I901" s="89" cm="1">
        <f t="array" ref="I901">IFERROR(INDEX([1]!v_s10a_incident_by_feeder_FY26[Start_Date], ROWS($I$9:I901)),"")</f>
        <v>46073.397222222222</v>
      </c>
      <c r="J901" s="90" cm="1">
        <f t="array" ref="J901">IFERROR(INDEX([1]!v_s10a_incident_by_feeder_FY26[Start_Time], ROWS($J$9:J901)),"")</f>
        <v>46073.397222222222</v>
      </c>
      <c r="K901" s="89" cm="1">
        <f t="array" ref="K901">IFERROR(INDEX([1]!v_s10a_incident_by_feeder_FY26[End_Date], ROWS($K$9:K901)),"")</f>
        <v>46073.563888888886</v>
      </c>
      <c r="L901" s="90" cm="1">
        <f t="array" ref="L901">IFERROR(INDEX([1]!v_s10a_incident_by_feeder_FY26[End_Time], ROWS($L$9:L901)),"")</f>
        <v>46073.563888888886</v>
      </c>
      <c r="M901" s="97" cm="1">
        <f t="array" ref="M901">IFERROR(INDEX([1]!v_s10a_incident_by_feeder_FY26[SAIDI_Value], ROWS($M$9:M901)),"")</f>
        <v>0.11965433192823886</v>
      </c>
      <c r="N901" s="94" cm="1">
        <f t="array" ref="N901">IFERROR(INDEX([1]!v_s10a_incident_by_feeder_FY26[SAIFI_Value], ROWS($N$9:N901)),"")</f>
        <v>4.9855971637491694E-4</v>
      </c>
      <c r="O901" s="91" cm="1">
        <f t="array" ref="O901">IFERROR(INDEX([1]!v_s10a_incident_by_feeder_FY26[ICPs], ROWS($N$9:N901)),"")</f>
        <v>18</v>
      </c>
      <c r="P901" s="118" cm="1">
        <f t="array" ref="P901">IFERROR(INDEX([1]!v_s10a_incident_by_feeder_FY26[CML], ROWS($P$9:P901)),"")</f>
        <v>4319.9999999371357</v>
      </c>
      <c r="Q901" s="88" t="str" cm="1">
        <f t="array" ref="Q901">IFERROR(INDEX([1]!v_s10a_incident_by_feeder_FY26[Planned or Unplanned], ROWS($Q$9:Q901)),"")</f>
        <v>Planned</v>
      </c>
      <c r="R901" s="88" t="str" cm="1">
        <f t="array" ref="R901">IFERROR(INDEX([1]!v_s10a_incident_by_feeder_FY26[Cause], ROWS($R$9:R901)),"")</f>
        <v>Planned Outage</v>
      </c>
      <c r="S901" s="88" t="str" cm="1">
        <f t="array" ref="S901">IFERROR(INDEX([1]!v_s10a_incident_by_feeder_FY26[Details], ROWS($S$9:S901)),"")</f>
        <v># Install New Conductor, Beyond Link 305, Sandhills Rd, Kaitaia</v>
      </c>
      <c r="T901" s="18"/>
    </row>
    <row r="902" spans="1:20" ht="15.75" x14ac:dyDescent="0.25">
      <c r="A902" s="10">
        <v>902</v>
      </c>
      <c r="B902" s="11"/>
      <c r="C902" s="116"/>
      <c r="D902" s="116"/>
      <c r="E902" s="85" t="str" cm="1">
        <f t="array" ref="E902">IFERROR(INDEX([1]!v_s10a_incident_by_feeder_FY26[Interruptions Identifier], ROWS($E$9:E902)),"")</f>
        <v>INCD-36728-F-TI BAY</v>
      </c>
      <c r="F902" s="85" t="str" cm="1">
        <f t="array" ref="F902">IFERROR(INDEX([1]!v_s10a_incident_by_feeder_FY26[Circuit Location], ROWS($F$9:F902)),"")</f>
        <v>Haruru CB0606 - Ti Bay</v>
      </c>
      <c r="G902" s="88" t="str" cm="1">
        <f t="array" ref="G902">IFERROR(INDEX(#REF!, ROWS($G$9:G902)),"")</f>
        <v/>
      </c>
      <c r="H902" s="88" t="str" cm="1">
        <f t="array" ref="H902">IFERROR(INDEX([1]!v_s10a_incident_by_feeder_FY26[feeder], ROWS($H$9:H902)),"")</f>
        <v>TI BAY</v>
      </c>
      <c r="I902" s="89" cm="1">
        <f t="array" ref="I902">IFERROR(INDEX([1]!v_s10a_incident_by_feeder_FY26[Start_Date], ROWS($I$9:I902)),"")</f>
        <v>46076.417025462964</v>
      </c>
      <c r="J902" s="90" cm="1">
        <f t="array" ref="J902">IFERROR(INDEX([1]!v_s10a_incident_by_feeder_FY26[Start_Time], ROWS($J$9:J902)),"")</f>
        <v>46076.417025462964</v>
      </c>
      <c r="K902" s="89" cm="1">
        <f t="array" ref="K902">IFERROR(INDEX([1]!v_s10a_incident_by_feeder_FY26[End_Date], ROWS($K$9:K902)),"")</f>
        <v>46076.554432870369</v>
      </c>
      <c r="L902" s="90" cm="1">
        <f t="array" ref="L902">IFERROR(INDEX([1]!v_s10a_incident_by_feeder_FY26[End_Time], ROWS($L$9:L902)),"")</f>
        <v>46076.554432870369</v>
      </c>
      <c r="M902" s="97" cm="1">
        <f t="array" ref="M902">IFERROR(INDEX([1]!v_s10a_incident_by_feeder_FY26[SAIDI_Value], ROWS($M$9:M902)),"")</f>
        <v>0.67957751678982137</v>
      </c>
      <c r="N902" s="94" cm="1">
        <f t="array" ref="N902">IFERROR(INDEX([1]!v_s10a_incident_by_feeder_FY26[SAIFI_Value], ROWS($N$9:N902)),"")</f>
        <v>3.4345224905827608E-3</v>
      </c>
      <c r="O902" s="91" cm="1">
        <f t="array" ref="O902">IFERROR(INDEX([1]!v_s10a_incident_by_feeder_FY26[ICPs], ROWS($N$9:N902)),"")</f>
        <v>124</v>
      </c>
      <c r="P902" s="118" cm="1">
        <f t="array" ref="P902">IFERROR(INDEX([1]!v_s10a_incident_by_feeder_FY26[CML], ROWS($P$9:P902)),"")</f>
        <v>24535.466666179709</v>
      </c>
      <c r="Q902" s="88" t="str" cm="1">
        <f t="array" ref="Q902">IFERROR(INDEX([1]!v_s10a_incident_by_feeder_FY26[Planned or Unplanned], ROWS($Q$9:Q902)),"")</f>
        <v>Planned</v>
      </c>
      <c r="R902" s="88" t="str" cm="1">
        <f t="array" ref="R902">IFERROR(INDEX([1]!v_s10a_incident_by_feeder_FY26[Cause], ROWS($R$9:R902)),"")</f>
        <v>Planned Outage</v>
      </c>
      <c r="S902" s="88" t="str" cm="1">
        <f t="array" ref="S902">IFERROR(INDEX([1]!v_s10a_incident_by_feeder_FY26[Details], ROWS($S$9:S902)),"")</f>
        <v># Network Upgrade, beyond S1021, Puketona Rd, Haruru</v>
      </c>
      <c r="T902" s="18"/>
    </row>
    <row r="903" spans="1:20" ht="15.75" x14ac:dyDescent="0.25">
      <c r="A903" s="10">
        <v>903</v>
      </c>
      <c r="B903" s="11"/>
      <c r="C903" s="116"/>
      <c r="D903" s="116"/>
      <c r="E903" s="85" t="str" cm="1">
        <f t="array" ref="E903">IFERROR(INDEX([1]!v_s10a_incident_by_feeder_FY26[Interruptions Identifier], ROWS($E$9:E903)),"")</f>
        <v>INCD-36731-F-HOREKE</v>
      </c>
      <c r="F903" s="85" t="str" cm="1">
        <f t="array" ref="F903">IFERROR(INDEX([1]!v_s10a_incident_by_feeder_FY26[Circuit Location], ROWS($F$9:F903)),"")</f>
        <v>Kaikohe  CB0111 - Horeke</v>
      </c>
      <c r="G903" s="88" t="str" cm="1">
        <f t="array" ref="G903">IFERROR(INDEX(#REF!, ROWS($G$9:G903)),"")</f>
        <v/>
      </c>
      <c r="H903" s="88" t="str" cm="1">
        <f t="array" ref="H903">IFERROR(INDEX([1]!v_s10a_incident_by_feeder_FY26[feeder], ROWS($H$9:H903)),"")</f>
        <v>HOREKE</v>
      </c>
      <c r="I903" s="89" cm="1">
        <f t="array" ref="I903">IFERROR(INDEX([1]!v_s10a_incident_by_feeder_FY26[Start_Date], ROWS($I$9:I903)),"")</f>
        <v>46056.398611111108</v>
      </c>
      <c r="J903" s="90" cm="1">
        <f t="array" ref="J903">IFERROR(INDEX([1]!v_s10a_incident_by_feeder_FY26[Start_Time], ROWS($J$9:J903)),"")</f>
        <v>46056.398611111108</v>
      </c>
      <c r="K903" s="89" cm="1">
        <f t="array" ref="K903">IFERROR(INDEX([1]!v_s10a_incident_by_feeder_FY26[End_Date], ROWS($K$9:K903)),"")</f>
        <v>46056.439583333333</v>
      </c>
      <c r="L903" s="90" cm="1">
        <f t="array" ref="L903">IFERROR(INDEX([1]!v_s10a_incident_by_feeder_FY26[End_Time], ROWS($L$9:L903)),"")</f>
        <v>46056.439583333333</v>
      </c>
      <c r="M903" s="97" cm="1">
        <f t="array" ref="M903">IFERROR(INDEX([1]!v_s10a_incident_by_feeder_FY26[SAIDI_Value], ROWS($M$9:M903)),"")</f>
        <v>4.9025038779962296E-2</v>
      </c>
      <c r="N903" s="94" cm="1">
        <f t="array" ref="N903">IFERROR(INDEX([1]!v_s10a_incident_by_feeder_FY26[SAIFI_Value], ROWS($N$9:N903)),"")</f>
        <v>8.3093286062486146E-4</v>
      </c>
      <c r="O903" s="91" cm="1">
        <f t="array" ref="O903">IFERROR(INDEX([1]!v_s10a_incident_by_feeder_FY26[ICPs], ROWS($N$9:N903)),"")</f>
        <v>30</v>
      </c>
      <c r="P903" s="118" cm="1">
        <f t="array" ref="P903">IFERROR(INDEX([1]!v_s10a_incident_by_feeder_FY26[CML], ROWS($P$9:P903)),"")</f>
        <v>1770.0000001117587</v>
      </c>
      <c r="Q903" s="88" t="str" cm="1">
        <f t="array" ref="Q903">IFERROR(INDEX([1]!v_s10a_incident_by_feeder_FY26[Planned or Unplanned], ROWS($Q$9:Q903)),"")</f>
        <v>Planned</v>
      </c>
      <c r="R903" s="88" t="str" cm="1">
        <f t="array" ref="R903">IFERROR(INDEX([1]!v_s10a_incident_by_feeder_FY26[Cause], ROWS($R$9:R903)),"")</f>
        <v>Planned Outage</v>
      </c>
      <c r="S903" s="88" t="str" cm="1">
        <f t="array" ref="S903">IFERROR(INDEX([1]!v_s10a_incident_by_feeder_FY26[Details], ROWS($S$9:S903)),"")</f>
        <v># Straightening Pole 420463, West Coast Rd, Kaikohe</v>
      </c>
      <c r="T903" s="18"/>
    </row>
    <row r="904" spans="1:20" ht="15.75" x14ac:dyDescent="0.25">
      <c r="A904" s="10">
        <v>904</v>
      </c>
      <c r="B904" s="11"/>
      <c r="C904" s="116"/>
      <c r="D904" s="116"/>
      <c r="E904" s="85" t="str" cm="1">
        <f t="array" ref="E904">IFERROR(INDEX([1]!v_s10a_incident_by_feeder_FY26[Interruptions Identifier], ROWS($E$9:E904)),"")</f>
        <v>INCD-36743-F-WAIMA</v>
      </c>
      <c r="F904" s="85" t="str" cm="1">
        <f t="array" ref="F904">IFERROR(INDEX([1]!v_s10a_incident_by_feeder_FY26[Circuit Location], ROWS($F$9:F904)),"")</f>
        <v>Omanaia 051772 - Waima</v>
      </c>
      <c r="G904" s="88" t="str" cm="1">
        <f t="array" ref="G904">IFERROR(INDEX(#REF!, ROWS($G$9:G904)),"")</f>
        <v/>
      </c>
      <c r="H904" s="88" t="str" cm="1">
        <f t="array" ref="H904">IFERROR(INDEX([1]!v_s10a_incident_by_feeder_FY26[feeder], ROWS($H$9:H904)),"")</f>
        <v>WAIMA</v>
      </c>
      <c r="I904" s="89" cm="1">
        <f t="array" ref="I904">IFERROR(INDEX([1]!v_s10a_incident_by_feeder_FY26[Start_Date], ROWS($I$9:I904)),"")</f>
        <v>46052.205555555556</v>
      </c>
      <c r="J904" s="90" cm="1">
        <f t="array" ref="J904">IFERROR(INDEX([1]!v_s10a_incident_by_feeder_FY26[Start_Time], ROWS($J$9:J904)),"")</f>
        <v>46052.205555555556</v>
      </c>
      <c r="K904" s="89" cm="1">
        <f t="array" ref="K904">IFERROR(INDEX([1]!v_s10a_incident_by_feeder_FY26[End_Date], ROWS($K$9:K904)),"")</f>
        <v>46052.560416666667</v>
      </c>
      <c r="L904" s="90" cm="1">
        <f t="array" ref="L904">IFERROR(INDEX([1]!v_s10a_incident_by_feeder_FY26[End_Time], ROWS($L$9:L904)),"")</f>
        <v>46052.560416666667</v>
      </c>
      <c r="M904" s="97" cm="1">
        <f t="array" ref="M904">IFERROR(INDEX([1]!v_s10a_incident_by_feeder_FY26[SAIDI_Value], ROWS($M$9:M904)),"")</f>
        <v>0.4352426323937934</v>
      </c>
      <c r="N904" s="94" cm="1">
        <f t="array" ref="N904">IFERROR(INDEX([1]!v_s10a_incident_by_feeder_FY26[SAIFI_Value], ROWS($N$9:N904)),"")</f>
        <v>8.586306226456902E-4</v>
      </c>
      <c r="O904" s="91" cm="1">
        <f t="array" ref="O904">IFERROR(INDEX([1]!v_s10a_incident_by_feeder_FY26[ICPs], ROWS($N$9:N904)),"")</f>
        <v>31</v>
      </c>
      <c r="P904" s="118" cm="1">
        <f t="array" ref="P904">IFERROR(INDEX([1]!v_s10a_incident_by_feeder_FY26[CML], ROWS($P$9:P904)),"")</f>
        <v>15713.999999945518</v>
      </c>
      <c r="Q904" s="88" t="str" cm="1">
        <f t="array" ref="Q904">IFERROR(INDEX([1]!v_s10a_incident_by_feeder_FY26[Planned or Unplanned], ROWS($Q$9:Q904)),"")</f>
        <v>Unplanned</v>
      </c>
      <c r="R904" s="88" t="str" cm="1">
        <f t="array" ref="R904">IFERROR(INDEX([1]!v_s10a_incident_by_feeder_FY26[Cause], ROWS($R$9:R904)),"")</f>
        <v>Defective Equipment</v>
      </c>
      <c r="S904" s="88" t="str" cm="1">
        <f t="array" ref="S904">IFERROR(INDEX([1]!v_s10a_incident_by_feeder_FY26[Details], ROWS($S$9:S904)),"")</f>
        <v># Replace SWER Transformer T05695, Waima Valley Rd, Omanaia</v>
      </c>
      <c r="T904" s="18"/>
    </row>
    <row r="905" spans="1:20" ht="15.75" x14ac:dyDescent="0.25">
      <c r="A905" s="10">
        <v>905</v>
      </c>
      <c r="B905" s="11"/>
      <c r="C905" s="116"/>
      <c r="D905" s="116"/>
      <c r="E905" s="85" t="str" cm="1">
        <f t="array" ref="E905">IFERROR(INDEX([1]!v_s10a_incident_by_feeder_FY26[Interruptions Identifier], ROWS($E$9:E905)),"")</f>
        <v>INCD-36761-F-BROADWOOD</v>
      </c>
      <c r="F905" s="85" t="str" cm="1">
        <f t="array" ref="F905">IFERROR(INDEX([1]!v_s10a_incident_by_feeder_FY26[Circuit Location], ROWS($F$9:F905)),"")</f>
        <v>Kaitaia Transmission 151922 - Broadwood</v>
      </c>
      <c r="G905" s="88" t="str" cm="1">
        <f t="array" ref="G905">IFERROR(INDEX(#REF!, ROWS($G$9:G905)),"")</f>
        <v/>
      </c>
      <c r="H905" s="88" t="str" cm="1">
        <f t="array" ref="H905">IFERROR(INDEX([1]!v_s10a_incident_by_feeder_FY26[feeder], ROWS($H$9:H905)),"")</f>
        <v>BROADWOOD</v>
      </c>
      <c r="I905" s="89" cm="1">
        <f t="array" ref="I905">IFERROR(INDEX([1]!v_s10a_incident_by_feeder_FY26[Start_Date], ROWS($I$9:I905)),"")</f>
        <v>46077.396701388891</v>
      </c>
      <c r="J905" s="90" cm="1">
        <f t="array" ref="J905">IFERROR(INDEX([1]!v_s10a_incident_by_feeder_FY26[Start_Time], ROWS($J$9:J905)),"")</f>
        <v>46077.396701388891</v>
      </c>
      <c r="K905" s="89" cm="1">
        <f t="array" ref="K905">IFERROR(INDEX([1]!v_s10a_incident_by_feeder_FY26[End_Date], ROWS($K$9:K905)),"")</f>
        <v>46077.580914351849</v>
      </c>
      <c r="L905" s="90" cm="1">
        <f t="array" ref="L905">IFERROR(INDEX([1]!v_s10a_incident_by_feeder_FY26[End_Time], ROWS($L$9:L905)),"")</f>
        <v>46077.580914351849</v>
      </c>
      <c r="M905" s="97" cm="1">
        <f t="array" ref="M905">IFERROR(INDEX([1]!v_s10a_incident_by_feeder_FY26[SAIDI_Value], ROWS($M$9:M905)),"")</f>
        <v>0.53635238938076735</v>
      </c>
      <c r="N905" s="94" cm="1">
        <f t="array" ref="N905">IFERROR(INDEX([1]!v_s10a_incident_by_feeder_FY26[SAIFI_Value], ROWS($N$9:N905)),"")</f>
        <v>2.0219366275204963E-3</v>
      </c>
      <c r="O905" s="91" cm="1">
        <f t="array" ref="O905">IFERROR(INDEX([1]!v_s10a_incident_by_feeder_FY26[ICPs], ROWS($N$9:N905)),"")</f>
        <v>73</v>
      </c>
      <c r="P905" s="118" cm="1">
        <f t="array" ref="P905">IFERROR(INDEX([1]!v_s10a_incident_by_feeder_FY26[CML], ROWS($P$9:P905)),"")</f>
        <v>19364.466666203225</v>
      </c>
      <c r="Q905" s="88" t="str" cm="1">
        <f t="array" ref="Q905">IFERROR(INDEX([1]!v_s10a_incident_by_feeder_FY26[Planned or Unplanned], ROWS($Q$9:Q905)),"")</f>
        <v>Planned</v>
      </c>
      <c r="R905" s="88" t="str" cm="1">
        <f t="array" ref="R905">IFERROR(INDEX([1]!v_s10a_incident_by_feeder_FY26[Cause], ROWS($R$9:R905)),"")</f>
        <v>Planned Outage</v>
      </c>
      <c r="S905" s="88" t="str" cm="1">
        <f t="array" ref="S905">IFERROR(INDEX([1]!v_s10a_incident_by_feeder_FY26[Details], ROWS($S$9:S905)),"")</f>
        <v># Replace Pole, Crossarms, Switch, at Pole 415318, West Coast Rd, Kaitaia</v>
      </c>
      <c r="T905" s="18"/>
    </row>
    <row r="906" spans="1:20" ht="15.75" x14ac:dyDescent="0.25">
      <c r="A906" s="10">
        <v>906</v>
      </c>
      <c r="B906" s="11"/>
      <c r="C906" s="116"/>
      <c r="D906" s="116"/>
      <c r="E906" s="85" t="str" cm="1">
        <f t="array" ref="E906">IFERROR(INDEX([1]!v_s10a_incident_by_feeder_FY26[Interruptions Identifier], ROWS($E$9:E906)),"")</f>
        <v>INCD-36764-F-TOWAI</v>
      </c>
      <c r="F906" s="85" t="str" cm="1">
        <f t="array" ref="F906">IFERROR(INDEX([1]!v_s10a_incident_by_feeder_FY26[Circuit Location], ROWS($F$9:F906)),"")</f>
        <v>Kawakawa CB0206 - Towai</v>
      </c>
      <c r="G906" s="88" t="str" cm="1">
        <f t="array" ref="G906">IFERROR(INDEX(#REF!, ROWS($G$9:G906)),"")</f>
        <v/>
      </c>
      <c r="H906" s="88" t="str" cm="1">
        <f t="array" ref="H906">IFERROR(INDEX([1]!v_s10a_incident_by_feeder_FY26[feeder], ROWS($H$9:H906)),"")</f>
        <v>TOWAI</v>
      </c>
      <c r="I906" s="89" cm="1">
        <f t="array" ref="I906">IFERROR(INDEX([1]!v_s10a_incident_by_feeder_FY26[Start_Date], ROWS($I$9:I906)),"")</f>
        <v>46052.885416666664</v>
      </c>
      <c r="J906" s="90" cm="1">
        <f t="array" ref="J906">IFERROR(INDEX([1]!v_s10a_incident_by_feeder_FY26[Start_Time], ROWS($J$9:J906)),"")</f>
        <v>46052.885416666664</v>
      </c>
      <c r="K906" s="89" cm="1">
        <f t="array" ref="K906">IFERROR(INDEX([1]!v_s10a_incident_by_feeder_FY26[End_Date], ROWS($K$9:K906)),"")</f>
        <v>46053.138888888891</v>
      </c>
      <c r="L906" s="90" cm="1">
        <f t="array" ref="L906">IFERROR(INDEX([1]!v_s10a_incident_by_feeder_FY26[End_Time], ROWS($L$9:L906)),"")</f>
        <v>46053.138888888891</v>
      </c>
      <c r="M906" s="97" cm="1">
        <f t="array" ref="M906">IFERROR(INDEX([1]!v_s10a_incident_by_feeder_FY26[SAIDI_Value], ROWS($M$9:M906)),"")</f>
        <v>9.0987148239873333E-2</v>
      </c>
      <c r="N906" s="94" cm="1">
        <f t="array" ref="N906">IFERROR(INDEX([1]!v_s10a_incident_by_feeder_FY26[SAIFI_Value], ROWS($N$9:N906)),"")</f>
        <v>2.4927985818745847E-4</v>
      </c>
      <c r="O906" s="91" cm="1">
        <f t="array" ref="O906">IFERROR(INDEX([1]!v_s10a_incident_by_feeder_FY26[ICPs], ROWS($N$9:N906)),"")</f>
        <v>9</v>
      </c>
      <c r="P906" s="118" cm="1">
        <f t="array" ref="P906">IFERROR(INDEX([1]!v_s10a_incident_by_feeder_FY26[CML], ROWS($P$9:P906)),"")</f>
        <v>3285.0000000523869</v>
      </c>
      <c r="Q906" s="88" t="str" cm="1">
        <f t="array" ref="Q906">IFERROR(INDEX([1]!v_s10a_incident_by_feeder_FY26[Planned or Unplanned], ROWS($Q$9:Q906)),"")</f>
        <v>Unplanned</v>
      </c>
      <c r="R906" s="88" t="str" cm="1">
        <f t="array" ref="R906">IFERROR(INDEX([1]!v_s10a_incident_by_feeder_FY26[Cause], ROWS($R$9:R906)),"")</f>
        <v>Vegetation</v>
      </c>
      <c r="S906" s="88" t="str" cm="1">
        <f t="array" ref="S906">IFERROR(INDEX([1]!v_s10a_incident_by_feeder_FY26[Details], ROWS($S$9:S906)),"")</f>
        <v># Replace Conductor, Beyond Fuse F2236, Marlow Rd, Kawakawa</v>
      </c>
      <c r="T906" s="18"/>
    </row>
    <row r="907" spans="1:20" ht="15.75" x14ac:dyDescent="0.25">
      <c r="A907" s="10">
        <v>907</v>
      </c>
      <c r="B907" s="11"/>
      <c r="C907" s="116"/>
      <c r="D907" s="116"/>
      <c r="E907" s="85" t="str" cm="1">
        <f t="array" ref="E907">IFERROR(INDEX([1]!v_s10a_incident_by_feeder_FY26[Interruptions Identifier], ROWS($E$9:E907)),"")</f>
        <v>INCD-36767-F-TOWAI</v>
      </c>
      <c r="F907" s="85" t="str" cm="1">
        <f t="array" ref="F907">IFERROR(INDEX([1]!v_s10a_incident_by_feeder_FY26[Circuit Location], ROWS($F$9:F907)),"")</f>
        <v>Kawakawa CB0206 - Towai</v>
      </c>
      <c r="G907" s="88" t="str" cm="1">
        <f t="array" ref="G907">IFERROR(INDEX(#REF!, ROWS($G$9:G907)),"")</f>
        <v/>
      </c>
      <c r="H907" s="88" t="str" cm="1">
        <f t="array" ref="H907">IFERROR(INDEX([1]!v_s10a_incident_by_feeder_FY26[feeder], ROWS($H$9:H907)),"")</f>
        <v>TOWAI</v>
      </c>
      <c r="I907" s="89" cm="1">
        <f t="array" ref="I907">IFERROR(INDEX([1]!v_s10a_incident_by_feeder_FY26[Start_Date], ROWS($I$9:I907)),"")</f>
        <v>46062.427777777775</v>
      </c>
      <c r="J907" s="90" cm="1">
        <f t="array" ref="J907">IFERROR(INDEX([1]!v_s10a_incident_by_feeder_FY26[Start_Time], ROWS($J$9:J907)),"")</f>
        <v>46062.427777777775</v>
      </c>
      <c r="K907" s="89" cm="1">
        <f t="array" ref="K907">IFERROR(INDEX([1]!v_s10a_incident_by_feeder_FY26[End_Date], ROWS($K$9:K907)),"")</f>
        <v>46062.634027777778</v>
      </c>
      <c r="L907" s="90" cm="1">
        <f t="array" ref="L907">IFERROR(INDEX([1]!v_s10a_incident_by_feeder_FY26[End_Time], ROWS($L$9:L907)),"")</f>
        <v>46062.634027777778</v>
      </c>
      <c r="M907" s="97" cm="1">
        <f t="array" ref="M907">IFERROR(INDEX([1]!v_s10a_incident_by_feeder_FY26[SAIDI_Value], ROWS($M$9:M907)),"")</f>
        <v>3.1409262131851926E-2</v>
      </c>
      <c r="N907" s="94" cm="1">
        <f t="array" ref="N907">IFERROR(INDEX([1]!v_s10a_incident_by_feeder_FY26[SAIFI_Value], ROWS($N$9:N907)),"")</f>
        <v>1.1079104808331487E-4</v>
      </c>
      <c r="O907" s="91" cm="1">
        <f t="array" ref="O907">IFERROR(INDEX([1]!v_s10a_incident_by_feeder_FY26[ICPs], ROWS($N$9:N907)),"")</f>
        <v>4</v>
      </c>
      <c r="P907" s="118" cm="1">
        <f t="array" ref="P907">IFERROR(INDEX([1]!v_s10a_incident_by_feeder_FY26[CML], ROWS($P$9:P907)),"")</f>
        <v>1134.0000000083819</v>
      </c>
      <c r="Q907" s="88" t="str" cm="1">
        <f t="array" ref="Q907">IFERROR(INDEX([1]!v_s10a_incident_by_feeder_FY26[Planned or Unplanned], ROWS($Q$9:Q907)),"")</f>
        <v>Planned</v>
      </c>
      <c r="R907" s="88" t="str" cm="1">
        <f t="array" ref="R907">IFERROR(INDEX([1]!v_s10a_incident_by_feeder_FY26[Cause], ROWS($R$9:R907)),"")</f>
        <v>Planned Outage</v>
      </c>
      <c r="S907" s="88" t="str" cm="1">
        <f t="array" ref="S907">IFERROR(INDEX([1]!v_s10a_incident_by_feeder_FY26[Details], ROWS($S$9:S907)),"")</f>
        <v># Replace Transformer Pole 423739, Maromaku Rd, Kawakawa</v>
      </c>
      <c r="T907" s="18"/>
    </row>
    <row r="908" spans="1:20" ht="15.75" x14ac:dyDescent="0.25">
      <c r="A908" s="10">
        <v>908</v>
      </c>
      <c r="B908" s="11"/>
      <c r="C908" s="116"/>
      <c r="D908" s="116"/>
      <c r="E908" s="85" t="str" cm="1">
        <f t="array" ref="E908">IFERROR(INDEX([1]!v_s10a_incident_by_feeder_FY26[Interruptions Identifier], ROWS($E$9:E908)),"")</f>
        <v>INCD-36770-F-TOTARA NORTH</v>
      </c>
      <c r="F908" s="85" t="str" cm="1">
        <f t="array" ref="F908">IFERROR(INDEX([1]!v_s10a_incident_by_feeder_FY26[Circuit Location], ROWS($F$9:F908)),"")</f>
        <v>Kaeo 191782 - Totara North</v>
      </c>
      <c r="G908" s="88" t="str" cm="1">
        <f t="array" ref="G908">IFERROR(INDEX(#REF!, ROWS($G$9:G908)),"")</f>
        <v/>
      </c>
      <c r="H908" s="88" t="str" cm="1">
        <f t="array" ref="H908">IFERROR(INDEX([1]!v_s10a_incident_by_feeder_FY26[feeder], ROWS($H$9:H908)),"")</f>
        <v>TOTARA NORTH</v>
      </c>
      <c r="I908" s="89" cm="1">
        <f t="array" ref="I908">IFERROR(INDEX([1]!v_s10a_incident_by_feeder_FY26[Start_Date], ROWS($I$9:I908)),"")</f>
        <v>46054.388888888891</v>
      </c>
      <c r="J908" s="90" cm="1">
        <f t="array" ref="J908">IFERROR(INDEX([1]!v_s10a_incident_by_feeder_FY26[Start_Time], ROWS($J$9:J908)),"")</f>
        <v>46054.388888888891</v>
      </c>
      <c r="K908" s="89" cm="1">
        <f t="array" ref="K908">IFERROR(INDEX([1]!v_s10a_incident_by_feeder_FY26[End_Date], ROWS($K$9:K908)),"")</f>
        <v>46054.477083333331</v>
      </c>
      <c r="L908" s="90" cm="1">
        <f t="array" ref="L908">IFERROR(INDEX([1]!v_s10a_incident_by_feeder_FY26[End_Time], ROWS($L$9:L908)),"")</f>
        <v>46054.477083333331</v>
      </c>
      <c r="M908" s="97" cm="1">
        <f t="array" ref="M908">IFERROR(INDEX([1]!v_s10a_incident_by_feeder_FY26[SAIDI_Value], ROWS($M$9:M908)),"")</f>
        <v>0.10552847329510115</v>
      </c>
      <c r="N908" s="94" cm="1">
        <f t="array" ref="N908">IFERROR(INDEX([1]!v_s10a_incident_by_feeder_FY26[SAIFI_Value], ROWS($N$9:N908)),"")</f>
        <v>8.3093286062486146E-4</v>
      </c>
      <c r="O908" s="91" cm="1">
        <f t="array" ref="O908">IFERROR(INDEX([1]!v_s10a_incident_by_feeder_FY26[ICPs], ROWS($N$9:N908)),"")</f>
        <v>30</v>
      </c>
      <c r="P908" s="118" cm="1">
        <f t="array" ref="P908">IFERROR(INDEX([1]!v_s10a_incident_by_feeder_FY26[CML], ROWS($P$9:P908)),"")</f>
        <v>3809.9999998463318</v>
      </c>
      <c r="Q908" s="88" t="str" cm="1">
        <f t="array" ref="Q908">IFERROR(INDEX([1]!v_s10a_incident_by_feeder_FY26[Planned or Unplanned], ROWS($Q$9:Q908)),"")</f>
        <v>Unplanned</v>
      </c>
      <c r="R908" s="88" t="str" cm="1">
        <f t="array" ref="R908">IFERROR(INDEX([1]!v_s10a_incident_by_feeder_FY26[Cause], ROWS($R$9:R908)),"")</f>
        <v>Defective Equipment</v>
      </c>
      <c r="S908" s="88" t="str" cm="1">
        <f t="array" ref="S908">IFERROR(INDEX([1]!v_s10a_incident_by_feeder_FY26[Details], ROWS($S$9:S908)),"")</f>
        <v># Replace Burnt Link L738, Taratara Rd, Kaeo</v>
      </c>
      <c r="T908" s="18"/>
    </row>
    <row r="909" spans="1:20" ht="15.75" x14ac:dyDescent="0.25">
      <c r="A909" s="10">
        <v>909</v>
      </c>
      <c r="B909" s="11"/>
      <c r="C909" s="116"/>
      <c r="D909" s="116"/>
      <c r="E909" s="85" t="str" cm="1">
        <f t="array" ref="E909">IFERROR(INDEX([1]!v_s10a_incident_by_feeder_FY26[Interruptions Identifier], ROWS($E$9:E909)),"")</f>
        <v>INCD-36782-F-TAHEKE</v>
      </c>
      <c r="F909" s="85" t="str" cm="1">
        <f t="array" ref="F909">IFERROR(INDEX([1]!v_s10a_incident_by_feeder_FY26[Circuit Location], ROWS($F$9:F909)),"")</f>
        <v>Kaikohe  CB0109 - Taheke</v>
      </c>
      <c r="G909" s="88" t="str" cm="1">
        <f t="array" ref="G909">IFERROR(INDEX(#REF!, ROWS($G$9:G909)),"")</f>
        <v/>
      </c>
      <c r="H909" s="88" t="str" cm="1">
        <f t="array" ref="H909">IFERROR(INDEX([1]!v_s10a_incident_by_feeder_FY26[feeder], ROWS($H$9:H909)),"")</f>
        <v>TAHEKE</v>
      </c>
      <c r="I909" s="89" cm="1">
        <f t="array" ref="I909">IFERROR(INDEX([1]!v_s10a_incident_by_feeder_FY26[Start_Date], ROWS($I$9:I909)),"")</f>
        <v>46055.401516203703</v>
      </c>
      <c r="J909" s="90" cm="1">
        <f t="array" ref="J909">IFERROR(INDEX([1]!v_s10a_incident_by_feeder_FY26[Start_Time], ROWS($J$9:J909)),"")</f>
        <v>46055.401516203703</v>
      </c>
      <c r="K909" s="89" cm="1">
        <f t="array" ref="K909">IFERROR(INDEX([1]!v_s10a_incident_by_feeder_FY26[End_Date], ROWS($K$9:K909)),"")</f>
        <v>46055.460416666669</v>
      </c>
      <c r="L909" s="90" cm="1">
        <f t="array" ref="L909">IFERROR(INDEX([1]!v_s10a_incident_by_feeder_FY26[End_Time], ROWS($L$9:L909)),"")</f>
        <v>46055.460416666669</v>
      </c>
      <c r="M909" s="97" cm="1">
        <f t="array" ref="M909">IFERROR(INDEX([1]!v_s10a_incident_by_feeder_FY26[SAIDI_Value], ROWS($M$9:M909)),"")</f>
        <v>0.19266794077618318</v>
      </c>
      <c r="N909" s="94" cm="1">
        <f t="array" ref="N909">IFERROR(INDEX([1]!v_s10a_incident_by_feeder_FY26[SAIFI_Value], ROWS($N$9:N909)),"")</f>
        <v>4.126966541103479E-3</v>
      </c>
      <c r="O909" s="91" cm="1">
        <f t="array" ref="O909">IFERROR(INDEX([1]!v_s10a_incident_by_feeder_FY26[ICPs], ROWS($N$9:N909)),"")</f>
        <v>84</v>
      </c>
      <c r="P909" s="118" cm="1">
        <f t="array" ref="P909">IFERROR(INDEX([1]!v_s10a_incident_by_feeder_FY26[CML], ROWS($P$9:P909)),"")</f>
        <v>6956.0833337833174</v>
      </c>
      <c r="Q909" s="88" t="str" cm="1">
        <f t="array" ref="Q909">IFERROR(INDEX([1]!v_s10a_incident_by_feeder_FY26[Planned or Unplanned], ROWS($Q$9:Q909)),"")</f>
        <v>Unplanned</v>
      </c>
      <c r="R909" s="88" t="str" cm="1">
        <f t="array" ref="R909">IFERROR(INDEX([1]!v_s10a_incident_by_feeder_FY26[Cause], ROWS($R$9:R909)),"")</f>
        <v>Vegetation</v>
      </c>
      <c r="S909" s="88" t="str" cm="1">
        <f t="array" ref="S909">IFERROR(INDEX([1]!v_s10a_incident_by_feeder_FY26[Details], ROWS($S$9:S909)),"")</f>
        <v># Branch on Line, at Transformer T04142, Mataraua Rd, Kaikohe</v>
      </c>
      <c r="T909" s="18"/>
    </row>
    <row r="910" spans="1:20" ht="15.75" x14ac:dyDescent="0.25">
      <c r="A910" s="10">
        <v>910</v>
      </c>
      <c r="B910" s="11"/>
      <c r="C910" s="116"/>
      <c r="D910" s="116"/>
      <c r="E910" s="85" t="str" cm="1">
        <f t="array" ref="E910">IFERROR(INDEX([1]!v_s10a_incident_by_feeder_FY26[Interruptions Identifier], ROWS($E$9:E910)),"")</f>
        <v>INCD-36797-F-PURERUA</v>
      </c>
      <c r="F910" s="85" t="str" cm="1">
        <f t="array" ref="F910">IFERROR(INDEX([1]!v_s10a_incident_by_feeder_FY26[Circuit Location], ROWS($F$9:F910)),"")</f>
        <v>Waipapa 041632 - Purerua</v>
      </c>
      <c r="G910" s="88" t="str" cm="1">
        <f t="array" ref="G910">IFERROR(INDEX(#REF!, ROWS($G$9:G910)),"")</f>
        <v/>
      </c>
      <c r="H910" s="88" t="str" cm="1">
        <f t="array" ref="H910">IFERROR(INDEX([1]!v_s10a_incident_by_feeder_FY26[feeder], ROWS($H$9:H910)),"")</f>
        <v>PURERUA</v>
      </c>
      <c r="I910" s="89" cm="1">
        <f t="array" ref="I910">IFERROR(INDEX([1]!v_s10a_incident_by_feeder_FY26[Start_Date], ROWS($I$9:I910)),"")</f>
        <v>46055.572847222225</v>
      </c>
      <c r="J910" s="90" cm="1">
        <f t="array" ref="J910">IFERROR(INDEX([1]!v_s10a_incident_by_feeder_FY26[Start_Time], ROWS($J$9:J910)),"")</f>
        <v>46055.572847222225</v>
      </c>
      <c r="K910" s="89" cm="1">
        <f t="array" ref="K910">IFERROR(INDEX([1]!v_s10a_incident_by_feeder_FY26[End_Date], ROWS($K$9:K910)),"")</f>
        <v>46055.637766203705</v>
      </c>
      <c r="L910" s="90" cm="1">
        <f t="array" ref="L910">IFERROR(INDEX([1]!v_s10a_incident_by_feeder_FY26[End_Time], ROWS($L$9:L910)),"")</f>
        <v>46055.637766203705</v>
      </c>
      <c r="M910" s="97" cm="1">
        <f t="array" ref="M910">IFERROR(INDEX([1]!v_s10a_incident_by_feeder_FY26[SAIDI_Value], ROWS($M$9:M910)),"")</f>
        <v>0.85289164627649927</v>
      </c>
      <c r="N910" s="94" cm="1">
        <f t="array" ref="N910">IFERROR(INDEX([1]!v_s10a_incident_by_feeder_FY26[SAIFI_Value], ROWS($N$9:N910)),"")</f>
        <v>1.251938843341458E-2</v>
      </c>
      <c r="O910" s="91" cm="1">
        <f t="array" ref="O910">IFERROR(INDEX([1]!v_s10a_incident_by_feeder_FY26[ICPs], ROWS($N$9:N910)),"")</f>
        <v>452</v>
      </c>
      <c r="P910" s="118" cm="1">
        <f t="array" ref="P910">IFERROR(INDEX([1]!v_s10a_incident_by_feeder_FY26[CML], ROWS($P$9:P910)),"")</f>
        <v>30792.79999716673</v>
      </c>
      <c r="Q910" s="88" t="str" cm="1">
        <f t="array" ref="Q910">IFERROR(INDEX([1]!v_s10a_incident_by_feeder_FY26[Planned or Unplanned], ROWS($Q$9:Q910)),"")</f>
        <v>Unplanned</v>
      </c>
      <c r="R910" s="88" t="str" cm="1">
        <f t="array" ref="R910">IFERROR(INDEX([1]!v_s10a_incident_by_feeder_FY26[Cause], ROWS($R$9:R910)),"")</f>
        <v>Vegetation</v>
      </c>
      <c r="S910" s="88" t="str" cm="1">
        <f t="array" ref="S910">IFERROR(INDEX([1]!v_s10a_incident_by_feeder_FY26[Details], ROWS($S$9:S910)),"")</f>
        <v># Recloser R270 Tripped, Redcliffs Rd, Waipapa</v>
      </c>
      <c r="T910" s="18"/>
    </row>
    <row r="911" spans="1:20" ht="15.75" x14ac:dyDescent="0.25">
      <c r="A911" s="10">
        <v>911</v>
      </c>
      <c r="B911" s="11"/>
      <c r="C911" s="116"/>
      <c r="D911" s="116"/>
      <c r="E911" s="85" t="str" cm="1">
        <f t="array" ref="E911">IFERROR(INDEX([1]!v_s10a_incident_by_feeder_FY26[Interruptions Identifier], ROWS($E$9:E911)),"")</f>
        <v>INCD-36800-F-AWANUI</v>
      </c>
      <c r="F911" s="85" t="str" cm="1">
        <f t="array" ref="F911">IFERROR(INDEX([1]!v_s10a_incident_by_feeder_FY26[Circuit Location], ROWS($F$9:F911)),"")</f>
        <v>NPL CB1406 - Awanui</v>
      </c>
      <c r="G911" s="88" t="str" cm="1">
        <f t="array" ref="G911">IFERROR(INDEX(#REF!, ROWS($G$9:G911)),"")</f>
        <v/>
      </c>
      <c r="H911" s="88" t="str" cm="1">
        <f t="array" ref="H911">IFERROR(INDEX([1]!v_s10a_incident_by_feeder_FY26[feeder], ROWS($H$9:H911)),"")</f>
        <v>AWANUI</v>
      </c>
      <c r="I911" s="89" cm="1">
        <f t="array" ref="I911">IFERROR(INDEX([1]!v_s10a_incident_by_feeder_FY26[Start_Date], ROWS($I$9:I911)),"")</f>
        <v>46069.37777777778</v>
      </c>
      <c r="J911" s="90" cm="1">
        <f t="array" ref="J911">IFERROR(INDEX([1]!v_s10a_incident_by_feeder_FY26[Start_Time], ROWS($J$9:J911)),"")</f>
        <v>46069.37777777778</v>
      </c>
      <c r="K911" s="89" cm="1">
        <f t="array" ref="K911">IFERROR(INDEX([1]!v_s10a_incident_by_feeder_FY26[End_Date], ROWS($K$9:K911)),"")</f>
        <v>46069.625</v>
      </c>
      <c r="L911" s="90" cm="1">
        <f t="array" ref="L911">IFERROR(INDEX([1]!v_s10a_incident_by_feeder_FY26[End_Time], ROWS($L$9:L911)),"")</f>
        <v>46069.625</v>
      </c>
      <c r="M911" s="97" cm="1">
        <f t="array" ref="M911">IFERROR(INDEX([1]!v_s10a_incident_by_feeder_FY26[SAIDI_Value], ROWS($M$9:M911)),"")</f>
        <v>0.54232218036392466</v>
      </c>
      <c r="N911" s="94" cm="1">
        <f t="array" ref="N911">IFERROR(INDEX([1]!v_s10a_incident_by_feeder_FY26[SAIFI_Value], ROWS($N$9:N911)),"")</f>
        <v>1.5233769111455795E-3</v>
      </c>
      <c r="O911" s="91" cm="1">
        <f t="array" ref="O911">IFERROR(INDEX([1]!v_s10a_incident_by_feeder_FY26[ICPs], ROWS($N$9:N911)),"")</f>
        <v>55</v>
      </c>
      <c r="P911" s="118" cm="1">
        <f t="array" ref="P911">IFERROR(INDEX([1]!v_s10a_incident_by_feeder_FY26[CML], ROWS($P$9:P911)),"")</f>
        <v>19579.999999859137</v>
      </c>
      <c r="Q911" s="88" t="str" cm="1">
        <f t="array" ref="Q911">IFERROR(INDEX([1]!v_s10a_incident_by_feeder_FY26[Planned or Unplanned], ROWS($Q$9:Q911)),"")</f>
        <v>Planned</v>
      </c>
      <c r="R911" s="88" t="str" cm="1">
        <f t="array" ref="R911">IFERROR(INDEX([1]!v_s10a_incident_by_feeder_FY26[Cause], ROWS($R$9:R911)),"")</f>
        <v>Planned Outage</v>
      </c>
      <c r="S911" s="88" t="str" cm="1">
        <f t="array" ref="S911">IFERROR(INDEX([1]!v_s10a_incident_by_feeder_FY26[Details], ROWS($S$9:S911)),"")</f>
        <v># Vegetation Control, Beyond Switch 470, Spains Rd, Awanui</v>
      </c>
      <c r="T911" s="18"/>
    </row>
    <row r="912" spans="1:20" ht="15.75" x14ac:dyDescent="0.25">
      <c r="A912" s="10">
        <v>912</v>
      </c>
      <c r="B912" s="11"/>
      <c r="C912" s="116"/>
      <c r="D912" s="116"/>
      <c r="E912" s="85" t="str" cm="1">
        <f t="array" ref="E912">IFERROR(INDEX([1]!v_s10a_incident_by_feeder_FY26[Interruptions Identifier], ROWS($E$9:E912)),"")</f>
        <v>INCD-36806-F-RANGIAHUA</v>
      </c>
      <c r="F912" s="85" t="str" cm="1">
        <f t="array" ref="F912">IFERROR(INDEX([1]!v_s10a_incident_by_feeder_FY26[Circuit Location], ROWS($F$9:F912)),"")</f>
        <v>Kaikohe  CB0105 - Rangiahua</v>
      </c>
      <c r="G912" s="88" t="str" cm="1">
        <f t="array" ref="G912">IFERROR(INDEX(#REF!, ROWS($G$9:G912)),"")</f>
        <v/>
      </c>
      <c r="H912" s="88" t="str" cm="1">
        <f t="array" ref="H912">IFERROR(INDEX([1]!v_s10a_incident_by_feeder_FY26[feeder], ROWS($H$9:H912)),"")</f>
        <v>RANGIAHUA</v>
      </c>
      <c r="I912" s="89" cm="1">
        <f t="array" ref="I912">IFERROR(INDEX([1]!v_s10a_incident_by_feeder_FY26[Start_Date], ROWS($I$9:I912)),"")</f>
        <v>46055.897916666669</v>
      </c>
      <c r="J912" s="90" cm="1">
        <f t="array" ref="J912">IFERROR(INDEX([1]!v_s10a_incident_by_feeder_FY26[Start_Time], ROWS($J$9:J912)),"")</f>
        <v>46055.897916666669</v>
      </c>
      <c r="K912" s="89" cm="1">
        <f t="array" ref="K912">IFERROR(INDEX([1]!v_s10a_incident_by_feeder_FY26[End_Date], ROWS($K$9:K912)),"")</f>
        <v>46056.103472222225</v>
      </c>
      <c r="L912" s="90" cm="1">
        <f t="array" ref="L912">IFERROR(INDEX([1]!v_s10a_incident_by_feeder_FY26[End_Time], ROWS($L$9:L912)),"")</f>
        <v>46056.103472222225</v>
      </c>
      <c r="M912" s="97" cm="1">
        <f t="array" ref="M912">IFERROR(INDEX([1]!v_s10a_incident_by_feeder_FY26[SAIDI_Value], ROWS($M$9:M912)),"")</f>
        <v>8.1985375581910963E-2</v>
      </c>
      <c r="N912" s="94" cm="1">
        <f t="array" ref="N912">IFERROR(INDEX([1]!v_s10a_incident_by_feeder_FY26[SAIFI_Value], ROWS($N$9:N912)),"")</f>
        <v>2.7697762020828715E-4</v>
      </c>
      <c r="O912" s="91" cm="1">
        <f t="array" ref="O912">IFERROR(INDEX([1]!v_s10a_incident_by_feeder_FY26[ICPs], ROWS($N$9:N912)),"")</f>
        <v>10</v>
      </c>
      <c r="P912" s="118" cm="1">
        <f t="array" ref="P912">IFERROR(INDEX([1]!v_s10a_incident_by_feeder_FY26[CML], ROWS($P$9:P912)),"")</f>
        <v>2960.0000000093132</v>
      </c>
      <c r="Q912" s="88" t="str" cm="1">
        <f t="array" ref="Q912">IFERROR(INDEX([1]!v_s10a_incident_by_feeder_FY26[Planned or Unplanned], ROWS($Q$9:Q912)),"")</f>
        <v>Unplanned</v>
      </c>
      <c r="R912" s="88" t="str" cm="1">
        <f t="array" ref="R912">IFERROR(INDEX([1]!v_s10a_incident_by_feeder_FY26[Cause], ROWS($R$9:R912)),"")</f>
        <v>Defective Equipment</v>
      </c>
      <c r="S912" s="88" t="str" cm="1">
        <f t="array" ref="S912">IFERROR(INDEX([1]!v_s10a_incident_by_feeder_FY26[Details], ROWS($S$9:S912)),"")</f>
        <v># Broken Crossarm, at Pole 412848, Mangataipa Rd, Kaikohe</v>
      </c>
      <c r="T912" s="18"/>
    </row>
    <row r="913" spans="1:20" ht="15.75" x14ac:dyDescent="0.25">
      <c r="A913" s="10">
        <v>913</v>
      </c>
      <c r="B913" s="11"/>
      <c r="C913" s="116"/>
      <c r="D913" s="116"/>
      <c r="E913" s="85" t="str" cm="1">
        <f t="array" ref="E913">IFERROR(INDEX([1]!v_s10a_incident_by_feeder_FY26[Interruptions Identifier], ROWS($E$9:E913)),"")</f>
        <v>INCD-36812-F-TOTARA NORTH</v>
      </c>
      <c r="F913" s="85" t="str" cm="1">
        <f t="array" ref="F913">IFERROR(INDEX([1]!v_s10a_incident_by_feeder_FY26[Circuit Location], ROWS($F$9:F913)),"")</f>
        <v>Kaeo 191782 - Totara North</v>
      </c>
      <c r="G913" s="88" t="str" cm="1">
        <f t="array" ref="G913">IFERROR(INDEX(#REF!, ROWS($G$9:G913)),"")</f>
        <v/>
      </c>
      <c r="H913" s="88" t="str" cm="1">
        <f t="array" ref="H913">IFERROR(INDEX([1]!v_s10a_incident_by_feeder_FY26[feeder], ROWS($H$9:H913)),"")</f>
        <v>TOTARA NORTH</v>
      </c>
      <c r="I913" s="89" cm="1">
        <f t="array" ref="I913">IFERROR(INDEX([1]!v_s10a_incident_by_feeder_FY26[Start_Date], ROWS($I$9:I913)),"")</f>
        <v>46080.416898148149</v>
      </c>
      <c r="J913" s="90" cm="1">
        <f t="array" ref="J913">IFERROR(INDEX([1]!v_s10a_incident_by_feeder_FY26[Start_Time], ROWS($J$9:J913)),"")</f>
        <v>46080.416898148149</v>
      </c>
      <c r="K913" s="89" cm="1">
        <f t="array" ref="K913">IFERROR(INDEX([1]!v_s10a_incident_by_feeder_FY26[End_Date], ROWS($K$9:K913)),"")</f>
        <v>46080.660416666666</v>
      </c>
      <c r="L913" s="90" cm="1">
        <f t="array" ref="L913">IFERROR(INDEX([1]!v_s10a_incident_by_feeder_FY26[End_Time], ROWS($L$9:L913)),"")</f>
        <v>46080.660416666666</v>
      </c>
      <c r="M913" s="97" cm="1">
        <f t="array" ref="M913">IFERROR(INDEX([1]!v_s10a_incident_by_feeder_FY26[SAIDI_Value], ROWS($M$9:M913)),"")</f>
        <v>0.66097108352561484</v>
      </c>
      <c r="N913" s="94" cm="1">
        <f t="array" ref="N913">IFERROR(INDEX([1]!v_s10a_incident_by_feeder_FY26[SAIFI_Value], ROWS($N$9:N913)),"")</f>
        <v>2.2158209616662972E-3</v>
      </c>
      <c r="O913" s="91" cm="1">
        <f t="array" ref="O913">IFERROR(INDEX([1]!v_s10a_incident_by_feeder_FY26[ICPs], ROWS($N$9:N913)),"")</f>
        <v>80</v>
      </c>
      <c r="P913" s="118" cm="1">
        <f t="array" ref="P913">IFERROR(INDEX([1]!v_s10a_incident_by_feeder_FY26[CML], ROWS($P$9:P913)),"")</f>
        <v>23863.699999608798</v>
      </c>
      <c r="Q913" s="88" t="str" cm="1">
        <f t="array" ref="Q913">IFERROR(INDEX([1]!v_s10a_incident_by_feeder_FY26[Planned or Unplanned], ROWS($Q$9:Q913)),"")</f>
        <v>Planned</v>
      </c>
      <c r="R913" s="88" t="str" cm="1">
        <f t="array" ref="R913">IFERROR(INDEX([1]!v_s10a_incident_by_feeder_FY26[Cause], ROWS($R$9:R913)),"")</f>
        <v>Planned Outage</v>
      </c>
      <c r="S913" s="88" t="str" cm="1">
        <f t="array" ref="S913">IFERROR(INDEX([1]!v_s10a_incident_by_feeder_FY26[Details], ROWS($S$9:S913)),"")</f>
        <v># Replace Poles, Crossarms, at Pole 409910, Hospital Rd, Kaeo</v>
      </c>
      <c r="T913" s="18"/>
    </row>
    <row r="914" spans="1:20" ht="15.75" x14ac:dyDescent="0.25">
      <c r="A914" s="10">
        <v>914</v>
      </c>
      <c r="B914" s="11"/>
      <c r="C914" s="116"/>
      <c r="D914" s="116"/>
      <c r="E914" s="85" t="str" cm="1">
        <f t="array" ref="E914">IFERROR(INDEX([1]!v_s10a_incident_by_feeder_FY26[Interruptions Identifier], ROWS($E$9:E914)),"")</f>
        <v>INCD-36818-F-OROTERE</v>
      </c>
      <c r="F914" s="85" t="str" cm="1">
        <f t="array" ref="F914">IFERROR(INDEX([1]!v_s10a_incident_by_feeder_FY26[Circuit Location], ROWS($F$9:F914)),"")</f>
        <v>Kaeo 191772 - Orotere</v>
      </c>
      <c r="G914" s="88" t="str" cm="1">
        <f t="array" ref="G914">IFERROR(INDEX(#REF!, ROWS($G$9:G914)),"")</f>
        <v/>
      </c>
      <c r="H914" s="88" t="str" cm="1">
        <f t="array" ref="H914">IFERROR(INDEX([1]!v_s10a_incident_by_feeder_FY26[feeder], ROWS($H$9:H914)),"")</f>
        <v>OROTERE</v>
      </c>
      <c r="I914" s="89" cm="1">
        <f t="array" ref="I914">IFERROR(INDEX([1]!v_s10a_incident_by_feeder_FY26[Start_Date], ROWS($I$9:I914)),"")</f>
        <v>46086.395138888889</v>
      </c>
      <c r="J914" s="90" cm="1">
        <f t="array" ref="J914">IFERROR(INDEX([1]!v_s10a_incident_by_feeder_FY26[Start_Time], ROWS($J$9:J914)),"")</f>
        <v>46086.395138888889</v>
      </c>
      <c r="K914" s="89" cm="1">
        <f t="array" ref="K914">IFERROR(INDEX([1]!v_s10a_incident_by_feeder_FY26[End_Date], ROWS($K$9:K914)),"")</f>
        <v>46086.529166666667</v>
      </c>
      <c r="L914" s="90" cm="1">
        <f t="array" ref="L914">IFERROR(INDEX([1]!v_s10a_incident_by_feeder_FY26[End_Time], ROWS($L$9:L914)),"")</f>
        <v>46086.529166666667</v>
      </c>
      <c r="M914" s="97" cm="1">
        <f t="array" ref="M914">IFERROR(INDEX([1]!v_s10a_incident_by_feeder_FY26[SAIDI_Value], ROWS($M$9:M914)),"")</f>
        <v>8.5530689120525444E-2</v>
      </c>
      <c r="N914" s="94" cm="1">
        <f t="array" ref="N914">IFERROR(INDEX([1]!v_s10a_incident_by_feeder_FY26[SAIFI_Value], ROWS($N$9:N914)),"")</f>
        <v>4.4316419233325947E-4</v>
      </c>
      <c r="O914" s="91" cm="1">
        <f t="array" ref="O914">IFERROR(INDEX([1]!v_s10a_incident_by_feeder_FY26[ICPs], ROWS($N$9:N914)),"")</f>
        <v>16</v>
      </c>
      <c r="P914" s="118" cm="1">
        <f t="array" ref="P914">IFERROR(INDEX([1]!v_s10a_incident_by_feeder_FY26[CML], ROWS($P$9:P914)),"")</f>
        <v>3088.0000000074506</v>
      </c>
      <c r="Q914" s="88" t="str" cm="1">
        <f t="array" ref="Q914">IFERROR(INDEX([1]!v_s10a_incident_by_feeder_FY26[Planned or Unplanned], ROWS($Q$9:Q914)),"")</f>
        <v>Planned</v>
      </c>
      <c r="R914" s="88" t="str" cm="1">
        <f t="array" ref="R914">IFERROR(INDEX([1]!v_s10a_incident_by_feeder_FY26[Cause], ROWS($R$9:R914)),"")</f>
        <v>Planned Outage</v>
      </c>
      <c r="S914" s="88" t="str" cm="1">
        <f t="array" ref="S914">IFERROR(INDEX([1]!v_s10a_incident_by_feeder_FY26[Details], ROWS($S$9:S914)),"")</f>
        <v># Network Extension, at Pole 440123, Waiare Rd, Kaeo</v>
      </c>
      <c r="T914" s="18"/>
    </row>
    <row r="915" spans="1:20" ht="15.75" x14ac:dyDescent="0.25">
      <c r="A915" s="10">
        <v>915</v>
      </c>
      <c r="B915" s="11"/>
      <c r="C915" s="116"/>
      <c r="D915" s="116"/>
      <c r="E915" s="85" t="str" cm="1">
        <f t="array" ref="E915">IFERROR(INDEX([1]!v_s10a_incident_by_feeder_FY26[Interruptions Identifier], ROWS($E$9:E915)),"")</f>
        <v>INCD-36824-F-TAKOU BAY</v>
      </c>
      <c r="F915" s="85" t="str" cm="1">
        <f t="array" ref="F915">IFERROR(INDEX([1]!v_s10a_incident_by_feeder_FY26[Circuit Location], ROWS($F$9:F915)),"")</f>
        <v>Waipapa 041672 - Takou Bay</v>
      </c>
      <c r="G915" s="88" t="str" cm="1">
        <f t="array" ref="G915">IFERROR(INDEX(#REF!, ROWS($G$9:G915)),"")</f>
        <v/>
      </c>
      <c r="H915" s="88" t="str" cm="1">
        <f t="array" ref="H915">IFERROR(INDEX([1]!v_s10a_incident_by_feeder_FY26[feeder], ROWS($H$9:H915)),"")</f>
        <v>TAKOU BAY</v>
      </c>
      <c r="I915" s="89" cm="1">
        <f t="array" ref="I915">IFERROR(INDEX([1]!v_s10a_incident_by_feeder_FY26[Start_Date], ROWS($I$9:I915)),"")</f>
        <v>46078.416898148149</v>
      </c>
      <c r="J915" s="90" cm="1">
        <f t="array" ref="J915">IFERROR(INDEX([1]!v_s10a_incident_by_feeder_FY26[Start_Time], ROWS($J$9:J915)),"")</f>
        <v>46078.416898148149</v>
      </c>
      <c r="K915" s="89" cm="1">
        <f t="array" ref="K915">IFERROR(INDEX([1]!v_s10a_incident_by_feeder_FY26[End_Date], ROWS($K$9:K915)),"")</f>
        <v>46078.568414351852</v>
      </c>
      <c r="L915" s="90" cm="1">
        <f t="array" ref="L915">IFERROR(INDEX([1]!v_s10a_incident_by_feeder_FY26[End_Time], ROWS($L$9:L915)),"")</f>
        <v>46078.568414351852</v>
      </c>
      <c r="M915" s="97" cm="1">
        <f t="array" ref="M915">IFERROR(INDEX([1]!v_s10a_incident_by_feeder_FY26[SAIDI_Value], ROWS($M$9:M915)),"")</f>
        <v>0.85813298618444744</v>
      </c>
      <c r="N915" s="94" cm="1">
        <f t="array" ref="N915">IFERROR(INDEX([1]!v_s10a_incident_by_feeder_FY26[SAIFI_Value], ROWS($N$9:N915)),"")</f>
        <v>3.9330822069576776E-3</v>
      </c>
      <c r="O915" s="91" cm="1">
        <f t="array" ref="O915">IFERROR(INDEX([1]!v_s10a_incident_by_feeder_FY26[ICPs], ROWS($N$9:N915)),"")</f>
        <v>142</v>
      </c>
      <c r="P915" s="118" cm="1">
        <f t="array" ref="P915">IFERROR(INDEX([1]!v_s10a_incident_by_feeder_FY26[CML], ROWS($P$9:P915)),"")</f>
        <v>30982.03333320329</v>
      </c>
      <c r="Q915" s="88" t="str" cm="1">
        <f t="array" ref="Q915">IFERROR(INDEX([1]!v_s10a_incident_by_feeder_FY26[Planned or Unplanned], ROWS($Q$9:Q915)),"")</f>
        <v>Planned</v>
      </c>
      <c r="R915" s="88" t="str" cm="1">
        <f t="array" ref="R915">IFERROR(INDEX([1]!v_s10a_incident_by_feeder_FY26[Cause], ROWS($R$9:R915)),"")</f>
        <v>Planned Outage</v>
      </c>
      <c r="S915" s="88" t="str" cm="1">
        <f t="array" ref="S915">IFERROR(INDEX([1]!v_s10a_incident_by_feeder_FY26[Details], ROWS($S$9:S915)),"")</f>
        <v># Replace Crossarms, Clear Vegetation, at Pole 437784, Otaha Road, Waipapa</v>
      </c>
      <c r="T915" s="18"/>
    </row>
    <row r="916" spans="1:20" ht="15.75" x14ac:dyDescent="0.25">
      <c r="A916" s="10">
        <v>916</v>
      </c>
      <c r="B916" s="11"/>
      <c r="C916" s="116"/>
      <c r="D916" s="116"/>
      <c r="E916" s="85" t="str" cm="1">
        <f t="array" ref="E916">IFERROR(INDEX([1]!v_s10a_incident_by_feeder_FY26[Interruptions Identifier], ROWS($E$9:E916)),"")</f>
        <v>INCD-36827-F-HEREKINO</v>
      </c>
      <c r="F916" s="85" t="str" cm="1">
        <f t="array" ref="F916">IFERROR(INDEX([1]!v_s10a_incident_by_feeder_FY26[Circuit Location], ROWS($F$9:F916)),"")</f>
        <v>Okahu CB1109 - Herekino</v>
      </c>
      <c r="G916" s="88" t="str" cm="1">
        <f t="array" ref="G916">IFERROR(INDEX(#REF!, ROWS($G$9:G916)),"")</f>
        <v/>
      </c>
      <c r="H916" s="88" t="str" cm="1">
        <f t="array" ref="H916">IFERROR(INDEX([1]!v_s10a_incident_by_feeder_FY26[feeder], ROWS($H$9:H916)),"")</f>
        <v>HEREKINO</v>
      </c>
      <c r="I916" s="89" cm="1">
        <f t="array" ref="I916">IFERROR(INDEX([1]!v_s10a_incident_by_feeder_FY26[Start_Date], ROWS($I$9:I916)),"")</f>
        <v>46087.379861111112</v>
      </c>
      <c r="J916" s="90" cm="1">
        <f t="array" ref="J916">IFERROR(INDEX([1]!v_s10a_incident_by_feeder_FY26[Start_Time], ROWS($J$9:J916)),"")</f>
        <v>46087.379861111112</v>
      </c>
      <c r="K916" s="89" cm="1">
        <f t="array" ref="K916">IFERROR(INDEX([1]!v_s10a_incident_by_feeder_FY26[End_Date], ROWS($K$9:K916)),"")</f>
        <v>46087.529861111114</v>
      </c>
      <c r="L916" s="90" cm="1">
        <f t="array" ref="L916">IFERROR(INDEX([1]!v_s10a_incident_by_feeder_FY26[End_Time], ROWS($L$9:L916)),"")</f>
        <v>46087.529861111114</v>
      </c>
      <c r="M916" s="97" cm="1">
        <f t="array" ref="M916">IFERROR(INDEX([1]!v_s10a_incident_by_feeder_FY26[SAIDI_Value], ROWS($M$9:M916)),"")</f>
        <v>0.78323731440456434</v>
      </c>
      <c r="N916" s="94" cm="1">
        <f t="array" ref="N916">IFERROR(INDEX([1]!v_s10a_incident_by_feeder_FY26[SAIFI_Value], ROWS($N$9:N916)),"")</f>
        <v>3.7668956348327056E-3</v>
      </c>
      <c r="O916" s="91" cm="1">
        <f t="array" ref="O916">IFERROR(INDEX([1]!v_s10a_incident_by_feeder_FY26[ICPs], ROWS($N$9:N916)),"")</f>
        <v>136</v>
      </c>
      <c r="P916" s="118" cm="1">
        <f t="array" ref="P916">IFERROR(INDEX([1]!v_s10a_incident_by_feeder_FY26[CML], ROWS($P$9:P916)),"")</f>
        <v>28277.999999262393</v>
      </c>
      <c r="Q916" s="88" t="str" cm="1">
        <f t="array" ref="Q916">IFERROR(INDEX([1]!v_s10a_incident_by_feeder_FY26[Planned or Unplanned], ROWS($Q$9:Q916)),"")</f>
        <v>Planned</v>
      </c>
      <c r="R916" s="88" t="str" cm="1">
        <f t="array" ref="R916">IFERROR(INDEX([1]!v_s10a_incident_by_feeder_FY26[Cause], ROWS($R$9:R916)),"")</f>
        <v>Planned Outage</v>
      </c>
      <c r="S916" s="88" t="str" cm="1">
        <f t="array" ref="S916">IFERROR(INDEX([1]!v_s10a_incident_by_feeder_FY26[Details], ROWS($S$9:S916)),"")</f>
        <v># Replace Multiple Crossarms Beyond Switch 079, Okahu Rd, Kaitaia</v>
      </c>
      <c r="T916" s="18"/>
    </row>
    <row r="917" spans="1:20" ht="15.75" x14ac:dyDescent="0.25">
      <c r="A917" s="10">
        <v>917</v>
      </c>
      <c r="B917" s="11"/>
      <c r="C917" s="116"/>
      <c r="D917" s="116"/>
      <c r="E917" s="85" t="str" cm="1">
        <f t="array" ref="E917">IFERROR(INDEX([1]!v_s10a_incident_by_feeder_FY26[Interruptions Identifier], ROWS($E$9:E917)),"")</f>
        <v>INCD-36830-F-HOREKE</v>
      </c>
      <c r="F917" s="85" t="str" cm="1">
        <f t="array" ref="F917">IFERROR(INDEX([1]!v_s10a_incident_by_feeder_FY26[Circuit Location], ROWS($F$9:F917)),"")</f>
        <v>Kaikohe  CB0111 - Horeke</v>
      </c>
      <c r="G917" s="88" t="str" cm="1">
        <f t="array" ref="G917">IFERROR(INDEX(#REF!, ROWS($G$9:G917)),"")</f>
        <v/>
      </c>
      <c r="H917" s="88" t="str" cm="1">
        <f t="array" ref="H917">IFERROR(INDEX([1]!v_s10a_incident_by_feeder_FY26[feeder], ROWS($H$9:H917)),"")</f>
        <v>HOREKE</v>
      </c>
      <c r="I917" s="89" cm="1">
        <f t="array" ref="I917">IFERROR(INDEX([1]!v_s10a_incident_by_feeder_FY26[Start_Date], ROWS($I$9:I917)),"")</f>
        <v>46073.486111111109</v>
      </c>
      <c r="J917" s="90" cm="1">
        <f t="array" ref="J917">IFERROR(INDEX([1]!v_s10a_incident_by_feeder_FY26[Start_Time], ROWS($J$9:J917)),"")</f>
        <v>46073.486111111109</v>
      </c>
      <c r="K917" s="89" cm="1">
        <f t="array" ref="K917">IFERROR(INDEX([1]!v_s10a_incident_by_feeder_FY26[End_Date], ROWS($K$9:K917)),"")</f>
        <v>46073.5625</v>
      </c>
      <c r="L917" s="90" cm="1">
        <f t="array" ref="L917">IFERROR(INDEX([1]!v_s10a_incident_by_feeder_FY26[End_Time], ROWS($L$9:L917)),"")</f>
        <v>46073.5625</v>
      </c>
      <c r="M917" s="97" cm="1">
        <f t="array" ref="M917">IFERROR(INDEX([1]!v_s10a_incident_by_feeder_FY26[SAIDI_Value], ROWS($M$9:M917)),"")</f>
        <v>1.8280522934133885E-2</v>
      </c>
      <c r="N917" s="94" cm="1">
        <f t="array" ref="N917">IFERROR(INDEX([1]!v_s10a_incident_by_feeder_FY26[SAIFI_Value], ROWS($N$9:N917)),"")</f>
        <v>1.6618657212497231E-4</v>
      </c>
      <c r="O917" s="91" cm="1">
        <f t="array" ref="O917">IFERROR(INDEX([1]!v_s10a_incident_by_feeder_FY26[ICPs], ROWS($N$9:N917)),"")</f>
        <v>6</v>
      </c>
      <c r="P917" s="118" cm="1">
        <f t="array" ref="P917">IFERROR(INDEX([1]!v_s10a_incident_by_feeder_FY26[CML], ROWS($P$9:P917)),"")</f>
        <v>660.00000001396984</v>
      </c>
      <c r="Q917" s="88" t="str" cm="1">
        <f t="array" ref="Q917">IFERROR(INDEX([1]!v_s10a_incident_by_feeder_FY26[Planned or Unplanned], ROWS($Q$9:Q917)),"")</f>
        <v>Planned</v>
      </c>
      <c r="R917" s="88" t="str" cm="1">
        <f t="array" ref="R917">IFERROR(INDEX([1]!v_s10a_incident_by_feeder_FY26[Cause], ROWS($R$9:R917)),"")</f>
        <v>Planned Outage</v>
      </c>
      <c r="S917" s="88" t="str" cm="1">
        <f t="array" ref="S917">IFERROR(INDEX([1]!v_s10a_incident_by_feeder_FY26[Details], ROWS($S$9:S917)),"")</f>
        <v># Re-sag Lines between Poles 419846 &amp; 419847, Okaka Rd, Kaikohe</v>
      </c>
      <c r="T917" s="18"/>
    </row>
    <row r="918" spans="1:20" ht="15.75" x14ac:dyDescent="0.25">
      <c r="A918" s="10">
        <v>918</v>
      </c>
      <c r="B918" s="11"/>
      <c r="C918" s="116"/>
      <c r="D918" s="116"/>
      <c r="E918" s="85" t="str" cm="1">
        <f t="array" ref="E918">IFERROR(INDEX([1]!v_s10a_incident_by_feeder_FY26[Interruptions Identifier], ROWS($E$9:E918)),"")</f>
        <v>INCD-36839-F-WHANGAROA</v>
      </c>
      <c r="F918" s="85" t="str" cm="1">
        <f t="array" ref="F918">IFERROR(INDEX([1]!v_s10a_incident_by_feeder_FY26[Circuit Location], ROWS($F$9:F918)),"")</f>
        <v>Kaeo 191722 - Whangaroa</v>
      </c>
      <c r="G918" s="88" t="str" cm="1">
        <f t="array" ref="G918">IFERROR(INDEX(#REF!, ROWS($G$9:G918)),"")</f>
        <v/>
      </c>
      <c r="H918" s="88" t="str" cm="1">
        <f t="array" ref="H918">IFERROR(INDEX([1]!v_s10a_incident_by_feeder_FY26[feeder], ROWS($H$9:H918)),"")</f>
        <v>WHANGAROA</v>
      </c>
      <c r="I918" s="89" cm="1">
        <f t="array" ref="I918">IFERROR(INDEX([1]!v_s10a_incident_by_feeder_FY26[Start_Date], ROWS($I$9:I918)),"")</f>
        <v>46072.418055555558</v>
      </c>
      <c r="J918" s="90" cm="1">
        <f t="array" ref="J918">IFERROR(INDEX([1]!v_s10a_incident_by_feeder_FY26[Start_Time], ROWS($J$9:J918)),"")</f>
        <v>46072.418055555558</v>
      </c>
      <c r="K918" s="89" cm="1">
        <f t="array" ref="K918">IFERROR(INDEX([1]!v_s10a_incident_by_feeder_FY26[End_Date], ROWS($K$9:K918)),"")</f>
        <v>46072.565972222219</v>
      </c>
      <c r="L918" s="90" cm="1">
        <f t="array" ref="L918">IFERROR(INDEX([1]!v_s10a_incident_by_feeder_FY26[End_Time], ROWS($L$9:L918)),"")</f>
        <v>46072.565972222219</v>
      </c>
      <c r="M918" s="97" cm="1">
        <f t="array" ref="M918">IFERROR(INDEX([1]!v_s10a_incident_by_feeder_FY26[SAIDI_Value], ROWS($M$9:M918)),"")</f>
        <v>0.23598493240894813</v>
      </c>
      <c r="N918" s="94" cm="1">
        <f t="array" ref="N918">IFERROR(INDEX([1]!v_s10a_incident_by_feeder_FY26[SAIFI_Value], ROWS($N$9:N918)),"")</f>
        <v>1.1079104808331486E-3</v>
      </c>
      <c r="O918" s="91" cm="1">
        <f t="array" ref="O918">IFERROR(INDEX([1]!v_s10a_incident_by_feeder_FY26[ICPs], ROWS($N$9:N918)),"")</f>
        <v>40</v>
      </c>
      <c r="P918" s="118" cm="1">
        <f t="array" ref="P918">IFERROR(INDEX([1]!v_s10a_incident_by_feeder_FY26[CML], ROWS($P$9:P918)),"")</f>
        <v>8519.9999996926636</v>
      </c>
      <c r="Q918" s="88" t="str" cm="1">
        <f t="array" ref="Q918">IFERROR(INDEX([1]!v_s10a_incident_by_feeder_FY26[Planned or Unplanned], ROWS($Q$9:Q918)),"")</f>
        <v>Planned</v>
      </c>
      <c r="R918" s="88" t="str" cm="1">
        <f t="array" ref="R918">IFERROR(INDEX([1]!v_s10a_incident_by_feeder_FY26[Cause], ROWS($R$9:R918)),"")</f>
        <v>Planned Outage</v>
      </c>
      <c r="S918" s="88" t="str" cm="1">
        <f t="array" ref="S918">IFERROR(INDEX([1]!v_s10a_incident_by_feeder_FY26[Details], ROWS($S$9:S918)),"")</f>
        <v># Broken Pole 437169, Mahinepua Rd, Kaeo</v>
      </c>
      <c r="T918" s="18"/>
    </row>
    <row r="919" spans="1:20" ht="15.75" x14ac:dyDescent="0.25">
      <c r="A919" s="10">
        <v>919</v>
      </c>
      <c r="B919" s="11"/>
      <c r="C919" s="116"/>
      <c r="D919" s="116"/>
      <c r="E919" s="85" t="str" cm="1">
        <f t="array" ref="E919">IFERROR(INDEX([1]!v_s10a_incident_by_feeder_FY26[Interruptions Identifier], ROWS($E$9:E919)),"")</f>
        <v>INCD-36842-F-TE KEMARA AVE</v>
      </c>
      <c r="F919" s="85" t="str" cm="1">
        <f t="array" ref="F919">IFERROR(INDEX([1]!v_s10a_incident_by_feeder_FY26[Circuit Location], ROWS($F$9:F919)),"")</f>
        <v>Haruru CB0605 - Te Kemara Ave</v>
      </c>
      <c r="G919" s="88" t="str" cm="1">
        <f t="array" ref="G919">IFERROR(INDEX(#REF!, ROWS($G$9:G919)),"")</f>
        <v/>
      </c>
      <c r="H919" s="88" t="str" cm="1">
        <f t="array" ref="H919">IFERROR(INDEX([1]!v_s10a_incident_by_feeder_FY26[feeder], ROWS($H$9:H919)),"")</f>
        <v>TE KEMARA AVE</v>
      </c>
      <c r="I919" s="89" cm="1">
        <f t="array" ref="I919">IFERROR(INDEX([1]!v_s10a_incident_by_feeder_FY26[Start_Date], ROWS($I$9:I919)),"")</f>
        <v>46077.877083333333</v>
      </c>
      <c r="J919" s="90" cm="1">
        <f t="array" ref="J919">IFERROR(INDEX([1]!v_s10a_incident_by_feeder_FY26[Start_Time], ROWS($J$9:J919)),"")</f>
        <v>46077.877083333333</v>
      </c>
      <c r="K919" s="89" cm="1">
        <f t="array" ref="K919">IFERROR(INDEX([1]!v_s10a_incident_by_feeder_FY26[End_Date], ROWS($K$9:K919)),"")</f>
        <v>46078.053472222222</v>
      </c>
      <c r="L919" s="90" cm="1">
        <f t="array" ref="L919">IFERROR(INDEX([1]!v_s10a_incident_by_feeder_FY26[End_Time], ROWS($L$9:L919)),"")</f>
        <v>46078.053472222222</v>
      </c>
      <c r="M919" s="97" cm="1">
        <f t="array" ref="M919">IFERROR(INDEX([1]!v_s10a_incident_by_feeder_FY26[SAIDI_Value], ROWS($M$9:M919)),"")</f>
        <v>7.0352315532969433E-3</v>
      </c>
      <c r="N919" s="94" cm="1">
        <f t="array" ref="N919">IFERROR(INDEX([1]!v_s10a_incident_by_feeder_FY26[SAIFI_Value], ROWS($N$9:N919)),"")</f>
        <v>2.7697762020828717E-5</v>
      </c>
      <c r="O919" s="91" cm="1">
        <f t="array" ref="O919">IFERROR(INDEX([1]!v_s10a_incident_by_feeder_FY26[ICPs], ROWS($N$9:N919)),"")</f>
        <v>1</v>
      </c>
      <c r="P919" s="118" cm="1">
        <f t="array" ref="P919">IFERROR(INDEX([1]!v_s10a_incident_by_feeder_FY26[CML], ROWS($P$9:P919)),"")</f>
        <v>254.00000000023283</v>
      </c>
      <c r="Q919" s="88" t="str" cm="1">
        <f t="array" ref="Q919">IFERROR(INDEX([1]!v_s10a_incident_by_feeder_FY26[Planned or Unplanned], ROWS($Q$9:Q919)),"")</f>
        <v>Planned</v>
      </c>
      <c r="R919" s="88" t="str" cm="1">
        <f t="array" ref="R919">IFERROR(INDEX([1]!v_s10a_incident_by_feeder_FY26[Cause], ROWS($R$9:R919)),"")</f>
        <v>Planned Outage</v>
      </c>
      <c r="S919" s="88" t="str" cm="1">
        <f t="array" ref="S919">IFERROR(INDEX([1]!v_s10a_incident_by_feeder_FY26[Details], ROWS($S$9:S919)),"")</f>
        <v># Commission Ring Main RM289, Puketona Rd, Haruru</v>
      </c>
      <c r="T919" s="18"/>
    </row>
    <row r="920" spans="1:20" ht="15.75" x14ac:dyDescent="0.25">
      <c r="A920" s="10">
        <v>920</v>
      </c>
      <c r="B920" s="11"/>
      <c r="C920" s="116"/>
      <c r="D920" s="116"/>
      <c r="E920" s="85" t="str" cm="1">
        <f t="array" ref="E920">IFERROR(INDEX([1]!v_s10a_incident_by_feeder_FY26[Interruptions Identifier], ROWS($E$9:E920)),"")</f>
        <v>INCD-36845-F-OPONONI</v>
      </c>
      <c r="F920" s="85" t="str" cm="1">
        <f t="array" ref="F920">IFERROR(INDEX([1]!v_s10a_incident_by_feeder_FY26[Circuit Location], ROWS($F$9:F920)),"")</f>
        <v>Omanaia 051762 - Opononi</v>
      </c>
      <c r="G920" s="88" t="str" cm="1">
        <f t="array" ref="G920">IFERROR(INDEX(#REF!, ROWS($G$9:G920)),"")</f>
        <v/>
      </c>
      <c r="H920" s="88" t="str" cm="1">
        <f t="array" ref="H920">IFERROR(INDEX([1]!v_s10a_incident_by_feeder_FY26[feeder], ROWS($H$9:H920)),"")</f>
        <v>OPONONI</v>
      </c>
      <c r="I920" s="89" cm="1">
        <f t="array" ref="I920">IFERROR(INDEX([1]!v_s10a_incident_by_feeder_FY26[Start_Date], ROWS($I$9:I920)),"")</f>
        <v>46071.427777777775</v>
      </c>
      <c r="J920" s="90" cm="1">
        <f t="array" ref="J920">IFERROR(INDEX([1]!v_s10a_incident_by_feeder_FY26[Start_Time], ROWS($J$9:J920)),"")</f>
        <v>46071.427777777775</v>
      </c>
      <c r="K920" s="89" cm="1">
        <f t="array" ref="K920">IFERROR(INDEX([1]!v_s10a_incident_by_feeder_FY26[End_Date], ROWS($K$9:K920)),"")</f>
        <v>46071.62777777778</v>
      </c>
      <c r="L920" s="90" cm="1">
        <f t="array" ref="L920">IFERROR(INDEX([1]!v_s10a_incident_by_feeder_FY26[End_Time], ROWS($L$9:L920)),"")</f>
        <v>46071.62777777778</v>
      </c>
      <c r="M920" s="97" cm="1">
        <f t="array" ref="M920">IFERROR(INDEX([1]!v_s10a_incident_by_feeder_FY26[SAIDI_Value], ROWS($M$9:M920)),"")</f>
        <v>0.37491690672212113</v>
      </c>
      <c r="N920" s="94" cm="1">
        <f t="array" ref="N920">IFERROR(INDEX([1]!v_s10a_incident_by_feeder_FY26[SAIFI_Value], ROWS($N$9:N920)),"")</f>
        <v>1.3017948149789498E-3</v>
      </c>
      <c r="O920" s="91" cm="1">
        <f t="array" ref="O920">IFERROR(INDEX([1]!v_s10a_incident_by_feeder_FY26[ICPs], ROWS($N$9:N920)),"")</f>
        <v>47</v>
      </c>
      <c r="P920" s="118" cm="1">
        <f t="array" ref="P920">IFERROR(INDEX([1]!v_s10a_incident_by_feeder_FY26[CML], ROWS($P$9:P920)),"")</f>
        <v>13536.000000295462</v>
      </c>
      <c r="Q920" s="88" t="str" cm="1">
        <f t="array" ref="Q920">IFERROR(INDEX([1]!v_s10a_incident_by_feeder_FY26[Planned or Unplanned], ROWS($Q$9:Q920)),"")</f>
        <v>Planned</v>
      </c>
      <c r="R920" s="88" t="str" cm="1">
        <f t="array" ref="R920">IFERROR(INDEX([1]!v_s10a_incident_by_feeder_FY26[Cause], ROWS($R$9:R920)),"")</f>
        <v>Planned Outage</v>
      </c>
      <c r="S920" s="88" t="str" cm="1">
        <f t="array" ref="S920">IFERROR(INDEX([1]!v_s10a_incident_by_feeder_FY26[Details], ROWS($S$9:S920)),"")</f>
        <v># Pole Replacement, Pole 435329, Omanaia Rd, Omanaia</v>
      </c>
      <c r="T920" s="18"/>
    </row>
    <row r="921" spans="1:20" ht="15.75" x14ac:dyDescent="0.25">
      <c r="A921" s="10">
        <v>921</v>
      </c>
      <c r="B921" s="11"/>
      <c r="C921" s="116"/>
      <c r="D921" s="116"/>
      <c r="E921" s="85" t="str" cm="1">
        <f t="array" ref="E921">IFERROR(INDEX([1]!v_s10a_incident_by_feeder_FY26[Interruptions Identifier], ROWS($E$9:E921)),"")</f>
        <v>INCD-36851-F-HEREKINO</v>
      </c>
      <c r="F921" s="85" t="str" cm="1">
        <f t="array" ref="F921">IFERROR(INDEX([1]!v_s10a_incident_by_feeder_FY26[Circuit Location], ROWS($F$9:F921)),"")</f>
        <v>Okahu CB1109 - Herekino</v>
      </c>
      <c r="G921" s="88" t="str" cm="1">
        <f t="array" ref="G921">IFERROR(INDEX(#REF!, ROWS($G$9:G921)),"")</f>
        <v/>
      </c>
      <c r="H921" s="88" t="str" cm="1">
        <f t="array" ref="H921">IFERROR(INDEX([1]!v_s10a_incident_by_feeder_FY26[feeder], ROWS($H$9:H921)),"")</f>
        <v>HEREKINO</v>
      </c>
      <c r="I921" s="89" cm="1">
        <f t="array" ref="I921">IFERROR(INDEX([1]!v_s10a_incident_by_feeder_FY26[Start_Date], ROWS($I$9:I921)),"")</f>
        <v>46080.395833333336</v>
      </c>
      <c r="J921" s="90" cm="1">
        <f t="array" ref="J921">IFERROR(INDEX([1]!v_s10a_incident_by_feeder_FY26[Start_Time], ROWS($J$9:J921)),"")</f>
        <v>46080.395833333336</v>
      </c>
      <c r="K921" s="89" cm="1">
        <f t="array" ref="K921">IFERROR(INDEX([1]!v_s10a_incident_by_feeder_FY26[End_Date], ROWS($K$9:K921)),"")</f>
        <v>46080.644444444442</v>
      </c>
      <c r="L921" s="90" cm="1">
        <f t="array" ref="L921">IFERROR(INDEX([1]!v_s10a_incident_by_feeder_FY26[End_Time], ROWS($L$9:L921)),"")</f>
        <v>46080.644444444442</v>
      </c>
      <c r="M921" s="97" cm="1">
        <f t="array" ref="M921">IFERROR(INDEX([1]!v_s10a_incident_by_feeder_FY26[SAIDI_Value], ROWS($M$9:M921)),"")</f>
        <v>1.9683414580174801</v>
      </c>
      <c r="N921" s="94" cm="1">
        <f t="array" ref="N921">IFERROR(INDEX([1]!v_s10a_incident_by_feeder_FY26[SAIFI_Value], ROWS($N$9:N921)),"")</f>
        <v>1.0829824950144028E-2</v>
      </c>
      <c r="O921" s="91" cm="1">
        <f t="array" ref="O921">IFERROR(INDEX([1]!v_s10a_incident_by_feeder_FY26[ICPs], ROWS($N$9:N921)),"")</f>
        <v>295</v>
      </c>
      <c r="P921" s="118" cm="1">
        <f t="array" ref="P921">IFERROR(INDEX([1]!v_s10a_incident_by_feeder_FY26[CML], ROWS($P$9:P921)),"")</f>
        <v>71065.000000263099</v>
      </c>
      <c r="Q921" s="88" t="str" cm="1">
        <f t="array" ref="Q921">IFERROR(INDEX([1]!v_s10a_incident_by_feeder_FY26[Planned or Unplanned], ROWS($Q$9:Q921)),"")</f>
        <v>Planned</v>
      </c>
      <c r="R921" s="88" t="str" cm="1">
        <f t="array" ref="R921">IFERROR(INDEX([1]!v_s10a_incident_by_feeder_FY26[Cause], ROWS($R$9:R921)),"")</f>
        <v>Planned Outage</v>
      </c>
      <c r="S921" s="88" t="str" cm="1">
        <f t="array" ref="S921">IFERROR(INDEX([1]!v_s10a_incident_by_feeder_FY26[Details], ROWS($S$9:S921)),"")</f>
        <v># Replace Pole, Cable Rise, at Transformer T01834, Reef View Rd, Okahu Rd</v>
      </c>
      <c r="T921" s="18"/>
    </row>
    <row r="922" spans="1:20" ht="15.75" x14ac:dyDescent="0.25">
      <c r="A922" s="10">
        <v>922</v>
      </c>
      <c r="B922" s="11"/>
      <c r="C922" s="116"/>
      <c r="D922" s="116"/>
      <c r="E922" s="85" t="str" cm="1">
        <f t="array" ref="E922">IFERROR(INDEX([1]!v_s10a_incident_by_feeder_FY26[Interruptions Identifier], ROWS($E$9:E922)),"")</f>
        <v>INCD-36854-F-RANGIAHUA</v>
      </c>
      <c r="F922" s="85" t="str" cm="1">
        <f t="array" ref="F922">IFERROR(INDEX([1]!v_s10a_incident_by_feeder_FY26[Circuit Location], ROWS($F$9:F922)),"")</f>
        <v>Kaikohe  CB0105 - Rangiahua</v>
      </c>
      <c r="G922" s="88" t="str" cm="1">
        <f t="array" ref="G922">IFERROR(INDEX(#REF!, ROWS($G$9:G922)),"")</f>
        <v/>
      </c>
      <c r="H922" s="88" t="str" cm="1">
        <f t="array" ref="H922">IFERROR(INDEX([1]!v_s10a_incident_by_feeder_FY26[feeder], ROWS($H$9:H922)),"")</f>
        <v>RANGIAHUA</v>
      </c>
      <c r="I922" s="89" cm="1">
        <f t="array" ref="I922">IFERROR(INDEX([1]!v_s10a_incident_by_feeder_FY26[Start_Date], ROWS($I$9:I922)),"")</f>
        <v>46058.604861111111</v>
      </c>
      <c r="J922" s="90" cm="1">
        <f t="array" ref="J922">IFERROR(INDEX([1]!v_s10a_incident_by_feeder_FY26[Start_Time], ROWS($J$9:J922)),"")</f>
        <v>46058.604861111111</v>
      </c>
      <c r="K922" s="89" cm="1">
        <f t="array" ref="K922">IFERROR(INDEX([1]!v_s10a_incident_by_feeder_FY26[End_Date], ROWS($K$9:K922)),"")</f>
        <v>46058.706250000003</v>
      </c>
      <c r="L922" s="90" cm="1">
        <f t="array" ref="L922">IFERROR(INDEX([1]!v_s10a_incident_by_feeder_FY26[End_Time], ROWS($L$9:L922)),"")</f>
        <v>46058.706250000003</v>
      </c>
      <c r="M922" s="97" cm="1">
        <f t="array" ref="M922">IFERROR(INDEX([1]!v_s10a_incident_by_feeder_FY26[SAIDI_Value], ROWS($M$9:M922)),"")</f>
        <v>4.0438732551635213E-3</v>
      </c>
      <c r="N922" s="94" cm="1">
        <f t="array" ref="N922">IFERROR(INDEX([1]!v_s10a_incident_by_feeder_FY26[SAIFI_Value], ROWS($N$9:N922)),"")</f>
        <v>2.7697762020828717E-5</v>
      </c>
      <c r="O922" s="91" cm="1">
        <f t="array" ref="O922">IFERROR(INDEX([1]!v_s10a_incident_by_feeder_FY26[ICPs], ROWS($N$9:N922)),"")</f>
        <v>1</v>
      </c>
      <c r="P922" s="118" cm="1">
        <f t="array" ref="P922">IFERROR(INDEX([1]!v_s10a_incident_by_feeder_FY26[CML], ROWS($P$9:P922)),"")</f>
        <v>146.00000000442378</v>
      </c>
      <c r="Q922" s="88" t="str" cm="1">
        <f t="array" ref="Q922">IFERROR(INDEX([1]!v_s10a_incident_by_feeder_FY26[Planned or Unplanned], ROWS($Q$9:Q922)),"")</f>
        <v>Unplanned</v>
      </c>
      <c r="R922" s="88" t="str" cm="1">
        <f t="array" ref="R922">IFERROR(INDEX([1]!v_s10a_incident_by_feeder_FY26[Cause], ROWS($R$9:R922)),"")</f>
        <v>Unknown</v>
      </c>
      <c r="S922" s="88" t="str" cm="1">
        <f t="array" ref="S922">IFERROR(INDEX([1]!v_s10a_incident_by_feeder_FY26[Details], ROWS($S$9:S922)),"")</f>
        <v># Replace Blown Fuse, L588, Kaikohe</v>
      </c>
      <c r="T922" s="18"/>
    </row>
    <row r="923" spans="1:20" ht="15.75" x14ac:dyDescent="0.25">
      <c r="A923" s="10">
        <v>923</v>
      </c>
      <c r="B923" s="11"/>
      <c r="C923" s="116"/>
      <c r="D923" s="116"/>
      <c r="E923" s="85" t="str" cm="1">
        <f t="array" ref="E923">IFERROR(INDEX([1]!v_s10a_incident_by_feeder_FY26[Interruptions Identifier], ROWS($E$9:E923)),"")</f>
        <v>INCD-36866-F-MANGONUI</v>
      </c>
      <c r="F923" s="85" t="str" cm="1">
        <f t="array" ref="F923">IFERROR(INDEX([1]!v_s10a_incident_by_feeder_FY26[Circuit Location], ROWS($F$9:F923)),"")</f>
        <v>Taipa CB1208 - Mangonui</v>
      </c>
      <c r="G923" s="88" t="str" cm="1">
        <f t="array" ref="G923">IFERROR(INDEX(#REF!, ROWS($G$9:G923)),"")</f>
        <v/>
      </c>
      <c r="H923" s="88" t="str" cm="1">
        <f t="array" ref="H923">IFERROR(INDEX([1]!v_s10a_incident_by_feeder_FY26[feeder], ROWS($H$9:H923)),"")</f>
        <v>MANGONUI</v>
      </c>
      <c r="I923" s="89" cm="1">
        <f t="array" ref="I923">IFERROR(INDEX([1]!v_s10a_incident_by_feeder_FY26[Start_Date], ROWS($I$9:I923)),"")</f>
        <v>46059.703252314815</v>
      </c>
      <c r="J923" s="90" cm="1">
        <f t="array" ref="J923">IFERROR(INDEX([1]!v_s10a_incident_by_feeder_FY26[Start_Time], ROWS($J$9:J923)),"")</f>
        <v>46059.703252314815</v>
      </c>
      <c r="K923" s="89" cm="1">
        <f t="array" ref="K923">IFERROR(INDEX([1]!v_s10a_incident_by_feeder_FY26[End_Date], ROWS($K$9:K923)),"")</f>
        <v>46059.939583333333</v>
      </c>
      <c r="L923" s="90" cm="1">
        <f t="array" ref="L923">IFERROR(INDEX([1]!v_s10a_incident_by_feeder_FY26[End_Time], ROWS($L$9:L923)),"")</f>
        <v>46059.939583333333</v>
      </c>
      <c r="M923" s="97" cm="1">
        <f t="array" ref="M923">IFERROR(INDEX([1]!v_s10a_incident_by_feeder_FY26[SAIDI_Value], ROWS($M$9:M923)),"")</f>
        <v>0.88604494423088864</v>
      </c>
      <c r="N923" s="94" cm="1">
        <f t="array" ref="N923">IFERROR(INDEX([1]!v_s10a_incident_by_feeder_FY26[SAIFI_Value], ROWS($N$9:N923)),"")</f>
        <v>2.6035896299578996E-3</v>
      </c>
      <c r="O923" s="91" cm="1">
        <f t="array" ref="O923">IFERROR(INDEX([1]!v_s10a_incident_by_feeder_FY26[ICPs], ROWS($N$9:N923)),"")</f>
        <v>94</v>
      </c>
      <c r="P923" s="118" cm="1">
        <f t="array" ref="P923">IFERROR(INDEX([1]!v_s10a_incident_by_feeder_FY26[CML], ROWS($P$9:P923)),"")</f>
        <v>31989.766666512005</v>
      </c>
      <c r="Q923" s="88" t="str" cm="1">
        <f t="array" ref="Q923">IFERROR(INDEX([1]!v_s10a_incident_by_feeder_FY26[Planned or Unplanned], ROWS($Q$9:Q923)),"")</f>
        <v>Unplanned</v>
      </c>
      <c r="R923" s="88" t="str" cm="1">
        <f t="array" ref="R923">IFERROR(INDEX([1]!v_s10a_incident_by_feeder_FY26[Cause], ROWS($R$9:R923)),"")</f>
        <v>Third Party</v>
      </c>
      <c r="S923" s="88" t="str" cm="1">
        <f t="array" ref="S923">IFERROR(INDEX([1]!v_s10a_incident_by_feeder_FY26[Details], ROWS($S$9:S923)),"")</f>
        <v># Car vs Pole, Pole 333521, SH10, Cable Bay, Taipa</v>
      </c>
      <c r="T923" s="18"/>
    </row>
    <row r="924" spans="1:20" ht="15.75" x14ac:dyDescent="0.25">
      <c r="A924" s="10">
        <v>924</v>
      </c>
      <c r="B924" s="11"/>
      <c r="C924" s="116"/>
      <c r="D924" s="116"/>
      <c r="E924" s="85" t="str" cm="1">
        <f t="array" ref="E924">IFERROR(INDEX([1]!v_s10a_incident_by_feeder_FY26[Interruptions Identifier], ROWS($E$9:E924)),"")</f>
        <v>INCD-36872-F-PUKETI</v>
      </c>
      <c r="F924" s="85" t="str" cm="1">
        <f t="array" ref="F924">IFERROR(INDEX([1]!v_s10a_incident_by_feeder_FY26[Circuit Location], ROWS($F$9:F924)),"")</f>
        <v>Waipapa 041692 - Puketi</v>
      </c>
      <c r="G924" s="88" t="str" cm="1">
        <f t="array" ref="G924">IFERROR(INDEX(#REF!, ROWS($G$9:G924)),"")</f>
        <v/>
      </c>
      <c r="H924" s="88" t="str" cm="1">
        <f t="array" ref="H924">IFERROR(INDEX([1]!v_s10a_incident_by_feeder_FY26[feeder], ROWS($H$9:H924)),"")</f>
        <v>PUKETI</v>
      </c>
      <c r="I924" s="89" cm="1">
        <f t="array" ref="I924">IFERROR(INDEX([1]!v_s10a_incident_by_feeder_FY26[Start_Date], ROWS($I$9:I924)),"")</f>
        <v>46062.473749999997</v>
      </c>
      <c r="J924" s="90" cm="1">
        <f t="array" ref="J924">IFERROR(INDEX([1]!v_s10a_incident_by_feeder_FY26[Start_Time], ROWS($J$9:J924)),"")</f>
        <v>46062.473749999997</v>
      </c>
      <c r="K924" s="89" cm="1">
        <f t="array" ref="K924">IFERROR(INDEX([1]!v_s10a_incident_by_feeder_FY26[End_Date], ROWS($K$9:K924)),"")</f>
        <v>46062.625694444447</v>
      </c>
      <c r="L924" s="90" cm="1">
        <f t="array" ref="L924">IFERROR(INDEX([1]!v_s10a_incident_by_feeder_FY26[End_Time], ROWS($L$9:L924)),"")</f>
        <v>46062.625694444447</v>
      </c>
      <c r="M924" s="97" cm="1">
        <f t="array" ref="M924">IFERROR(INDEX([1]!v_s10a_incident_by_feeder_FY26[SAIDI_Value], ROWS($M$9:M924)),"")</f>
        <v>0.3747105584150266</v>
      </c>
      <c r="N924" s="94" cm="1">
        <f t="array" ref="N924">IFERROR(INDEX([1]!v_s10a_incident_by_feeder_FY26[SAIFI_Value], ROWS($N$9:N924)),"")</f>
        <v>5.0409926877908262E-3</v>
      </c>
      <c r="O924" s="91" cm="1">
        <f t="array" ref="O924">IFERROR(INDEX([1]!v_s10a_incident_by_feeder_FY26[ICPs], ROWS($N$9:N924)),"")</f>
        <v>182</v>
      </c>
      <c r="P924" s="118" cm="1">
        <f t="array" ref="P924">IFERROR(INDEX([1]!v_s10a_incident_by_feeder_FY26[CML], ROWS($P$9:P924)),"")</f>
        <v>13528.550001016119</v>
      </c>
      <c r="Q924" s="88" t="str" cm="1">
        <f t="array" ref="Q924">IFERROR(INDEX([1]!v_s10a_incident_by_feeder_FY26[Planned or Unplanned], ROWS($Q$9:Q924)),"")</f>
        <v>Unplanned</v>
      </c>
      <c r="R924" s="88" t="str" cm="1">
        <f t="array" ref="R924">IFERROR(INDEX([1]!v_s10a_incident_by_feeder_FY26[Cause], ROWS($R$9:R924)),"")</f>
        <v>Third Party</v>
      </c>
      <c r="S924" s="88" t="str" cm="1">
        <f t="array" ref="S924">IFERROR(INDEX([1]!v_s10a_incident_by_feeder_FY26[Details], ROWS($S$9:S924)),"")</f>
        <v># Third Party Contact at Pole 411624, Signal Rd, Waipapa</v>
      </c>
      <c r="T924" s="18"/>
    </row>
    <row r="925" spans="1:20" ht="15.75" x14ac:dyDescent="0.25">
      <c r="A925" s="10">
        <v>925</v>
      </c>
      <c r="B925" s="11"/>
      <c r="C925" s="116"/>
      <c r="D925" s="116"/>
      <c r="E925" s="85" t="str" cm="1">
        <f t="array" ref="E925">IFERROR(INDEX([1]!v_s10a_incident_by_feeder_FY26[Interruptions Identifier], ROWS($E$9:E925)),"")</f>
        <v>INCD-36893-F-BROADWOOD</v>
      </c>
      <c r="F925" s="85" t="str" cm="1">
        <f t="array" ref="F925">IFERROR(INDEX([1]!v_s10a_incident_by_feeder_FY26[Circuit Location], ROWS($F$9:F925)),"")</f>
        <v>Kaitaia Transmission 151922 - Broadwood</v>
      </c>
      <c r="G925" s="88" t="str" cm="1">
        <f t="array" ref="G925">IFERROR(INDEX(#REF!, ROWS($G$9:G925)),"")</f>
        <v/>
      </c>
      <c r="H925" s="88" t="str" cm="1">
        <f t="array" ref="H925">IFERROR(INDEX([1]!v_s10a_incident_by_feeder_FY26[feeder], ROWS($H$9:H925)),"")</f>
        <v>BROADWOOD</v>
      </c>
      <c r="I925" s="89" cm="1">
        <f t="array" ref="I925">IFERROR(INDEX([1]!v_s10a_incident_by_feeder_FY26[Start_Date], ROWS($I$9:I925)),"")</f>
        <v>46063.713194444441</v>
      </c>
      <c r="J925" s="90" cm="1">
        <f t="array" ref="J925">IFERROR(INDEX([1]!v_s10a_incident_by_feeder_FY26[Start_Time], ROWS($J$9:J925)),"")</f>
        <v>46063.713194444441</v>
      </c>
      <c r="K925" s="89" cm="1">
        <f t="array" ref="K925">IFERROR(INDEX([1]!v_s10a_incident_by_feeder_FY26[End_Date], ROWS($K$9:K925)),"")</f>
        <v>46063.838194444441</v>
      </c>
      <c r="L925" s="90" cm="1">
        <f t="array" ref="L925">IFERROR(INDEX([1]!v_s10a_incident_by_feeder_FY26[End_Time], ROWS($L$9:L925)),"")</f>
        <v>46063.838194444441</v>
      </c>
      <c r="M925" s="97" cm="1">
        <f t="array" ref="M925">IFERROR(INDEX([1]!v_s10a_incident_by_feeder_FY26[SAIDI_Value], ROWS($M$9:M925)),"")</f>
        <v>9.5612674496468236E-2</v>
      </c>
      <c r="N925" s="94" cm="1">
        <f t="array" ref="N925">IFERROR(INDEX([1]!v_s10a_incident_by_feeder_FY26[SAIFI_Value], ROWS($N$9:N925)),"")</f>
        <v>7.4783957456237536E-4</v>
      </c>
      <c r="O925" s="91" cm="1">
        <f t="array" ref="O925">IFERROR(INDEX([1]!v_s10a_incident_by_feeder_FY26[ICPs], ROWS($N$9:N925)),"")</f>
        <v>27</v>
      </c>
      <c r="P925" s="118" cm="1">
        <f t="array" ref="P925">IFERROR(INDEX([1]!v_s10a_incident_by_feeder_FY26[CML], ROWS($P$9:P925)),"")</f>
        <v>3452.0000000204891</v>
      </c>
      <c r="Q925" s="88" t="str" cm="1">
        <f t="array" ref="Q925">IFERROR(INDEX([1]!v_s10a_incident_by_feeder_FY26[Planned or Unplanned], ROWS($Q$9:Q925)),"")</f>
        <v>Unplanned</v>
      </c>
      <c r="R925" s="88" t="str" cm="1">
        <f t="array" ref="R925">IFERROR(INDEX([1]!v_s10a_incident_by_feeder_FY26[Cause], ROWS($R$9:R925)),"")</f>
        <v>Vegetation</v>
      </c>
      <c r="S925" s="88" t="str" cm="1">
        <f t="array" ref="S925">IFERROR(INDEX([1]!v_s10a_incident_by_feeder_FY26[Details], ROWS($S$9:S925)),"")</f>
        <v># Tree through Line, at Pole 201723, Proctor Road, Kaitaia</v>
      </c>
      <c r="T925" s="18"/>
    </row>
    <row r="926" spans="1:20" ht="15.75" x14ac:dyDescent="0.25">
      <c r="A926" s="10">
        <v>926</v>
      </c>
      <c r="B926" s="11"/>
      <c r="C926" s="116"/>
      <c r="D926" s="116"/>
      <c r="E926" s="85" t="str" cm="1">
        <f t="array" ref="E926">IFERROR(INDEX([1]!v_s10a_incident_by_feeder_FY26[Interruptions Identifier], ROWS($E$9:E926)),"")</f>
        <v>INCD-36896-F-TOWAI</v>
      </c>
      <c r="F926" s="85" t="str" cm="1">
        <f t="array" ref="F926">IFERROR(INDEX([1]!v_s10a_incident_by_feeder_FY26[Circuit Location], ROWS($F$9:F926)),"")</f>
        <v>Kawakawa CB0206 - Towai</v>
      </c>
      <c r="G926" s="88" t="str" cm="1">
        <f t="array" ref="G926">IFERROR(INDEX(#REF!, ROWS($G$9:G926)),"")</f>
        <v/>
      </c>
      <c r="H926" s="88" t="str" cm="1">
        <f t="array" ref="H926">IFERROR(INDEX([1]!v_s10a_incident_by_feeder_FY26[feeder], ROWS($H$9:H926)),"")</f>
        <v>TOWAI</v>
      </c>
      <c r="I926" s="89" cm="1">
        <f t="array" ref="I926">IFERROR(INDEX([1]!v_s10a_incident_by_feeder_FY26[Start_Date], ROWS($I$9:I926)),"")</f>
        <v>46063.756944444445</v>
      </c>
      <c r="J926" s="90" cm="1">
        <f t="array" ref="J926">IFERROR(INDEX([1]!v_s10a_incident_by_feeder_FY26[Start_Time], ROWS($J$9:J926)),"")</f>
        <v>46063.756944444445</v>
      </c>
      <c r="K926" s="89" cm="1">
        <f t="array" ref="K926">IFERROR(INDEX([1]!v_s10a_incident_by_feeder_FY26[End_Date], ROWS($K$9:K926)),"")</f>
        <v>46064.27847222222</v>
      </c>
      <c r="L926" s="90" cm="1">
        <f t="array" ref="L926">IFERROR(INDEX([1]!v_s10a_incident_by_feeder_FY26[End_Time], ROWS($L$9:L926)),"")</f>
        <v>46064.27847222222</v>
      </c>
      <c r="M926" s="97" cm="1">
        <f t="array" ref="M926">IFERROR(INDEX([1]!v_s10a_incident_by_feeder_FY26[SAIDI_Value], ROWS($M$9:M926)),"")</f>
        <v>6.6474628857727588E-3</v>
      </c>
      <c r="N926" s="94" cm="1">
        <f t="array" ref="N926">IFERROR(INDEX([1]!v_s10a_incident_by_feeder_FY26[SAIFI_Value], ROWS($N$9:N926)),"")</f>
        <v>2.2158209616662973E-4</v>
      </c>
      <c r="O926" s="91" cm="1">
        <f t="array" ref="O926">IFERROR(INDEX([1]!v_s10a_incident_by_feeder_FY26[ICPs], ROWS($N$9:N926)),"")</f>
        <v>8</v>
      </c>
      <c r="P926" s="118" cm="1">
        <f t="array" ref="P926">IFERROR(INDEX([1]!v_s10a_incident_by_feeder_FY26[CML], ROWS($P$9:P926)),"")</f>
        <v>240.00000002793968</v>
      </c>
      <c r="Q926" s="88" t="str" cm="1">
        <f t="array" ref="Q926">IFERROR(INDEX([1]!v_s10a_incident_by_feeder_FY26[Planned or Unplanned], ROWS($Q$9:Q926)),"")</f>
        <v>Unplanned</v>
      </c>
      <c r="R926" s="88" t="str" cm="1">
        <f t="array" ref="R926">IFERROR(INDEX([1]!v_s10a_incident_by_feeder_FY26[Cause], ROWS($R$9:R926)),"")</f>
        <v>Defective Equipment</v>
      </c>
      <c r="S926" s="88" t="str" cm="1">
        <f t="array" ref="S926">IFERROR(INDEX([1]!v_s10a_incident_by_feeder_FY26[Details], ROWS($S$9:S926)),"")</f>
        <v># Faulty Fuse Arm at T04558, Monument Rd, Kawakawa</v>
      </c>
      <c r="T926" s="18"/>
    </row>
    <row r="927" spans="1:20" ht="15.75" x14ac:dyDescent="0.25">
      <c r="A927" s="10">
        <v>927</v>
      </c>
      <c r="B927" s="11"/>
      <c r="C927" s="116"/>
      <c r="D927" s="116"/>
      <c r="E927" s="85" t="str" cm="1">
        <f t="array" ref="E927">IFERROR(INDEX([1]!v_s10a_incident_by_feeder_FY26[Interruptions Identifier], ROWS($E$9:E927)),"")</f>
        <v>INCD-36899-F-SHEPHERD ROAD</v>
      </c>
      <c r="F927" s="85" t="str" cm="1">
        <f t="array" ref="F927">IFERROR(INDEX([1]!v_s10a_incident_by_feeder_FY26[Circuit Location], ROWS($F$9:F927)),"")</f>
        <v>Kerikeri 181192 - Shepherd Road</v>
      </c>
      <c r="G927" s="88" t="str" cm="1">
        <f t="array" ref="G927">IFERROR(INDEX(#REF!, ROWS($G$9:G927)),"")</f>
        <v/>
      </c>
      <c r="H927" s="88" t="str" cm="1">
        <f t="array" ref="H927">IFERROR(INDEX([1]!v_s10a_incident_by_feeder_FY26[feeder], ROWS($H$9:H927)),"")</f>
        <v>SHEPHERD ROAD</v>
      </c>
      <c r="I927" s="89" cm="1">
        <f t="array" ref="I927">IFERROR(INDEX([1]!v_s10a_incident_by_feeder_FY26[Start_Date], ROWS($I$9:I927)),"")</f>
        <v>46063.967465277776</v>
      </c>
      <c r="J927" s="90" cm="1">
        <f t="array" ref="J927">IFERROR(INDEX([1]!v_s10a_incident_by_feeder_FY26[Start_Time], ROWS($J$9:J927)),"")</f>
        <v>46063.967465277776</v>
      </c>
      <c r="K927" s="89" cm="1">
        <f t="array" ref="K927">IFERROR(INDEX([1]!v_s10a_incident_by_feeder_FY26[End_Date], ROWS($K$9:K927)),"")</f>
        <v>46064.104548611111</v>
      </c>
      <c r="L927" s="90" cm="1">
        <f t="array" ref="L927">IFERROR(INDEX([1]!v_s10a_incident_by_feeder_FY26[End_Time], ROWS($L$9:L927)),"")</f>
        <v>46064.104548611111</v>
      </c>
      <c r="M927" s="97" cm="1">
        <f t="array" ref="M927">IFERROR(INDEX([1]!v_s10a_incident_by_feeder_FY26[SAIDI_Value], ROWS($M$9:M927)),"")</f>
        <v>5.3774042375590077E-3</v>
      </c>
      <c r="N927" s="94" cm="1">
        <f t="array" ref="N927">IFERROR(INDEX([1]!v_s10a_incident_by_feeder_FY26[SAIFI_Value], ROWS($N$9:N927)),"")</f>
        <v>2.7664471441474988E-5</v>
      </c>
      <c r="O927" s="91" cm="1">
        <f t="array" ref="O927">IFERROR(INDEX([1]!v_s10a_incident_by_feeder_FY26[ICPs], ROWS($N$9:N927)),"")</f>
        <v>0.84735576923071498</v>
      </c>
      <c r="P927" s="118" cm="1">
        <f t="array" ref="P927">IFERROR(INDEX([1]!v_s10a_incident_by_feeder_FY26[CML], ROWS($P$9:P927)),"")</f>
        <v>194.14580259283039</v>
      </c>
      <c r="Q927" s="88" t="str" cm="1">
        <f t="array" ref="Q927">IFERROR(INDEX([1]!v_s10a_incident_by_feeder_FY26[Planned or Unplanned], ROWS($Q$9:Q927)),"")</f>
        <v>Unplanned</v>
      </c>
      <c r="R927" s="88" t="str" cm="1">
        <f t="array" ref="R927">IFERROR(INDEX([1]!v_s10a_incident_by_feeder_FY26[Cause], ROWS($R$9:R927)),"")</f>
        <v>Defective Equipment</v>
      </c>
      <c r="S927" s="88" t="str" cm="1">
        <f t="array" ref="S927">IFERROR(INDEX([1]!v_s10a_incident_by_feeder_FY26[Details], ROWS($S$9:S927)),"")</f>
        <v># Defective Link L047, Settlers Way, Kaikohe</v>
      </c>
      <c r="T927" s="18"/>
    </row>
    <row r="928" spans="1:20" ht="15.75" x14ac:dyDescent="0.25">
      <c r="A928" s="10">
        <v>928</v>
      </c>
      <c r="B928" s="11"/>
      <c r="C928" s="116"/>
      <c r="D928" s="116"/>
      <c r="E928" s="85" t="str" cm="1">
        <f t="array" ref="E928">IFERROR(INDEX([1]!v_s10a_incident_by_feeder_FY26[Interruptions Identifier], ROWS($E$9:E928)),"")</f>
        <v>INCD-36899-F-HOREKE</v>
      </c>
      <c r="F928" s="85" t="str" cm="1">
        <f t="array" ref="F928">IFERROR(INDEX([1]!v_s10a_incident_by_feeder_FY26[Circuit Location], ROWS($F$9:F928)),"")</f>
        <v>Kaikohe  CB0111 - Horeke</v>
      </c>
      <c r="G928" s="88" t="str" cm="1">
        <f t="array" ref="G928">IFERROR(INDEX(#REF!, ROWS($G$9:G928)),"")</f>
        <v/>
      </c>
      <c r="H928" s="88" t="str" cm="1">
        <f t="array" ref="H928">IFERROR(INDEX([1]!v_s10a_incident_by_feeder_FY26[feeder], ROWS($H$9:H928)),"")</f>
        <v>HOREKE</v>
      </c>
      <c r="I928" s="89" cm="1">
        <f t="array" ref="I928">IFERROR(INDEX([1]!v_s10a_incident_by_feeder_FY26[Start_Date], ROWS($I$9:I928)),"")</f>
        <v>46063.967465277776</v>
      </c>
      <c r="J928" s="90" cm="1">
        <f t="array" ref="J928">IFERROR(INDEX([1]!v_s10a_incident_by_feeder_FY26[Start_Time], ROWS($J$9:J928)),"")</f>
        <v>46063.967465277776</v>
      </c>
      <c r="K928" s="89" cm="1">
        <f t="array" ref="K928">IFERROR(INDEX([1]!v_s10a_incident_by_feeder_FY26[End_Date], ROWS($K$9:K928)),"")</f>
        <v>46064.104548611111</v>
      </c>
      <c r="L928" s="90" cm="1">
        <f t="array" ref="L928">IFERROR(INDEX([1]!v_s10a_incident_by_feeder_FY26[End_Time], ROWS($L$9:L928)),"")</f>
        <v>46064.104548611111</v>
      </c>
      <c r="M928" s="97" cm="1">
        <f t="array" ref="M928">IFERROR(INDEX([1]!v_s10a_incident_by_feeder_FY26[SAIDI_Value], ROWS($M$9:M928)),"")</f>
        <v>2.8150487720250288</v>
      </c>
      <c r="N928" s="94" cm="1">
        <f t="array" ref="N928">IFERROR(INDEX([1]!v_s10a_incident_by_feeder_FY26[SAIFI_Value], ROWS($N$9:N928)),"")</f>
        <v>2.2989175767867166E-2</v>
      </c>
      <c r="O928" s="91" cm="1">
        <f t="array" ref="O928">IFERROR(INDEX([1]!v_s10a_incident_by_feeder_FY26[ICPs], ROWS($N$9:N928)),"")</f>
        <v>704.1526442307686</v>
      </c>
      <c r="P928" s="118" cm="1">
        <f t="array" ref="P928">IFERROR(INDEX([1]!v_s10a_incident_by_feeder_FY26[CML], ROWS($P$9:P928)),"")</f>
        <v>101634.52086519163</v>
      </c>
      <c r="Q928" s="88" t="str" cm="1">
        <f t="array" ref="Q928">IFERROR(INDEX([1]!v_s10a_incident_by_feeder_FY26[Planned or Unplanned], ROWS($Q$9:Q928)),"")</f>
        <v>Unplanned</v>
      </c>
      <c r="R928" s="88" t="str" cm="1">
        <f t="array" ref="R928">IFERROR(INDEX([1]!v_s10a_incident_by_feeder_FY26[Cause], ROWS($R$9:R928)),"")</f>
        <v>Defective Equipment</v>
      </c>
      <c r="S928" s="88" t="str" cm="1">
        <f t="array" ref="S928">IFERROR(INDEX([1]!v_s10a_incident_by_feeder_FY26[Details], ROWS($S$9:S928)),"")</f>
        <v># Defective Link L047, Settlers Way, Kaikohe</v>
      </c>
      <c r="T928" s="18"/>
    </row>
    <row r="929" spans="1:20" ht="15.75" x14ac:dyDescent="0.25">
      <c r="A929" s="10">
        <v>929</v>
      </c>
      <c r="B929" s="11"/>
      <c r="C929" s="116"/>
      <c r="D929" s="116"/>
      <c r="E929" s="85" t="str" cm="1">
        <f t="array" ref="E929">IFERROR(INDEX([1]!v_s10a_incident_by_feeder_FY26[Interruptions Identifier], ROWS($E$9:E929)),"")</f>
        <v>INCD-36911-F-TOWAI</v>
      </c>
      <c r="F929" s="85" t="str" cm="1">
        <f t="array" ref="F929">IFERROR(INDEX([1]!v_s10a_incident_by_feeder_FY26[Circuit Location], ROWS($F$9:F929)),"")</f>
        <v>Kawakawa CB0206 - Towai</v>
      </c>
      <c r="G929" s="88" t="str" cm="1">
        <f t="array" ref="G929">IFERROR(INDEX(#REF!, ROWS($G$9:G929)),"")</f>
        <v/>
      </c>
      <c r="H929" s="88" t="str" cm="1">
        <f t="array" ref="H929">IFERROR(INDEX([1]!v_s10a_incident_by_feeder_FY26[feeder], ROWS($H$9:H929)),"")</f>
        <v>TOWAI</v>
      </c>
      <c r="I929" s="89" cm="1">
        <f t="array" ref="I929">IFERROR(INDEX([1]!v_s10a_incident_by_feeder_FY26[Start_Date], ROWS($I$9:I929)),"")</f>
        <v>46078.321527777778</v>
      </c>
      <c r="J929" s="90" cm="1">
        <f t="array" ref="J929">IFERROR(INDEX([1]!v_s10a_incident_by_feeder_FY26[Start_Time], ROWS($J$9:J929)),"")</f>
        <v>46078.321527777778</v>
      </c>
      <c r="K929" s="89" cm="1">
        <f t="array" ref="K929">IFERROR(INDEX([1]!v_s10a_incident_by_feeder_FY26[End_Date], ROWS($K$9:K929)),"")</f>
        <v>46078.625</v>
      </c>
      <c r="L929" s="90" cm="1">
        <f t="array" ref="L929">IFERROR(INDEX([1]!v_s10a_incident_by_feeder_FY26[End_Time], ROWS($L$9:L929)),"")</f>
        <v>46078.625</v>
      </c>
      <c r="M929" s="97" cm="1">
        <f t="array" ref="M929">IFERROR(INDEX([1]!v_s10a_incident_by_feeder_FY26[SAIDI_Value], ROWS($M$9:M929)),"")</f>
        <v>4.841568801235701E-2</v>
      </c>
      <c r="N929" s="94" cm="1">
        <f t="array" ref="N929">IFERROR(INDEX([1]!v_s10a_incident_by_feeder_FY26[SAIFI_Value], ROWS($N$9:N929)),"")</f>
        <v>1.1079104808331487E-4</v>
      </c>
      <c r="O929" s="91" cm="1">
        <f t="array" ref="O929">IFERROR(INDEX([1]!v_s10a_incident_by_feeder_FY26[ICPs], ROWS($N$9:N929)),"")</f>
        <v>4</v>
      </c>
      <c r="P929" s="118" cm="1">
        <f t="array" ref="P929">IFERROR(INDEX([1]!v_s10a_incident_by_feeder_FY26[CML], ROWS($P$9:P929)),"")</f>
        <v>1747.9999999981374</v>
      </c>
      <c r="Q929" s="88" t="str" cm="1">
        <f t="array" ref="Q929">IFERROR(INDEX([1]!v_s10a_incident_by_feeder_FY26[Planned or Unplanned], ROWS($Q$9:Q929)),"")</f>
        <v>Planned</v>
      </c>
      <c r="R929" s="88" t="str" cm="1">
        <f t="array" ref="R929">IFERROR(INDEX([1]!v_s10a_incident_by_feeder_FY26[Cause], ROWS($R$9:R929)),"")</f>
        <v>Planned Outage</v>
      </c>
      <c r="S929" s="88" t="str" cm="1">
        <f t="array" ref="S929">IFERROR(INDEX([1]!v_s10a_incident_by_feeder_FY26[Details], ROWS($S$9:S929)),"")</f>
        <v># Vegetation Clearance, beyond Link L208, Ruapekapeka Rd, Kawakawa</v>
      </c>
      <c r="T929" s="18"/>
    </row>
    <row r="930" spans="1:20" ht="15.75" x14ac:dyDescent="0.25">
      <c r="A930" s="10">
        <v>930</v>
      </c>
      <c r="B930" s="11"/>
      <c r="C930" s="116"/>
      <c r="D930" s="116"/>
      <c r="E930" s="85" t="str" cm="1">
        <f t="array" ref="E930">IFERROR(INDEX([1]!v_s10a_incident_by_feeder_FY26[Interruptions Identifier], ROWS($E$9:E930)),"")</f>
        <v>INCD-36923-F-WAIMA</v>
      </c>
      <c r="F930" s="85" t="str" cm="1">
        <f t="array" ref="F930">IFERROR(INDEX([1]!v_s10a_incident_by_feeder_FY26[Circuit Location], ROWS($F$9:F930)),"")</f>
        <v>Omanaia 051772 - Waima</v>
      </c>
      <c r="G930" s="88" t="str" cm="1">
        <f t="array" ref="G930">IFERROR(INDEX(#REF!, ROWS($G$9:G930)),"")</f>
        <v/>
      </c>
      <c r="H930" s="88" t="str" cm="1">
        <f t="array" ref="H930">IFERROR(INDEX([1]!v_s10a_incident_by_feeder_FY26[feeder], ROWS($H$9:H930)),"")</f>
        <v>WAIMA</v>
      </c>
      <c r="I930" s="89" cm="1">
        <f t="array" ref="I930">IFERROR(INDEX([1]!v_s10a_incident_by_feeder_FY26[Start_Date], ROWS($I$9:I930)),"")</f>
        <v>46065.434050925927</v>
      </c>
      <c r="J930" s="90" cm="1">
        <f t="array" ref="J930">IFERROR(INDEX([1]!v_s10a_incident_by_feeder_FY26[Start_Time], ROWS($J$9:J930)),"")</f>
        <v>46065.434050925927</v>
      </c>
      <c r="K930" s="89" cm="1">
        <f t="array" ref="K930">IFERROR(INDEX([1]!v_s10a_incident_by_feeder_FY26[End_Date], ROWS($K$9:K930)),"")</f>
        <v>46065.581944444442</v>
      </c>
      <c r="L930" s="90" cm="1">
        <f t="array" ref="L930">IFERROR(INDEX([1]!v_s10a_incident_by_feeder_FY26[End_Time], ROWS($L$9:L930)),"")</f>
        <v>46065.581944444442</v>
      </c>
      <c r="M930" s="97" cm="1">
        <f t="array" ref="M930">IFERROR(INDEX([1]!v_s10a_incident_by_feeder_FY26[SAIDI_Value], ROWS($M$9:M930)),"")</f>
        <v>0.7936101262773716</v>
      </c>
      <c r="N930" s="94" cm="1">
        <f t="array" ref="N930">IFERROR(INDEX([1]!v_s10a_incident_by_feeder_FY26[SAIFI_Value], ROWS($N$9:N930)),"")</f>
        <v>3.6394859295368842E-2</v>
      </c>
      <c r="O930" s="91" cm="1">
        <f t="array" ref="O930">IFERROR(INDEX([1]!v_s10a_incident_by_feeder_FY26[ICPs], ROWS($N$9:N930)),"")</f>
        <v>796.69187038089626</v>
      </c>
      <c r="P930" s="118" cm="1">
        <f t="array" ref="P930">IFERROR(INDEX([1]!v_s10a_incident_by_feeder_FY26[CML], ROWS($P$9:P930)),"")</f>
        <v>28652.499999118223</v>
      </c>
      <c r="Q930" s="88" t="str" cm="1">
        <f t="array" ref="Q930">IFERROR(INDEX([1]!v_s10a_incident_by_feeder_FY26[Planned or Unplanned], ROWS($Q$9:Q930)),"")</f>
        <v>Unplanned</v>
      </c>
      <c r="R930" s="88" t="str" cm="1">
        <f t="array" ref="R930">IFERROR(INDEX([1]!v_s10a_incident_by_feeder_FY26[Cause], ROWS($R$9:R930)),"")</f>
        <v>Unknown</v>
      </c>
      <c r="S930" s="88" t="str" cm="1">
        <f t="array" ref="S930">IFERROR(INDEX([1]!v_s10a_incident_by_feeder_FY26[Details], ROWS($S$9:S930)),"")</f>
        <v># Broken Jumper L192, Jordan Rd, Kaikohe</v>
      </c>
      <c r="T930" s="18"/>
    </row>
    <row r="931" spans="1:20" ht="15.75" x14ac:dyDescent="0.25">
      <c r="A931" s="10">
        <v>931</v>
      </c>
      <c r="B931" s="11"/>
      <c r="C931" s="116"/>
      <c r="D931" s="116"/>
      <c r="E931" s="85" t="str" cm="1">
        <f t="array" ref="E931">IFERROR(INDEX([1]!v_s10a_incident_by_feeder_FY26[Interruptions Identifier], ROWS($E$9:E931)),"")</f>
        <v>INCD-36923-F-OPONONI</v>
      </c>
      <c r="F931" s="85" t="str" cm="1">
        <f t="array" ref="F931">IFERROR(INDEX([1]!v_s10a_incident_by_feeder_FY26[Circuit Location], ROWS($F$9:F931)),"")</f>
        <v>Omanaia 051762 - Opononi</v>
      </c>
      <c r="G931" s="88" t="str" cm="1">
        <f t="array" ref="G931">IFERROR(INDEX(#REF!, ROWS($G$9:G931)),"")</f>
        <v/>
      </c>
      <c r="H931" s="88" t="str" cm="1">
        <f t="array" ref="H931">IFERROR(INDEX([1]!v_s10a_incident_by_feeder_FY26[feeder], ROWS($H$9:H931)),"")</f>
        <v>OPONONI</v>
      </c>
      <c r="I931" s="89" cm="1">
        <f t="array" ref="I931">IFERROR(INDEX([1]!v_s10a_incident_by_feeder_FY26[Start_Date], ROWS($I$9:I931)),"")</f>
        <v>46065.434050925927</v>
      </c>
      <c r="J931" s="90" cm="1">
        <f t="array" ref="J931">IFERROR(INDEX([1]!v_s10a_incident_by_feeder_FY26[Start_Time], ROWS($J$9:J931)),"")</f>
        <v>46065.434050925927</v>
      </c>
      <c r="K931" s="89" cm="1">
        <f t="array" ref="K931">IFERROR(INDEX([1]!v_s10a_incident_by_feeder_FY26[End_Date], ROWS($K$9:K931)),"")</f>
        <v>46065.581944444442</v>
      </c>
      <c r="L931" s="90" cm="1">
        <f t="array" ref="L931">IFERROR(INDEX([1]!v_s10a_incident_by_feeder_FY26[End_Time], ROWS($L$9:L931)),"")</f>
        <v>46065.581944444442</v>
      </c>
      <c r="M931" s="97" cm="1">
        <f t="array" ref="M931">IFERROR(INDEX([1]!v_s10a_incident_by_feeder_FY26[SAIDI_Value], ROWS($M$9:M931)),"")</f>
        <v>3.1090313168405914</v>
      </c>
      <c r="N931" s="94" cm="1">
        <f t="array" ref="N931">IFERROR(INDEX([1]!v_s10a_incident_by_feeder_FY26[SAIFI_Value], ROWS($N$9:N931)),"")</f>
        <v>2.9968978506536646E-2</v>
      </c>
      <c r="O931" s="91" cm="1">
        <f t="array" ref="O931">IFERROR(INDEX([1]!v_s10a_incident_by_feeder_FY26[ICPs], ROWS($N$9:N931)),"")</f>
        <v>656.0278567367817</v>
      </c>
      <c r="P931" s="118" cm="1">
        <f t="array" ref="P931">IFERROR(INDEX([1]!v_s10a_incident_by_feeder_FY26[CML], ROWS($P$9:P931)),"")</f>
        <v>112248.4666632127</v>
      </c>
      <c r="Q931" s="88" t="str" cm="1">
        <f t="array" ref="Q931">IFERROR(INDEX([1]!v_s10a_incident_by_feeder_FY26[Planned or Unplanned], ROWS($Q$9:Q931)),"")</f>
        <v>Unplanned</v>
      </c>
      <c r="R931" s="88" t="str" cm="1">
        <f t="array" ref="R931">IFERROR(INDEX([1]!v_s10a_incident_by_feeder_FY26[Cause], ROWS($R$9:R931)),"")</f>
        <v>Unknown</v>
      </c>
      <c r="S931" s="88" t="str" cm="1">
        <f t="array" ref="S931">IFERROR(INDEX([1]!v_s10a_incident_by_feeder_FY26[Details], ROWS($S$9:S931)),"")</f>
        <v># Broken Jumper L192, Jordan Rd, Kaikohe</v>
      </c>
      <c r="T931" s="18"/>
    </row>
    <row r="932" spans="1:20" ht="15.75" x14ac:dyDescent="0.25">
      <c r="A932" s="10">
        <v>932</v>
      </c>
      <c r="B932" s="11"/>
      <c r="C932" s="116"/>
      <c r="D932" s="116"/>
      <c r="E932" s="85" t="str" cm="1">
        <f t="array" ref="E932">IFERROR(INDEX([1]!v_s10a_incident_by_feeder_FY26[Interruptions Identifier], ROWS($E$9:E932)),"")</f>
        <v>INCD-36923-F-TAHEKE</v>
      </c>
      <c r="F932" s="85" t="str" cm="1">
        <f t="array" ref="F932">IFERROR(INDEX([1]!v_s10a_incident_by_feeder_FY26[Circuit Location], ROWS($F$9:F932)),"")</f>
        <v>Kaikohe  CB0109 - Taheke</v>
      </c>
      <c r="G932" s="88" t="str" cm="1">
        <f t="array" ref="G932">IFERROR(INDEX(#REF!, ROWS($G$9:G932)),"")</f>
        <v/>
      </c>
      <c r="H932" s="88" t="str" cm="1">
        <f t="array" ref="H932">IFERROR(INDEX([1]!v_s10a_incident_by_feeder_FY26[feeder], ROWS($H$9:H932)),"")</f>
        <v>TAHEKE</v>
      </c>
      <c r="I932" s="89" cm="1">
        <f t="array" ref="I932">IFERROR(INDEX([1]!v_s10a_incident_by_feeder_FY26[Start_Date], ROWS($I$9:I932)),"")</f>
        <v>46065.434050925927</v>
      </c>
      <c r="J932" s="90" cm="1">
        <f t="array" ref="J932">IFERROR(INDEX([1]!v_s10a_incident_by_feeder_FY26[Start_Time], ROWS($J$9:J932)),"")</f>
        <v>46065.434050925927</v>
      </c>
      <c r="K932" s="89" cm="1">
        <f t="array" ref="K932">IFERROR(INDEX([1]!v_s10a_incident_by_feeder_FY26[End_Date], ROWS($K$9:K932)),"")</f>
        <v>46065.581944444442</v>
      </c>
      <c r="L932" s="90" cm="1">
        <f t="array" ref="L932">IFERROR(INDEX([1]!v_s10a_incident_by_feeder_FY26[End_Time], ROWS($L$9:L932)),"")</f>
        <v>46065.581944444442</v>
      </c>
      <c r="M932" s="97" cm="1">
        <f t="array" ref="M932">IFERROR(INDEX([1]!v_s10a_incident_by_feeder_FY26[SAIDI_Value], ROWS($M$9:M932)),"")</f>
        <v>0.53784945341427515</v>
      </c>
      <c r="N932" s="94" cm="1">
        <f t="array" ref="N932">IFERROR(INDEX([1]!v_s10a_incident_by_feeder_FY26[SAIFI_Value], ROWS($N$9:N932)),"")</f>
        <v>1.0580545091956549E-2</v>
      </c>
      <c r="O932" s="91" cm="1">
        <f t="array" ref="O932">IFERROR(INDEX([1]!v_s10a_incident_by_feeder_FY26[ICPs], ROWS($N$9:N932)),"")</f>
        <v>231.61057418988014</v>
      </c>
      <c r="P932" s="118" cm="1">
        <f t="array" ref="P932">IFERROR(INDEX([1]!v_s10a_incident_by_feeder_FY26[CML], ROWS($P$9:P932)),"")</f>
        <v>19418.51666606899</v>
      </c>
      <c r="Q932" s="88" t="str" cm="1">
        <f t="array" ref="Q932">IFERROR(INDEX([1]!v_s10a_incident_by_feeder_FY26[Planned or Unplanned], ROWS($Q$9:Q932)),"")</f>
        <v>Unplanned</v>
      </c>
      <c r="R932" s="88" t="str" cm="1">
        <f t="array" ref="R932">IFERROR(INDEX([1]!v_s10a_incident_by_feeder_FY26[Cause], ROWS($R$9:R932)),"")</f>
        <v>Unknown</v>
      </c>
      <c r="S932" s="88" t="str" cm="1">
        <f t="array" ref="S932">IFERROR(INDEX([1]!v_s10a_incident_by_feeder_FY26[Details], ROWS($S$9:S932)),"")</f>
        <v># Broken Jumper L192, Jordan Rd, Kaikohe</v>
      </c>
      <c r="T932" s="18"/>
    </row>
    <row r="933" spans="1:20" ht="15.75" x14ac:dyDescent="0.25">
      <c r="A933" s="10">
        <v>933</v>
      </c>
      <c r="B933" s="11"/>
      <c r="C933" s="116"/>
      <c r="D933" s="116"/>
      <c r="E933" s="85" t="str" cm="1">
        <f t="array" ref="E933">IFERROR(INDEX([1]!v_s10a_incident_by_feeder_FY26[Interruptions Identifier], ROWS($E$9:E933)),"")</f>
        <v>INCD-36923-F-RAWENE</v>
      </c>
      <c r="F933" s="85" t="str" cm="1">
        <f t="array" ref="F933">IFERROR(INDEX([1]!v_s10a_incident_by_feeder_FY26[Circuit Location], ROWS($F$9:F933)),"")</f>
        <v>Omanaia 051742 - Rawene</v>
      </c>
      <c r="G933" s="88" t="str" cm="1">
        <f t="array" ref="G933">IFERROR(INDEX(#REF!, ROWS($G$9:G933)),"")</f>
        <v/>
      </c>
      <c r="H933" s="88" t="str" cm="1">
        <f t="array" ref="H933">IFERROR(INDEX([1]!v_s10a_incident_by_feeder_FY26[feeder], ROWS($H$9:H933)),"")</f>
        <v>RAWENE</v>
      </c>
      <c r="I933" s="89" cm="1">
        <f t="array" ref="I933">IFERROR(INDEX([1]!v_s10a_incident_by_feeder_FY26[Start_Date], ROWS($I$9:I933)),"")</f>
        <v>46065.434050925927</v>
      </c>
      <c r="J933" s="90" cm="1">
        <f t="array" ref="J933">IFERROR(INDEX([1]!v_s10a_incident_by_feeder_FY26[Start_Time], ROWS($J$9:J933)),"")</f>
        <v>46065.434050925927</v>
      </c>
      <c r="K933" s="89" cm="1">
        <f t="array" ref="K933">IFERROR(INDEX([1]!v_s10a_incident_by_feeder_FY26[End_Date], ROWS($K$9:K933)),"")</f>
        <v>46065.581944444442</v>
      </c>
      <c r="L933" s="90" cm="1">
        <f t="array" ref="L933">IFERROR(INDEX([1]!v_s10a_incident_by_feeder_FY26[End_Time], ROWS($L$9:L933)),"")</f>
        <v>46065.581944444442</v>
      </c>
      <c r="M933" s="97" cm="1">
        <f t="array" ref="M933">IFERROR(INDEX([1]!v_s10a_incident_by_feeder_FY26[SAIDI_Value], ROWS($M$9:M933)),"")</f>
        <v>0.98603940465242612</v>
      </c>
      <c r="N933" s="94" cm="1">
        <f t="array" ref="N933">IFERROR(INDEX([1]!v_s10a_incident_by_feeder_FY26[SAIFI_Value], ROWS($N$9:N933)),"")</f>
        <v>2.0496343895413199E-2</v>
      </c>
      <c r="O933" s="91" cm="1">
        <f t="array" ref="O933">IFERROR(INDEX([1]!v_s10a_incident_by_feeder_FY26[ICPs], ROWS($N$9:N933)),"")</f>
        <v>448.66969869243775</v>
      </c>
      <c r="P933" s="118" cm="1">
        <f t="array" ref="P933">IFERROR(INDEX([1]!v_s10a_incident_by_feeder_FY26[CML], ROWS($P$9:P933)),"")</f>
        <v>35599.966665571192</v>
      </c>
      <c r="Q933" s="88" t="str" cm="1">
        <f t="array" ref="Q933">IFERROR(INDEX([1]!v_s10a_incident_by_feeder_FY26[Planned or Unplanned], ROWS($Q$9:Q933)),"")</f>
        <v>Unplanned</v>
      </c>
      <c r="R933" s="88" t="str" cm="1">
        <f t="array" ref="R933">IFERROR(INDEX([1]!v_s10a_incident_by_feeder_FY26[Cause], ROWS($R$9:R933)),"")</f>
        <v>Unknown</v>
      </c>
      <c r="S933" s="88" t="str" cm="1">
        <f t="array" ref="S933">IFERROR(INDEX([1]!v_s10a_incident_by_feeder_FY26[Details], ROWS($S$9:S933)),"")</f>
        <v># Broken Jumper L192, Jordan Rd, Kaikohe</v>
      </c>
      <c r="T933" s="18"/>
    </row>
    <row r="934" spans="1:20" ht="15.75" x14ac:dyDescent="0.25">
      <c r="A934" s="10">
        <v>934</v>
      </c>
      <c r="B934" s="11"/>
      <c r="C934" s="116"/>
      <c r="D934" s="116"/>
      <c r="E934" s="85" t="str" cm="1">
        <f t="array" ref="E934">IFERROR(INDEX([1]!v_s10a_incident_by_feeder_FY26[Interruptions Identifier], ROWS($E$9:E934)),"")</f>
        <v>INCD-36935-F-TAIPALS</v>
      </c>
      <c r="F934" s="85" t="str" cm="1">
        <f t="array" ref="F934">IFERROR(INDEX([1]!v_s10a_incident_by_feeder_FY26[Circuit Location], ROWS($F$9:F934)),"")</f>
        <v>Taipa CB1205 - Tokerau</v>
      </c>
      <c r="G934" s="88" t="str" cm="1">
        <f t="array" ref="G934">IFERROR(INDEX(#REF!, ROWS($G$9:G934)),"")</f>
        <v/>
      </c>
      <c r="H934" s="88" t="str" cm="1">
        <f t="array" ref="H934">IFERROR(INDEX([1]!v_s10a_incident_by_feeder_FY26[feeder], ROWS($H$9:H934)),"")</f>
        <v>TAIPALS</v>
      </c>
      <c r="I934" s="89" cm="1">
        <f t="array" ref="I934">IFERROR(INDEX([1]!v_s10a_incident_by_feeder_FY26[Start_Date], ROWS($I$9:I934)),"")</f>
        <v>46065.586111111108</v>
      </c>
      <c r="J934" s="90" cm="1">
        <f t="array" ref="J934">IFERROR(INDEX([1]!v_s10a_incident_by_feeder_FY26[Start_Time], ROWS($J$9:J934)),"")</f>
        <v>46065.586111111108</v>
      </c>
      <c r="K934" s="89" cm="1">
        <f t="array" ref="K934">IFERROR(INDEX([1]!v_s10a_incident_by_feeder_FY26[End_Date], ROWS($K$9:K934)),"")</f>
        <v>46065.637499999997</v>
      </c>
      <c r="L934" s="90" cm="1">
        <f t="array" ref="L934">IFERROR(INDEX([1]!v_s10a_incident_by_feeder_FY26[End_Time], ROWS($L$9:L934)),"")</f>
        <v>46065.637499999997</v>
      </c>
      <c r="M934" s="97" cm="1">
        <f t="array" ref="M934">IFERROR(INDEX([1]!v_s10a_incident_by_feeder_FY26[SAIDI_Value], ROWS($M$9:M934)),"")</f>
        <v>2.6645247064121063E-2</v>
      </c>
      <c r="N934" s="94" cm="1">
        <f t="array" ref="N934">IFERROR(INDEX([1]!v_s10a_incident_by_feeder_FY26[SAIFI_Value], ROWS($N$9:N934)),"")</f>
        <v>3.6007090627077331E-4</v>
      </c>
      <c r="O934" s="91" cm="1">
        <f t="array" ref="O934">IFERROR(INDEX([1]!v_s10a_incident_by_feeder_FY26[ICPs], ROWS($N$9:N934)),"")</f>
        <v>13</v>
      </c>
      <c r="P934" s="118" cm="1">
        <f t="array" ref="P934">IFERROR(INDEX([1]!v_s10a_incident_by_feeder_FY26[CML], ROWS($P$9:P934)),"")</f>
        <v>962.0000000030268</v>
      </c>
      <c r="Q934" s="88" t="str" cm="1">
        <f t="array" ref="Q934">IFERROR(INDEX([1]!v_s10a_incident_by_feeder_FY26[Planned or Unplanned], ROWS($Q$9:Q934)),"")</f>
        <v>Unplanned</v>
      </c>
      <c r="R934" s="88" t="str" cm="1">
        <f t="array" ref="R934">IFERROR(INDEX([1]!v_s10a_incident_by_feeder_FY26[Cause], ROWS($R$9:R934)),"")</f>
        <v>Wildlife</v>
      </c>
      <c r="S934" s="88" t="str" cm="1">
        <f t="array" ref="S934">IFERROR(INDEX([1]!v_s10a_incident_by_feeder_FY26[Details], ROWS($S$9:S934)),"")</f>
        <v># Blown Fuse F2147, Dick Urlich Rd, Taipa</v>
      </c>
      <c r="T934" s="18"/>
    </row>
    <row r="935" spans="1:20" ht="15.75" x14ac:dyDescent="0.25">
      <c r="A935" s="10">
        <v>935</v>
      </c>
      <c r="B935" s="11"/>
      <c r="C935" s="116"/>
      <c r="D935" s="116"/>
      <c r="E935" s="85" t="str" cm="1">
        <f t="array" ref="E935">IFERROR(INDEX([1]!v_s10a_incident_by_feeder_FY26[Interruptions Identifier], ROWS($E$9:E935)),"")</f>
        <v>INCD-36938-F-WAIMA</v>
      </c>
      <c r="F935" s="85" t="str" cm="1">
        <f t="array" ref="F935">IFERROR(INDEX([1]!v_s10a_incident_by_feeder_FY26[Circuit Location], ROWS($F$9:F935)),"")</f>
        <v>Omanaia 051772 - Waima</v>
      </c>
      <c r="G935" s="88" t="str" cm="1">
        <f t="array" ref="G935">IFERROR(INDEX(#REF!, ROWS($G$9:G935)),"")</f>
        <v/>
      </c>
      <c r="H935" s="88" t="str" cm="1">
        <f t="array" ref="H935">IFERROR(INDEX([1]!v_s10a_incident_by_feeder_FY26[feeder], ROWS($H$9:H935)),"")</f>
        <v>WAIMA</v>
      </c>
      <c r="I935" s="89" cm="1">
        <f t="array" ref="I935">IFERROR(INDEX([1]!v_s10a_incident_by_feeder_FY26[Start_Date], ROWS($I$9:I935)),"")</f>
        <v>46065.629166666666</v>
      </c>
      <c r="J935" s="90" cm="1">
        <f t="array" ref="J935">IFERROR(INDEX([1]!v_s10a_incident_by_feeder_FY26[Start_Time], ROWS($J$9:J935)),"")</f>
        <v>46065.629166666666</v>
      </c>
      <c r="K935" s="89" cm="1">
        <f t="array" ref="K935">IFERROR(INDEX([1]!v_s10a_incident_by_feeder_FY26[End_Date], ROWS($K$9:K935)),"")</f>
        <v>46065.863888888889</v>
      </c>
      <c r="L935" s="90" cm="1">
        <f t="array" ref="L935">IFERROR(INDEX([1]!v_s10a_incident_by_feeder_FY26[End_Time], ROWS($L$9:L935)),"")</f>
        <v>46065.863888888889</v>
      </c>
      <c r="M935" s="97" cm="1">
        <f t="array" ref="M935">IFERROR(INDEX([1]!v_s10a_incident_by_feeder_FY26[SAIDI_Value], ROWS($M$9:M935)),"")</f>
        <v>0.13106580988319347</v>
      </c>
      <c r="N935" s="94" cm="1">
        <f t="array" ref="N935">IFERROR(INDEX([1]!v_s10a_incident_by_feeder_FY26[SAIFI_Value], ROWS($N$9:N935)),"")</f>
        <v>3.8776866829160205E-4</v>
      </c>
      <c r="O935" s="91" cm="1">
        <f t="array" ref="O935">IFERROR(INDEX([1]!v_s10a_incident_by_feeder_FY26[ICPs], ROWS($N$9:N935)),"")</f>
        <v>14</v>
      </c>
      <c r="P935" s="118" cm="1">
        <f t="array" ref="P935">IFERROR(INDEX([1]!v_s10a_incident_by_feeder_FY26[CML], ROWS($P$9:P935)),"")</f>
        <v>4732.0000000228174</v>
      </c>
      <c r="Q935" s="88" t="str" cm="1">
        <f t="array" ref="Q935">IFERROR(INDEX([1]!v_s10a_incident_by_feeder_FY26[Planned or Unplanned], ROWS($Q$9:Q935)),"")</f>
        <v>Unplanned</v>
      </c>
      <c r="R935" s="88" t="str" cm="1">
        <f t="array" ref="R935">IFERROR(INDEX([1]!v_s10a_incident_by_feeder_FY26[Cause], ROWS($R$9:R935)),"")</f>
        <v>Vegetation</v>
      </c>
      <c r="S935" s="88" t="str" cm="1">
        <f t="array" ref="S935">IFERROR(INDEX([1]!v_s10a_incident_by_feeder_FY26[Details], ROWS($S$9:S935)),"")</f>
        <v># Fuse 2013 Blown by Vegetation, Ramsey Rd, Omanaia</v>
      </c>
      <c r="T935" s="18"/>
    </row>
    <row r="936" spans="1:20" ht="15.75" x14ac:dyDescent="0.25">
      <c r="A936" s="10">
        <v>936</v>
      </c>
      <c r="B936" s="11"/>
      <c r="C936" s="116"/>
      <c r="D936" s="116"/>
      <c r="E936" s="85" t="str" cm="1">
        <f t="array" ref="E936">IFERROR(INDEX([1]!v_s10a_incident_by_feeder_FY26[Interruptions Identifier], ROWS($E$9:E936)),"")</f>
        <v>INCD-36947-F-POKAPU</v>
      </c>
      <c r="F936" s="85" t="str" cm="1">
        <f t="array" ref="F936">IFERROR(INDEX([1]!v_s10a_incident_by_feeder_FY26[Circuit Location], ROWS($F$9:F936)),"")</f>
        <v>Moerewa 031312 - Pokapu</v>
      </c>
      <c r="G936" s="88" t="str" cm="1">
        <f t="array" ref="G936">IFERROR(INDEX(#REF!, ROWS($G$9:G936)),"")</f>
        <v/>
      </c>
      <c r="H936" s="88" t="str" cm="1">
        <f t="array" ref="H936">IFERROR(INDEX([1]!v_s10a_incident_by_feeder_FY26[feeder], ROWS($H$9:H936)),"")</f>
        <v>POKAPU</v>
      </c>
      <c r="I936" s="89" cm="1">
        <f t="array" ref="I936">IFERROR(INDEX([1]!v_s10a_incident_by_feeder_FY26[Start_Date], ROWS($I$9:I936)),"")</f>
        <v>46065.886805555558</v>
      </c>
      <c r="J936" s="90" cm="1">
        <f t="array" ref="J936">IFERROR(INDEX([1]!v_s10a_incident_by_feeder_FY26[Start_Time], ROWS($J$9:J936)),"")</f>
        <v>46065.886805555558</v>
      </c>
      <c r="K936" s="89" cm="1">
        <f t="array" ref="K936">IFERROR(INDEX([1]!v_s10a_incident_by_feeder_FY26[End_Date], ROWS($K$9:K936)),"")</f>
        <v>46065.960416666669</v>
      </c>
      <c r="L936" s="90" cm="1">
        <f t="array" ref="L936">IFERROR(INDEX([1]!v_s10a_incident_by_feeder_FY26[End_Time], ROWS($L$9:L936)),"")</f>
        <v>46065.960416666669</v>
      </c>
      <c r="M936" s="97" cm="1">
        <f t="array" ref="M936">IFERROR(INDEX([1]!v_s10a_incident_by_feeder_FY26[SAIDI_Value], ROWS($M$9:M936)),"")</f>
        <v>1.1743851096805581E-2</v>
      </c>
      <c r="N936" s="94" cm="1">
        <f t="array" ref="N936">IFERROR(INDEX([1]!v_s10a_incident_by_feeder_FY26[SAIFI_Value], ROWS($N$9:N936)),"")</f>
        <v>1.1079104808331487E-4</v>
      </c>
      <c r="O936" s="91" cm="1">
        <f t="array" ref="O936">IFERROR(INDEX([1]!v_s10a_incident_by_feeder_FY26[ICPs], ROWS($N$9:N936)),"")</f>
        <v>4</v>
      </c>
      <c r="P936" s="118" cm="1">
        <f t="array" ref="P936">IFERROR(INDEX([1]!v_s10a_incident_by_feeder_FY26[CML], ROWS($P$9:P936)),"")</f>
        <v>423.99999999906868</v>
      </c>
      <c r="Q936" s="88" t="str" cm="1">
        <f t="array" ref="Q936">IFERROR(INDEX([1]!v_s10a_incident_by_feeder_FY26[Planned or Unplanned], ROWS($Q$9:Q936)),"")</f>
        <v>Unplanned</v>
      </c>
      <c r="R936" s="88" t="str" cm="1">
        <f t="array" ref="R936">IFERROR(INDEX([1]!v_s10a_incident_by_feeder_FY26[Cause], ROWS($R$9:R936)),"")</f>
        <v>Defective Equipment</v>
      </c>
      <c r="S936" s="88" t="str" cm="1">
        <f t="array" ref="S936">IFERROR(INDEX([1]!v_s10a_incident_by_feeder_FY26[Details], ROWS($S$9:S936)),"")</f>
        <v># Defective Fuse S143, Lucas Rd, Moerewa</v>
      </c>
      <c r="T936" s="18"/>
    </row>
    <row r="937" spans="1:20" ht="15.75" x14ac:dyDescent="0.25">
      <c r="A937" s="10">
        <v>937</v>
      </c>
      <c r="B937" s="11"/>
      <c r="C937" s="116"/>
      <c r="D937" s="116"/>
      <c r="E937" s="85" t="str" cm="1">
        <f t="array" ref="E937">IFERROR(INDEX([1]!v_s10a_incident_by_feeder_FY26[Interruptions Identifier], ROWS($E$9:E937)),"")</f>
        <v>INCD-36950-F-TOTARA NORTH</v>
      </c>
      <c r="F937" s="85" t="str" cm="1">
        <f t="array" ref="F937">IFERROR(INDEX([1]!v_s10a_incident_by_feeder_FY26[Circuit Location], ROWS($F$9:F937)),"")</f>
        <v>Kaeo 191782 - Totara North</v>
      </c>
      <c r="G937" s="88" t="str" cm="1">
        <f t="array" ref="G937">IFERROR(INDEX(#REF!, ROWS($G$9:G937)),"")</f>
        <v/>
      </c>
      <c r="H937" s="88" t="str" cm="1">
        <f t="array" ref="H937">IFERROR(INDEX([1]!v_s10a_incident_by_feeder_FY26[feeder], ROWS($H$9:H937)),"")</f>
        <v>TOTARA NORTH</v>
      </c>
      <c r="I937" s="89" cm="1">
        <f t="array" ref="I937">IFERROR(INDEX([1]!v_s10a_incident_by_feeder_FY26[Start_Date], ROWS($I$9:I937)),"")</f>
        <v>46066.224999999999</v>
      </c>
      <c r="J937" s="90" cm="1">
        <f t="array" ref="J937">IFERROR(INDEX([1]!v_s10a_incident_by_feeder_FY26[Start_Time], ROWS($J$9:J937)),"")</f>
        <v>46066.224999999999</v>
      </c>
      <c r="K937" s="89" cm="1">
        <f t="array" ref="K937">IFERROR(INDEX([1]!v_s10a_incident_by_feeder_FY26[End_Date], ROWS($K$9:K937)),"")</f>
        <v>46066.436111111114</v>
      </c>
      <c r="L937" s="90" cm="1">
        <f t="array" ref="L937">IFERROR(INDEX([1]!v_s10a_incident_by_feeder_FY26[End_Time], ROWS($L$9:L937)),"")</f>
        <v>46066.436111111114</v>
      </c>
      <c r="M937" s="97" cm="1">
        <f t="array" ref="M937">IFERROR(INDEX([1]!v_s10a_incident_by_feeder_FY26[SAIDI_Value], ROWS($M$9:M937)),"")</f>
        <v>0.34677598051241576</v>
      </c>
      <c r="N937" s="94" cm="1">
        <f t="array" ref="N937">IFERROR(INDEX([1]!v_s10a_incident_by_feeder_FY26[SAIFI_Value], ROWS($N$9:N937)),"")</f>
        <v>2.0219366275204963E-3</v>
      </c>
      <c r="O937" s="91" cm="1">
        <f t="array" ref="O937">IFERROR(INDEX([1]!v_s10a_incident_by_feeder_FY26[ICPs], ROWS($N$9:N937)),"")</f>
        <v>42</v>
      </c>
      <c r="P937" s="118" cm="1">
        <f t="array" ref="P937">IFERROR(INDEX([1]!v_s10a_incident_by_feeder_FY26[CML], ROWS($P$9:P937)),"")</f>
        <v>12520.000000420259</v>
      </c>
      <c r="Q937" s="88" t="str" cm="1">
        <f t="array" ref="Q937">IFERROR(INDEX([1]!v_s10a_incident_by_feeder_FY26[Planned or Unplanned], ROWS($Q$9:Q937)),"")</f>
        <v>Unplanned</v>
      </c>
      <c r="R937" s="88" t="str" cm="1">
        <f t="array" ref="R937">IFERROR(INDEX([1]!v_s10a_incident_by_feeder_FY26[Cause], ROWS($R$9:R937)),"")</f>
        <v>Lightning</v>
      </c>
      <c r="S937" s="88" t="str" cm="1">
        <f t="array" ref="S937">IFERROR(INDEX([1]!v_s10a_incident_by_feeder_FY26[Details], ROWS($S$9:S937)),"")</f>
        <v># Lightning Arrestors Blown, near T01190, Te Ranga Rd, Kaeo</v>
      </c>
      <c r="T937" s="18"/>
    </row>
    <row r="938" spans="1:20" ht="15.75" x14ac:dyDescent="0.25">
      <c r="A938" s="10">
        <v>938</v>
      </c>
      <c r="B938" s="11"/>
      <c r="C938" s="116"/>
      <c r="D938" s="116"/>
      <c r="E938" s="85" t="str" cm="1">
        <f t="array" ref="E938">IFERROR(INDEX([1]!v_s10a_incident_by_feeder_FY26[Interruptions Identifier], ROWS($E$9:E938)),"")</f>
        <v>INCD-36956-F-CLOUGH ROAD</v>
      </c>
      <c r="F938" s="85" t="str" cm="1">
        <f t="array" ref="F938">IFERROR(INDEX([1]!v_s10a_incident_by_feeder_FY26[Circuit Location], ROWS($F$9:F938)),"")</f>
        <v>Kaitaia Transmission 151822 - Clough Road</v>
      </c>
      <c r="G938" s="88" t="str" cm="1">
        <f t="array" ref="G938">IFERROR(INDEX(#REF!, ROWS($G$9:G938)),"")</f>
        <v/>
      </c>
      <c r="H938" s="88" t="str" cm="1">
        <f t="array" ref="H938">IFERROR(INDEX([1]!v_s10a_incident_by_feeder_FY26[feeder], ROWS($H$9:H938)),"")</f>
        <v>CLOUGH ROAD</v>
      </c>
      <c r="I938" s="89" cm="1">
        <f t="array" ref="I938">IFERROR(INDEX([1]!v_s10a_incident_by_feeder_FY26[Start_Date], ROWS($I$9:I938)),"")</f>
        <v>46066.47111111111</v>
      </c>
      <c r="J938" s="90" cm="1">
        <f t="array" ref="J938">IFERROR(INDEX([1]!v_s10a_incident_by_feeder_FY26[Start_Time], ROWS($J$9:J938)),"")</f>
        <v>46066.47111111111</v>
      </c>
      <c r="K938" s="89" cm="1">
        <f t="array" ref="K938">IFERROR(INDEX([1]!v_s10a_incident_by_feeder_FY26[End_Date], ROWS($K$9:K938)),"")</f>
        <v>46066.506249999999</v>
      </c>
      <c r="L938" s="90" cm="1">
        <f t="array" ref="L938">IFERROR(INDEX([1]!v_s10a_incident_by_feeder_FY26[End_Time], ROWS($L$9:L938)),"")</f>
        <v>46066.506249999999</v>
      </c>
      <c r="M938" s="97" cm="1">
        <f t="array" ref="M938">IFERROR(INDEX([1]!v_s10a_incident_by_feeder_FY26[SAIDI_Value], ROWS($M$9:M938)),"")</f>
        <v>0.58143056561884976</v>
      </c>
      <c r="N938" s="94" cm="1">
        <f t="array" ref="N938">IFERROR(INDEX([1]!v_s10a_incident_by_feeder_FY26[SAIFI_Value], ROWS($N$9:N938)),"")</f>
        <v>1.3102084927802234E-2</v>
      </c>
      <c r="O938" s="91" cm="1">
        <f t="array" ref="O938">IFERROR(INDEX([1]!v_s10a_incident_by_feeder_FY26[ICPs], ROWS($N$9:N938)),"")</f>
        <v>473.03767423337183</v>
      </c>
      <c r="P938" s="118" cm="1">
        <f t="array" ref="P938">IFERROR(INDEX([1]!v_s10a_incident_by_feeder_FY26[CML], ROWS($P$9:P938)),"")</f>
        <v>20991.969141102953</v>
      </c>
      <c r="Q938" s="88" t="str" cm="1">
        <f t="array" ref="Q938">IFERROR(INDEX([1]!v_s10a_incident_by_feeder_FY26[Planned or Unplanned], ROWS($Q$9:Q938)),"")</f>
        <v>Unplanned</v>
      </c>
      <c r="R938" s="88" t="str" cm="1">
        <f t="array" ref="R938">IFERROR(INDEX([1]!v_s10a_incident_by_feeder_FY26[Cause], ROWS($R$9:R938)),"")</f>
        <v>Lightning</v>
      </c>
      <c r="S938" s="88" t="str" cm="1">
        <f t="array" ref="S938">IFERROR(INDEX([1]!v_s10a_incident_by_feeder_FY26[Details], ROWS($S$9:S938)),"")</f>
        <v># Lightning Stike Damaged Switch 151087, Kaitaia 33kV Switchyard, Kaitaia</v>
      </c>
      <c r="T938" s="18"/>
    </row>
    <row r="939" spans="1:20" ht="15.75" x14ac:dyDescent="0.25">
      <c r="A939" s="10">
        <v>939</v>
      </c>
      <c r="B939" s="11"/>
      <c r="C939" s="116"/>
      <c r="D939" s="116"/>
      <c r="E939" s="85" t="str" cm="1">
        <f t="array" ref="E939">IFERROR(INDEX([1]!v_s10a_incident_by_feeder_FY26[Interruptions Identifier], ROWS($E$9:E939)),"")</f>
        <v>INCD-36956-F-FAIRBURN ROAD</v>
      </c>
      <c r="F939" s="85" t="str" cm="1">
        <f t="array" ref="F939">IFERROR(INDEX([1]!v_s10a_incident_by_feeder_FY26[Circuit Location], ROWS($F$9:F939)),"")</f>
        <v>Kaitaia Transmission 151902 - Fairburn Road</v>
      </c>
      <c r="G939" s="88" t="str" cm="1">
        <f t="array" ref="G939">IFERROR(INDEX(#REF!, ROWS($G$9:G939)),"")</f>
        <v/>
      </c>
      <c r="H939" s="88" t="str" cm="1">
        <f t="array" ref="H939">IFERROR(INDEX([1]!v_s10a_incident_by_feeder_FY26[feeder], ROWS($H$9:H939)),"")</f>
        <v>FAIRBURN ROAD</v>
      </c>
      <c r="I939" s="89" cm="1">
        <f t="array" ref="I939">IFERROR(INDEX([1]!v_s10a_incident_by_feeder_FY26[Start_Date], ROWS($I$9:I939)),"")</f>
        <v>46066.47111111111</v>
      </c>
      <c r="J939" s="90" cm="1">
        <f t="array" ref="J939">IFERROR(INDEX([1]!v_s10a_incident_by_feeder_FY26[Start_Time], ROWS($J$9:J939)),"")</f>
        <v>46066.47111111111</v>
      </c>
      <c r="K939" s="89" cm="1">
        <f t="array" ref="K939">IFERROR(INDEX([1]!v_s10a_incident_by_feeder_FY26[End_Date], ROWS($K$9:K939)),"")</f>
        <v>46066.506249999999</v>
      </c>
      <c r="L939" s="90" cm="1">
        <f t="array" ref="L939">IFERROR(INDEX([1]!v_s10a_incident_by_feeder_FY26[End_Time], ROWS($L$9:L939)),"")</f>
        <v>46066.506249999999</v>
      </c>
      <c r="M939" s="97" cm="1">
        <f t="array" ref="M939">IFERROR(INDEX([1]!v_s10a_incident_by_feeder_FY26[SAIDI_Value], ROWS($M$9:M939)),"")</f>
        <v>0.18961579169310622</v>
      </c>
      <c r="N939" s="94" cm="1">
        <f t="array" ref="N939">IFERROR(INDEX([1]!v_s10a_incident_by_feeder_FY26[SAIFI_Value], ROWS($N$9:N939)),"")</f>
        <v>4.1826951883681164E-3</v>
      </c>
      <c r="O939" s="91" cm="1">
        <f t="array" ref="O939">IFERROR(INDEX([1]!v_s10a_incident_by_feeder_FY26[ICPs], ROWS($N$9:N939)),"")</f>
        <v>151.01202708084247</v>
      </c>
      <c r="P939" s="118" cm="1">
        <f t="array" ref="P939">IFERROR(INDEX([1]!v_s10a_incident_by_feeder_FY26[CML], ROWS($P$9:P939)),"")</f>
        <v>6845.8885432879079</v>
      </c>
      <c r="Q939" s="88" t="str" cm="1">
        <f t="array" ref="Q939">IFERROR(INDEX([1]!v_s10a_incident_by_feeder_FY26[Planned or Unplanned], ROWS($Q$9:Q939)),"")</f>
        <v>Unplanned</v>
      </c>
      <c r="R939" s="88" t="str" cm="1">
        <f t="array" ref="R939">IFERROR(INDEX([1]!v_s10a_incident_by_feeder_FY26[Cause], ROWS($R$9:R939)),"")</f>
        <v>Lightning</v>
      </c>
      <c r="S939" s="88" t="str" cm="1">
        <f t="array" ref="S939">IFERROR(INDEX([1]!v_s10a_incident_by_feeder_FY26[Details], ROWS($S$9:S939)),"")</f>
        <v># Lightning Stike Damaged Switch 151087, Kaitaia 33kV Switchyard, Kaitaia</v>
      </c>
      <c r="T939" s="18"/>
    </row>
    <row r="940" spans="1:20" ht="15.75" x14ac:dyDescent="0.25">
      <c r="A940" s="10">
        <v>940</v>
      </c>
      <c r="B940" s="11"/>
      <c r="C940" s="116"/>
      <c r="D940" s="116"/>
      <c r="E940" s="85" t="str" cm="1">
        <f t="array" ref="E940">IFERROR(INDEX([1]!v_s10a_incident_by_feeder_FY26[Interruptions Identifier], ROWS($E$9:E940)),"")</f>
        <v>INCD-36956-F-BROADWOOD</v>
      </c>
      <c r="F940" s="85" t="str" cm="1">
        <f t="array" ref="F940">IFERROR(INDEX([1]!v_s10a_incident_by_feeder_FY26[Circuit Location], ROWS($F$9:F940)),"")</f>
        <v>Kaitaia Transmission 151922 - Broadwood</v>
      </c>
      <c r="G940" s="88" t="str" cm="1">
        <f t="array" ref="G940">IFERROR(INDEX(#REF!, ROWS($G$9:G940)),"")</f>
        <v/>
      </c>
      <c r="H940" s="88" t="str" cm="1">
        <f t="array" ref="H940">IFERROR(INDEX([1]!v_s10a_incident_by_feeder_FY26[feeder], ROWS($H$9:H940)),"")</f>
        <v>BROADWOOD</v>
      </c>
      <c r="I940" s="89" cm="1">
        <f t="array" ref="I940">IFERROR(INDEX([1]!v_s10a_incident_by_feeder_FY26[Start_Date], ROWS($I$9:I940)),"")</f>
        <v>46066.47111111111</v>
      </c>
      <c r="J940" s="90" cm="1">
        <f t="array" ref="J940">IFERROR(INDEX([1]!v_s10a_incident_by_feeder_FY26[Start_Time], ROWS($J$9:J940)),"")</f>
        <v>46066.47111111111</v>
      </c>
      <c r="K940" s="89" cm="1">
        <f t="array" ref="K940">IFERROR(INDEX([1]!v_s10a_incident_by_feeder_FY26[End_Date], ROWS($K$9:K940)),"")</f>
        <v>46066.506249999999</v>
      </c>
      <c r="L940" s="90" cm="1">
        <f t="array" ref="L940">IFERROR(INDEX([1]!v_s10a_incident_by_feeder_FY26[End_Time], ROWS($L$9:L940)),"")</f>
        <v>46066.506249999999</v>
      </c>
      <c r="M940" s="97" cm="1">
        <f t="array" ref="M940">IFERROR(INDEX([1]!v_s10a_incident_by_feeder_FY26[SAIDI_Value], ROWS($M$9:M940)),"")</f>
        <v>0.9204528166294873</v>
      </c>
      <c r="N940" s="94" cm="1">
        <f t="array" ref="N940">IFERROR(INDEX([1]!v_s10a_incident_by_feeder_FY26[SAIFI_Value], ROWS($N$9:N940)),"")</f>
        <v>2.0304076642873009E-2</v>
      </c>
      <c r="O940" s="91" cm="1">
        <f t="array" ref="O940">IFERROR(INDEX([1]!v_s10a_incident_by_feeder_FY26[ICPs], ROWS($N$9:N940)),"")</f>
        <v>733.05838311428715</v>
      </c>
      <c r="P940" s="118" cm="1">
        <f t="array" ref="P940">IFERROR(INDEX([1]!v_s10a_incident_by_feeder_FY26[CML], ROWS($P$9:P940)),"")</f>
        <v>33232.028491591016</v>
      </c>
      <c r="Q940" s="88" t="str" cm="1">
        <f t="array" ref="Q940">IFERROR(INDEX([1]!v_s10a_incident_by_feeder_FY26[Planned or Unplanned], ROWS($Q$9:Q940)),"")</f>
        <v>Unplanned</v>
      </c>
      <c r="R940" s="88" t="str" cm="1">
        <f t="array" ref="R940">IFERROR(INDEX([1]!v_s10a_incident_by_feeder_FY26[Cause], ROWS($R$9:R940)),"")</f>
        <v>Lightning</v>
      </c>
      <c r="S940" s="88" t="str" cm="1">
        <f t="array" ref="S940">IFERROR(INDEX([1]!v_s10a_incident_by_feeder_FY26[Details], ROWS($S$9:S940)),"")</f>
        <v># Lightning Stike Damaged Switch 151087, Kaitaia 33kV Switchyard, Kaitaia</v>
      </c>
      <c r="T940" s="18"/>
    </row>
    <row r="941" spans="1:20" ht="15.75" x14ac:dyDescent="0.25">
      <c r="A941" s="10">
        <v>941</v>
      </c>
      <c r="B941" s="11"/>
      <c r="C941" s="116"/>
      <c r="D941" s="116"/>
      <c r="E941" s="85" t="str" cm="1">
        <f t="array" ref="E941">IFERROR(INDEX([1]!v_s10a_incident_by_feeder_FY26[Interruptions Identifier], ROWS($E$9:E941)),"")</f>
        <v>INCD-36956-F-OXFORD STREET</v>
      </c>
      <c r="F941" s="85" t="str" cm="1">
        <f t="array" ref="F941">IFERROR(INDEX([1]!v_s10a_incident_by_feeder_FY26[Circuit Location], ROWS($F$9:F941)),"")</f>
        <v>Okahu CB1108 - Oxford Street</v>
      </c>
      <c r="G941" s="88" t="str" cm="1">
        <f t="array" ref="G941">IFERROR(INDEX(#REF!, ROWS($G$9:G941)),"")</f>
        <v/>
      </c>
      <c r="H941" s="88" t="str" cm="1">
        <f t="array" ref="H941">IFERROR(INDEX([1]!v_s10a_incident_by_feeder_FY26[feeder], ROWS($H$9:H941)),"")</f>
        <v>OXFORD STREET</v>
      </c>
      <c r="I941" s="89" cm="1">
        <f t="array" ref="I941">IFERROR(INDEX([1]!v_s10a_incident_by_feeder_FY26[Start_Date], ROWS($I$9:I941)),"")</f>
        <v>46066.47111111111</v>
      </c>
      <c r="J941" s="90" cm="1">
        <f t="array" ref="J941">IFERROR(INDEX([1]!v_s10a_incident_by_feeder_FY26[Start_Time], ROWS($J$9:J941)),"")</f>
        <v>46066.47111111111</v>
      </c>
      <c r="K941" s="89" cm="1">
        <f t="array" ref="K941">IFERROR(INDEX([1]!v_s10a_incident_by_feeder_FY26[End_Date], ROWS($K$9:K941)),"")</f>
        <v>46066.506249999999</v>
      </c>
      <c r="L941" s="90" cm="1">
        <f t="array" ref="L941">IFERROR(INDEX([1]!v_s10a_incident_by_feeder_FY26[End_Time], ROWS($L$9:L941)),"")</f>
        <v>46066.506249999999</v>
      </c>
      <c r="M941" s="97" cm="1">
        <f t="array" ref="M941">IFERROR(INDEX([1]!v_s10a_incident_by_feeder_FY26[SAIDI_Value], ROWS($M$9:M941)),"")</f>
        <v>0.428186731786939</v>
      </c>
      <c r="N941" s="94" cm="1">
        <f t="array" ref="N941">IFERROR(INDEX([1]!v_s10a_incident_by_feeder_FY26[SAIFI_Value], ROWS($N$9:N941)),"")</f>
        <v>9.8057887197504565E-3</v>
      </c>
      <c r="O941" s="91" cm="1">
        <f t="array" ref="O941">IFERROR(INDEX([1]!v_s10a_incident_by_feeder_FY26[ICPs], ROWS($N$9:N941)),"")</f>
        <v>354.02819593787046</v>
      </c>
      <c r="P941" s="118" cm="1">
        <f t="array" ref="P941">IFERROR(INDEX([1]!v_s10a_incident_by_feeder_FY26[CML], ROWS($P$9:P941)),"")</f>
        <v>15459.253764435647</v>
      </c>
      <c r="Q941" s="88" t="str" cm="1">
        <f t="array" ref="Q941">IFERROR(INDEX([1]!v_s10a_incident_by_feeder_FY26[Planned or Unplanned], ROWS($Q$9:Q941)),"")</f>
        <v>Unplanned</v>
      </c>
      <c r="R941" s="88" t="str" cm="1">
        <f t="array" ref="R941">IFERROR(INDEX([1]!v_s10a_incident_by_feeder_FY26[Cause], ROWS($R$9:R941)),"")</f>
        <v>Lightning</v>
      </c>
      <c r="S941" s="88" t="str" cm="1">
        <f t="array" ref="S941">IFERROR(INDEX([1]!v_s10a_incident_by_feeder_FY26[Details], ROWS($S$9:S941)),"")</f>
        <v># Lightning Stike Damaged Switch 151087, Kaitaia 33kV Switchyard, Kaitaia</v>
      </c>
      <c r="T941" s="18"/>
    </row>
    <row r="942" spans="1:20" ht="15.75" x14ac:dyDescent="0.25">
      <c r="A942" s="10">
        <v>942</v>
      </c>
      <c r="B942" s="11"/>
      <c r="C942" s="116"/>
      <c r="D942" s="116"/>
      <c r="E942" s="85" t="str" cm="1">
        <f t="array" ref="E942">IFERROR(INDEX([1]!v_s10a_incident_by_feeder_FY26[Interruptions Identifier], ROWS($E$9:E942)),"")</f>
        <v>INCD-36956-F-KAITAIA WEST</v>
      </c>
      <c r="F942" s="85" t="str" cm="1">
        <f t="array" ref="F942">IFERROR(INDEX([1]!v_s10a_incident_by_feeder_FY26[Circuit Location], ROWS($F$9:F942)),"")</f>
        <v>Okahu CB1106 - Kaitaia West</v>
      </c>
      <c r="G942" s="88" t="str" cm="1">
        <f t="array" ref="G942">IFERROR(INDEX(#REF!, ROWS($G$9:G942)),"")</f>
        <v/>
      </c>
      <c r="H942" s="88" t="str" cm="1">
        <f t="array" ref="H942">IFERROR(INDEX([1]!v_s10a_incident_by_feeder_FY26[feeder], ROWS($H$9:H942)),"")</f>
        <v>KAITAIA WEST</v>
      </c>
      <c r="I942" s="89" cm="1">
        <f t="array" ref="I942">IFERROR(INDEX([1]!v_s10a_incident_by_feeder_FY26[Start_Date], ROWS($I$9:I942)),"")</f>
        <v>46066.47111111111</v>
      </c>
      <c r="J942" s="90" cm="1">
        <f t="array" ref="J942">IFERROR(INDEX([1]!v_s10a_incident_by_feeder_FY26[Start_Time], ROWS($J$9:J942)),"")</f>
        <v>46066.47111111111</v>
      </c>
      <c r="K942" s="89" cm="1">
        <f t="array" ref="K942">IFERROR(INDEX([1]!v_s10a_incident_by_feeder_FY26[End_Date], ROWS($K$9:K942)),"")</f>
        <v>46066.506249999999</v>
      </c>
      <c r="L942" s="90" cm="1">
        <f t="array" ref="L942">IFERROR(INDEX([1]!v_s10a_incident_by_feeder_FY26[End_Time], ROWS($L$9:L942)),"")</f>
        <v>46066.506249999999</v>
      </c>
      <c r="M942" s="97" cm="1">
        <f t="array" ref="M942">IFERROR(INDEX([1]!v_s10a_incident_by_feeder_FY26[SAIDI_Value], ROWS($M$9:M942)),"")</f>
        <v>0.188884511468042</v>
      </c>
      <c r="N942" s="94" cm="1">
        <f t="array" ref="N942">IFERROR(INDEX([1]!v_s10a_incident_by_feeder_FY26[SAIFI_Value], ROWS($N$9:N942)),"")</f>
        <v>4.3211950290423266E-3</v>
      </c>
      <c r="O942" s="91" cm="1">
        <f t="array" ref="O942">IFERROR(INDEX([1]!v_s10a_incident_by_feeder_FY26[ICPs], ROWS($N$9:N942)),"")</f>
        <v>156.01242532854417</v>
      </c>
      <c r="P942" s="118" cm="1">
        <f t="array" ref="P942">IFERROR(INDEX([1]!v_s10a_incident_by_feeder_FY26[CML], ROWS($P$9:P942)),"")</f>
        <v>6819.4864020421892</v>
      </c>
      <c r="Q942" s="88" t="str" cm="1">
        <f t="array" ref="Q942">IFERROR(INDEX([1]!v_s10a_incident_by_feeder_FY26[Planned or Unplanned], ROWS($Q$9:Q942)),"")</f>
        <v>Unplanned</v>
      </c>
      <c r="R942" s="88" t="str" cm="1">
        <f t="array" ref="R942">IFERROR(INDEX([1]!v_s10a_incident_by_feeder_FY26[Cause], ROWS($R$9:R942)),"")</f>
        <v>Lightning</v>
      </c>
      <c r="S942" s="88" t="str" cm="1">
        <f t="array" ref="S942">IFERROR(INDEX([1]!v_s10a_incident_by_feeder_FY26[Details], ROWS($S$9:S942)),"")</f>
        <v># Lightning Stike Damaged Switch 151087, Kaitaia 33kV Switchyard, Kaitaia</v>
      </c>
      <c r="T942" s="18"/>
    </row>
    <row r="943" spans="1:20" ht="15.75" x14ac:dyDescent="0.25">
      <c r="A943" s="10">
        <v>943</v>
      </c>
      <c r="B943" s="11"/>
      <c r="C943" s="116"/>
      <c r="D943" s="116"/>
      <c r="E943" s="85" t="str" cm="1">
        <f t="array" ref="E943">IFERROR(INDEX([1]!v_s10a_incident_by_feeder_FY26[Interruptions Identifier], ROWS($E$9:E943)),"")</f>
        <v>INCD-36956-F-ORURU</v>
      </c>
      <c r="F943" s="85" t="str" cm="1">
        <f t="array" ref="F943">IFERROR(INDEX([1]!v_s10a_incident_by_feeder_FY26[Circuit Location], ROWS($F$9:F943)),"")</f>
        <v>Taipa CB1206 - Oruru</v>
      </c>
      <c r="G943" s="88" t="str" cm="1">
        <f t="array" ref="G943">IFERROR(INDEX(#REF!, ROWS($G$9:G943)),"")</f>
        <v/>
      </c>
      <c r="H943" s="88" t="str" cm="1">
        <f t="array" ref="H943">IFERROR(INDEX([1]!v_s10a_incident_by_feeder_FY26[feeder], ROWS($H$9:H943)),"")</f>
        <v>ORURU</v>
      </c>
      <c r="I943" s="89" cm="1">
        <f t="array" ref="I943">IFERROR(INDEX([1]!v_s10a_incident_by_feeder_FY26[Start_Date], ROWS($I$9:I943)),"")</f>
        <v>46066.47111111111</v>
      </c>
      <c r="J943" s="90" cm="1">
        <f t="array" ref="J943">IFERROR(INDEX([1]!v_s10a_incident_by_feeder_FY26[Start_Time], ROWS($J$9:J943)),"")</f>
        <v>46066.47111111111</v>
      </c>
      <c r="K943" s="89" cm="1">
        <f t="array" ref="K943">IFERROR(INDEX([1]!v_s10a_incident_by_feeder_FY26[End_Date], ROWS($K$9:K943)),"")</f>
        <v>46066.506249999999</v>
      </c>
      <c r="L943" s="90" cm="1">
        <f t="array" ref="L943">IFERROR(INDEX([1]!v_s10a_incident_by_feeder_FY26[End_Time], ROWS($L$9:L943)),"")</f>
        <v>46066.506249999999</v>
      </c>
      <c r="M943" s="97" cm="1">
        <f t="array" ref="M943">IFERROR(INDEX([1]!v_s10a_incident_by_feeder_FY26[SAIDI_Value], ROWS($M$9:M943)),"")</f>
        <v>1.5012970654012339</v>
      </c>
      <c r="N943" s="94" cm="1">
        <f t="array" ref="N943">IFERROR(INDEX([1]!v_s10a_incident_by_feeder_FY26[SAIFI_Value], ROWS($N$9:N943)),"")</f>
        <v>3.2741362335437993E-2</v>
      </c>
      <c r="O943" s="91" cm="1">
        <f t="array" ref="O943">IFERROR(INDEX([1]!v_s10a_incident_by_feeder_FY26[ICPs], ROWS($N$9:N943)),"")</f>
        <v>1182.0941457586532</v>
      </c>
      <c r="P943" s="118" cm="1">
        <f t="array" ref="P943">IFERROR(INDEX([1]!v_s10a_incident_by_feeder_FY26[CML], ROWS($P$9:P943)),"")</f>
        <v>54202.829249246148</v>
      </c>
      <c r="Q943" s="88" t="str" cm="1">
        <f t="array" ref="Q943">IFERROR(INDEX([1]!v_s10a_incident_by_feeder_FY26[Planned or Unplanned], ROWS($Q$9:Q943)),"")</f>
        <v>Unplanned</v>
      </c>
      <c r="R943" s="88" t="str" cm="1">
        <f t="array" ref="R943">IFERROR(INDEX([1]!v_s10a_incident_by_feeder_FY26[Cause], ROWS($R$9:R943)),"")</f>
        <v>Lightning</v>
      </c>
      <c r="S943" s="88" t="str" cm="1">
        <f t="array" ref="S943">IFERROR(INDEX([1]!v_s10a_incident_by_feeder_FY26[Details], ROWS($S$9:S943)),"")</f>
        <v># Lightning Stike Damaged Switch 151087, Kaitaia 33kV Switchyard, Kaitaia</v>
      </c>
      <c r="T943" s="18"/>
    </row>
    <row r="944" spans="1:20" ht="15.75" x14ac:dyDescent="0.25">
      <c r="A944" s="10">
        <v>944</v>
      </c>
      <c r="B944" s="11"/>
      <c r="C944" s="116"/>
      <c r="D944" s="116"/>
      <c r="E944" s="85" t="str" cm="1">
        <f t="array" ref="E944">IFERROR(INDEX([1]!v_s10a_incident_by_feeder_FY26[Interruptions Identifier], ROWS($E$9:E944)),"")</f>
        <v>INCD-36956-F-VICTORIA VALLEY</v>
      </c>
      <c r="F944" s="85" t="str" cm="1">
        <f t="array" ref="F944">IFERROR(INDEX([1]!v_s10a_incident_by_feeder_FY26[Circuit Location], ROWS($F$9:F944)),"")</f>
        <v>Kaitaia Transmission 151802 - Victoria Valley</v>
      </c>
      <c r="G944" s="88" t="str" cm="1">
        <f t="array" ref="G944">IFERROR(INDEX(#REF!, ROWS($G$9:G944)),"")</f>
        <v/>
      </c>
      <c r="H944" s="88" t="str" cm="1">
        <f t="array" ref="H944">IFERROR(INDEX([1]!v_s10a_incident_by_feeder_FY26[feeder], ROWS($H$9:H944)),"")</f>
        <v>VICTORIA VALLEY</v>
      </c>
      <c r="I944" s="89" cm="1">
        <f t="array" ref="I944">IFERROR(INDEX([1]!v_s10a_incident_by_feeder_FY26[Start_Date], ROWS($I$9:I944)),"")</f>
        <v>46066.47111111111</v>
      </c>
      <c r="J944" s="90" cm="1">
        <f t="array" ref="J944">IFERROR(INDEX([1]!v_s10a_incident_by_feeder_FY26[Start_Time], ROWS($J$9:J944)),"")</f>
        <v>46066.47111111111</v>
      </c>
      <c r="K944" s="89" cm="1">
        <f t="array" ref="K944">IFERROR(INDEX([1]!v_s10a_incident_by_feeder_FY26[End_Date], ROWS($K$9:K944)),"")</f>
        <v>46066.506249999999</v>
      </c>
      <c r="L944" s="90" cm="1">
        <f t="array" ref="L944">IFERROR(INDEX([1]!v_s10a_incident_by_feeder_FY26[End_Time], ROWS($L$9:L944)),"")</f>
        <v>46066.506249999999</v>
      </c>
      <c r="M944" s="97" cm="1">
        <f t="array" ref="M944">IFERROR(INDEX([1]!v_s10a_incident_by_feeder_FY26[SAIDI_Value], ROWS($M$9:M944)),"")</f>
        <v>0.23607793932652796</v>
      </c>
      <c r="N944" s="94" cm="1">
        <f t="array" ref="N944">IFERROR(INDEX([1]!v_s10a_incident_by_feeder_FY26[SAIFI_Value], ROWS($N$9:N944)),"")</f>
        <v>5.2075940093590138E-3</v>
      </c>
      <c r="O944" s="91" cm="1">
        <f t="array" ref="O944">IFERROR(INDEX([1]!v_s10a_incident_by_feeder_FY26[ICPs], ROWS($N$9:N944)),"")</f>
        <v>188.01497411389784</v>
      </c>
      <c r="P944" s="118" cm="1">
        <f t="array" ref="P944">IFERROR(INDEX([1]!v_s10a_incident_by_feeder_FY26[CML], ROWS($P$9:P944)),"")</f>
        <v>8523.3579214449655</v>
      </c>
      <c r="Q944" s="88" t="str" cm="1">
        <f t="array" ref="Q944">IFERROR(INDEX([1]!v_s10a_incident_by_feeder_FY26[Planned or Unplanned], ROWS($Q$9:Q944)),"")</f>
        <v>Unplanned</v>
      </c>
      <c r="R944" s="88" t="str" cm="1">
        <f t="array" ref="R944">IFERROR(INDEX([1]!v_s10a_incident_by_feeder_FY26[Cause], ROWS($R$9:R944)),"")</f>
        <v>Lightning</v>
      </c>
      <c r="S944" s="88" t="str" cm="1">
        <f t="array" ref="S944">IFERROR(INDEX([1]!v_s10a_incident_by_feeder_FY26[Details], ROWS($S$9:S944)),"")</f>
        <v># Lightning Stike Damaged Switch 151087, Kaitaia 33kV Switchyard, Kaitaia</v>
      </c>
      <c r="T944" s="18"/>
    </row>
    <row r="945" spans="1:20" ht="15.75" x14ac:dyDescent="0.25">
      <c r="A945" s="10">
        <v>945</v>
      </c>
      <c r="B945" s="11"/>
      <c r="C945" s="116"/>
      <c r="D945" s="116"/>
      <c r="E945" s="85" t="str" cm="1">
        <f t="array" ref="E945">IFERROR(INDEX([1]!v_s10a_incident_by_feeder_FY26[Interruptions Identifier], ROWS($E$9:E945)),"")</f>
        <v>INCD-36956-F-PUKENUI SOUTH</v>
      </c>
      <c r="F945" s="85" t="str" cm="1">
        <f t="array" ref="F945">IFERROR(INDEX([1]!v_s10a_incident_by_feeder_FY26[Circuit Location], ROWS($F$9:F945)),"")</f>
        <v>Pukenui 131132 - Pukenui South</v>
      </c>
      <c r="G945" s="88" t="str" cm="1">
        <f t="array" ref="G945">IFERROR(INDEX(#REF!, ROWS($G$9:G945)),"")</f>
        <v/>
      </c>
      <c r="H945" s="88" t="str" cm="1">
        <f t="array" ref="H945">IFERROR(INDEX([1]!v_s10a_incident_by_feeder_FY26[feeder], ROWS($H$9:H945)),"")</f>
        <v>PUKENUI SOUTH</v>
      </c>
      <c r="I945" s="89" cm="1">
        <f t="array" ref="I945">IFERROR(INDEX([1]!v_s10a_incident_by_feeder_FY26[Start_Date], ROWS($I$9:I945)),"")</f>
        <v>46066.47111111111</v>
      </c>
      <c r="J945" s="90" cm="1">
        <f t="array" ref="J945">IFERROR(INDEX([1]!v_s10a_incident_by_feeder_FY26[Start_Time], ROWS($J$9:J945)),"")</f>
        <v>46066.47111111111</v>
      </c>
      <c r="K945" s="89" cm="1">
        <f t="array" ref="K945">IFERROR(INDEX([1]!v_s10a_incident_by_feeder_FY26[End_Date], ROWS($K$9:K945)),"")</f>
        <v>46066.506249999999</v>
      </c>
      <c r="L945" s="90" cm="1">
        <f t="array" ref="L945">IFERROR(INDEX([1]!v_s10a_incident_by_feeder_FY26[End_Time], ROWS($L$9:L945)),"")</f>
        <v>46066.506249999999</v>
      </c>
      <c r="M945" s="97" cm="1">
        <f t="array" ref="M945">IFERROR(INDEX([1]!v_s10a_incident_by_feeder_FY26[SAIDI_Value], ROWS($M$9:M945)),"")</f>
        <v>0.79224240383567401</v>
      </c>
      <c r="N945" s="94" cm="1">
        <f t="array" ref="N945">IFERROR(INDEX([1]!v_s10a_incident_by_feeder_FY26[SAIFI_Value], ROWS($N$9:N945)),"")</f>
        <v>1.695238049855155E-2</v>
      </c>
      <c r="O945" s="91" cm="1">
        <f t="array" ref="O945">IFERROR(INDEX([1]!v_s10a_incident_by_feeder_FY26[ICPs], ROWS($N$9:N945)),"")</f>
        <v>612.04874551970511</v>
      </c>
      <c r="P945" s="118" cm="1">
        <f t="array" ref="P945">IFERROR(INDEX([1]!v_s10a_incident_by_feeder_FY26[CML], ROWS($P$9:P945)),"")</f>
        <v>28603.119748083176</v>
      </c>
      <c r="Q945" s="88" t="str" cm="1">
        <f t="array" ref="Q945">IFERROR(INDEX([1]!v_s10a_incident_by_feeder_FY26[Planned or Unplanned], ROWS($Q$9:Q945)),"")</f>
        <v>Unplanned</v>
      </c>
      <c r="R945" s="88" t="str" cm="1">
        <f t="array" ref="R945">IFERROR(INDEX([1]!v_s10a_incident_by_feeder_FY26[Cause], ROWS($R$9:R945)),"")</f>
        <v>Lightning</v>
      </c>
      <c r="S945" s="88" t="str" cm="1">
        <f t="array" ref="S945">IFERROR(INDEX([1]!v_s10a_incident_by_feeder_FY26[Details], ROWS($S$9:S945)),"")</f>
        <v># Lightning Stike Damaged Switch 151087, Kaitaia 33kV Switchyard, Kaitaia</v>
      </c>
      <c r="T945" s="18"/>
    </row>
    <row r="946" spans="1:20" ht="15.75" x14ac:dyDescent="0.25">
      <c r="A946" s="10">
        <v>946</v>
      </c>
      <c r="B946" s="11"/>
      <c r="C946" s="116"/>
      <c r="D946" s="116"/>
      <c r="E946" s="85" t="str" cm="1">
        <f t="array" ref="E946">IFERROR(INDEX([1]!v_s10a_incident_by_feeder_FY26[Interruptions Identifier], ROWS($E$9:E946)),"")</f>
        <v>INCD-36956-F-RANGITIHI</v>
      </c>
      <c r="F946" s="85" t="str" cm="1">
        <f t="array" ref="F946">IFERROR(INDEX([1]!v_s10a_incident_by_feeder_FY26[Circuit Location], ROWS($F$9:F946)),"")</f>
        <v>Kaitaia Transmission 151912 - Rangitihi</v>
      </c>
      <c r="G946" s="88" t="str" cm="1">
        <f t="array" ref="G946">IFERROR(INDEX(#REF!, ROWS($G$9:G946)),"")</f>
        <v/>
      </c>
      <c r="H946" s="88" t="str" cm="1">
        <f t="array" ref="H946">IFERROR(INDEX([1]!v_s10a_incident_by_feeder_FY26[feeder], ROWS($H$9:H946)),"")</f>
        <v>RANGITIHI</v>
      </c>
      <c r="I946" s="89" cm="1">
        <f t="array" ref="I946">IFERROR(INDEX([1]!v_s10a_incident_by_feeder_FY26[Start_Date], ROWS($I$9:I946)),"")</f>
        <v>46066.47111111111</v>
      </c>
      <c r="J946" s="90" cm="1">
        <f t="array" ref="J946">IFERROR(INDEX([1]!v_s10a_incident_by_feeder_FY26[Start_Time], ROWS($J$9:J946)),"")</f>
        <v>46066.47111111111</v>
      </c>
      <c r="K946" s="89" cm="1">
        <f t="array" ref="K946">IFERROR(INDEX([1]!v_s10a_incident_by_feeder_FY26[End_Date], ROWS($K$9:K946)),"")</f>
        <v>46066.506249999999</v>
      </c>
      <c r="L946" s="90" cm="1">
        <f t="array" ref="L946">IFERROR(INDEX([1]!v_s10a_incident_by_feeder_FY26[End_Time], ROWS($L$9:L946)),"")</f>
        <v>46066.506249999999</v>
      </c>
      <c r="M946" s="97" cm="1">
        <f t="array" ref="M946">IFERROR(INDEX([1]!v_s10a_incident_by_feeder_FY26[SAIDI_Value], ROWS($M$9:M946)),"")</f>
        <v>9.0412827827173262E-2</v>
      </c>
      <c r="N946" s="94" cm="1">
        <f t="array" ref="N946">IFERROR(INDEX([1]!v_s10a_incident_by_feeder_FY26[SAIFI_Value], ROWS($N$9:N946)),"")</f>
        <v>1.9943977057117631E-3</v>
      </c>
      <c r="O946" s="91" cm="1">
        <f t="array" ref="O946">IFERROR(INDEX([1]!v_s10a_incident_by_feeder_FY26[ICPs], ROWS($N$9:N946)),"")</f>
        <v>72.005734767017486</v>
      </c>
      <c r="P946" s="118" cm="1">
        <f t="array" ref="P946">IFERROR(INDEX([1]!v_s10a_incident_by_feeder_FY26[CML], ROWS($P$9:P946)),"")</f>
        <v>3264.2647358722638</v>
      </c>
      <c r="Q946" s="88" t="str" cm="1">
        <f t="array" ref="Q946">IFERROR(INDEX([1]!v_s10a_incident_by_feeder_FY26[Planned or Unplanned], ROWS($Q$9:Q946)),"")</f>
        <v>Unplanned</v>
      </c>
      <c r="R946" s="88" t="str" cm="1">
        <f t="array" ref="R946">IFERROR(INDEX([1]!v_s10a_incident_by_feeder_FY26[Cause], ROWS($R$9:R946)),"")</f>
        <v>Lightning</v>
      </c>
      <c r="S946" s="88" t="str" cm="1">
        <f t="array" ref="S946">IFERROR(INDEX([1]!v_s10a_incident_by_feeder_FY26[Details], ROWS($S$9:S946)),"")</f>
        <v># Lightning Stike Damaged Switch 151087, Kaitaia 33kV Switchyard, Kaitaia</v>
      </c>
      <c r="T946" s="18"/>
    </row>
    <row r="947" spans="1:20" ht="15.75" x14ac:dyDescent="0.25">
      <c r="A947" s="10">
        <v>947</v>
      </c>
      <c r="B947" s="11"/>
      <c r="C947" s="116"/>
      <c r="D947" s="116"/>
      <c r="E947" s="85" t="str" cm="1">
        <f t="array" ref="E947">IFERROR(INDEX([1]!v_s10a_incident_by_feeder_FY26[Interruptions Identifier], ROWS($E$9:E947)),"")</f>
        <v>INCD-36956-F-SOUTH ROAD</v>
      </c>
      <c r="F947" s="85" t="str" cm="1">
        <f t="array" ref="F947">IFERROR(INDEX([1]!v_s10a_incident_by_feeder_FY26[Circuit Location], ROWS($F$9:F947)),"")</f>
        <v>Okahu CB1105 - South Road</v>
      </c>
      <c r="G947" s="88" t="str" cm="1">
        <f t="array" ref="G947">IFERROR(INDEX(#REF!, ROWS($G$9:G947)),"")</f>
        <v/>
      </c>
      <c r="H947" s="88" t="str" cm="1">
        <f t="array" ref="H947">IFERROR(INDEX([1]!v_s10a_incident_by_feeder_FY26[feeder], ROWS($H$9:H947)),"")</f>
        <v>SOUTH ROAD</v>
      </c>
      <c r="I947" s="89" cm="1">
        <f t="array" ref="I947">IFERROR(INDEX([1]!v_s10a_incident_by_feeder_FY26[Start_Date], ROWS($I$9:I947)),"")</f>
        <v>46066.47111111111</v>
      </c>
      <c r="J947" s="90" cm="1">
        <f t="array" ref="J947">IFERROR(INDEX([1]!v_s10a_incident_by_feeder_FY26[Start_Time], ROWS($J$9:J947)),"")</f>
        <v>46066.47111111111</v>
      </c>
      <c r="K947" s="89" cm="1">
        <f t="array" ref="K947">IFERROR(INDEX([1]!v_s10a_incident_by_feeder_FY26[End_Date], ROWS($K$9:K947)),"")</f>
        <v>46066.506249999999</v>
      </c>
      <c r="L947" s="90" cm="1">
        <f t="array" ref="L947">IFERROR(INDEX([1]!v_s10a_incident_by_feeder_FY26[End_Time], ROWS($L$9:L947)),"")</f>
        <v>46066.506249999999</v>
      </c>
      <c r="M947" s="97" cm="1">
        <f t="array" ref="M947">IFERROR(INDEX([1]!v_s10a_incident_by_feeder_FY26[SAIDI_Value], ROWS($M$9:M947)),"")</f>
        <v>7.7412290492538657E-2</v>
      </c>
      <c r="N947" s="94" cm="1">
        <f t="array" ref="N947">IFERROR(INDEX([1]!v_s10a_incident_by_feeder_FY26[SAIFI_Value], ROWS($N$9:N947)),"")</f>
        <v>1.7727979606326782E-3</v>
      </c>
      <c r="O947" s="91" cm="1">
        <f t="array" ref="O947">IFERROR(INDEX([1]!v_s10a_incident_by_feeder_FY26[ICPs], ROWS($N$9:N947)),"")</f>
        <v>64.00509757068221</v>
      </c>
      <c r="P947" s="118" cm="1">
        <f t="array" ref="P947">IFERROR(INDEX([1]!v_s10a_incident_by_feeder_FY26[CML], ROWS($P$9:P947)),"")</f>
        <v>2794.8933359426155</v>
      </c>
      <c r="Q947" s="88" t="str" cm="1">
        <f t="array" ref="Q947">IFERROR(INDEX([1]!v_s10a_incident_by_feeder_FY26[Planned or Unplanned], ROWS($Q$9:Q947)),"")</f>
        <v>Unplanned</v>
      </c>
      <c r="R947" s="88" t="str" cm="1">
        <f t="array" ref="R947">IFERROR(INDEX([1]!v_s10a_incident_by_feeder_FY26[Cause], ROWS($R$9:R947)),"")</f>
        <v>Lightning</v>
      </c>
      <c r="S947" s="88" t="str" cm="1">
        <f t="array" ref="S947">IFERROR(INDEX([1]!v_s10a_incident_by_feeder_FY26[Details], ROWS($S$9:S947)),"")</f>
        <v># Lightning Stike Damaged Switch 151087, Kaitaia 33kV Switchyard, Kaitaia</v>
      </c>
      <c r="T947" s="18"/>
    </row>
    <row r="948" spans="1:20" ht="15.75" x14ac:dyDescent="0.25">
      <c r="A948" s="10">
        <v>948</v>
      </c>
      <c r="B948" s="11"/>
      <c r="C948" s="116"/>
      <c r="D948" s="116"/>
      <c r="E948" s="85" t="str" cm="1">
        <f t="array" ref="E948">IFERROR(INDEX([1]!v_s10a_incident_by_feeder_FY26[Interruptions Identifier], ROWS($E$9:E948)),"")</f>
        <v>INCD-36956-F-AWANUI</v>
      </c>
      <c r="F948" s="85" t="str" cm="1">
        <f t="array" ref="F948">IFERROR(INDEX([1]!v_s10a_incident_by_feeder_FY26[Circuit Location], ROWS($F$9:F948)),"")</f>
        <v>NPL CB1406 - Awanui</v>
      </c>
      <c r="G948" s="88" t="str" cm="1">
        <f t="array" ref="G948">IFERROR(INDEX(#REF!, ROWS($G$9:G948)),"")</f>
        <v/>
      </c>
      <c r="H948" s="88" t="str" cm="1">
        <f t="array" ref="H948">IFERROR(INDEX([1]!v_s10a_incident_by_feeder_FY26[feeder], ROWS($H$9:H948)),"")</f>
        <v>AWANUI</v>
      </c>
      <c r="I948" s="89" cm="1">
        <f t="array" ref="I948">IFERROR(INDEX([1]!v_s10a_incident_by_feeder_FY26[Start_Date], ROWS($I$9:I948)),"")</f>
        <v>46066.47111111111</v>
      </c>
      <c r="J948" s="90" cm="1">
        <f t="array" ref="J948">IFERROR(INDEX([1]!v_s10a_incident_by_feeder_FY26[Start_Time], ROWS($J$9:J948)),"")</f>
        <v>46066.47111111111</v>
      </c>
      <c r="K948" s="89" cm="1">
        <f t="array" ref="K948">IFERROR(INDEX([1]!v_s10a_incident_by_feeder_FY26[End_Date], ROWS($K$9:K948)),"")</f>
        <v>46066.506249999999</v>
      </c>
      <c r="L948" s="90" cm="1">
        <f t="array" ref="L948">IFERROR(INDEX([1]!v_s10a_incident_by_feeder_FY26[End_Time], ROWS($L$9:L948)),"")</f>
        <v>46066.506249999999</v>
      </c>
      <c r="M948" s="97" cm="1">
        <f t="array" ref="M948">IFERROR(INDEX([1]!v_s10a_incident_by_feeder_FY26[SAIDI_Value], ROWS($M$9:M948)),"")</f>
        <v>1.2055579243788901</v>
      </c>
      <c r="N948" s="94" cm="1">
        <f t="array" ref="N948">IFERROR(INDEX([1]!v_s10a_incident_by_feeder_FY26[SAIFI_Value], ROWS($N$9:N948)),"")</f>
        <v>2.7312168580999895E-2</v>
      </c>
      <c r="O948" s="91" cm="1">
        <f t="array" ref="O948">IFERROR(INDEX([1]!v_s10a_incident_by_feeder_FY26[ICPs], ROWS($N$9:N948)),"")</f>
        <v>986.0785344484201</v>
      </c>
      <c r="P948" s="118" cm="1">
        <f t="array" ref="P948">IFERROR(INDEX([1]!v_s10a_incident_by_feeder_FY26[CML], ROWS($P$9:P948)),"")</f>
        <v>43525.463301775453</v>
      </c>
      <c r="Q948" s="88" t="str" cm="1">
        <f t="array" ref="Q948">IFERROR(INDEX([1]!v_s10a_incident_by_feeder_FY26[Planned or Unplanned], ROWS($Q$9:Q948)),"")</f>
        <v>Unplanned</v>
      </c>
      <c r="R948" s="88" t="str" cm="1">
        <f t="array" ref="R948">IFERROR(INDEX([1]!v_s10a_incident_by_feeder_FY26[Cause], ROWS($R$9:R948)),"")</f>
        <v>Lightning</v>
      </c>
      <c r="S948" s="88" t="str" cm="1">
        <f t="array" ref="S948">IFERROR(INDEX([1]!v_s10a_incident_by_feeder_FY26[Details], ROWS($S$9:S948)),"")</f>
        <v># Lightning Stike Damaged Switch 151087, Kaitaia 33kV Switchyard, Kaitaia</v>
      </c>
      <c r="T948" s="18"/>
    </row>
    <row r="949" spans="1:20" ht="15.75" x14ac:dyDescent="0.25">
      <c r="A949" s="10">
        <v>949</v>
      </c>
      <c r="B949" s="11"/>
      <c r="C949" s="116"/>
      <c r="D949" s="116"/>
      <c r="E949" s="85" t="str" cm="1">
        <f t="array" ref="E949">IFERROR(INDEX([1]!v_s10a_incident_by_feeder_FY26[Interruptions Identifier], ROWS($E$9:E949)),"")</f>
        <v>INCD-36956-F-NORTH ROAD</v>
      </c>
      <c r="F949" s="85" t="str" cm="1">
        <f t="array" ref="F949">IFERROR(INDEX([1]!v_s10a_incident_by_feeder_FY26[Circuit Location], ROWS($F$9:F949)),"")</f>
        <v>NPL CB1408 - North Road</v>
      </c>
      <c r="G949" s="88" t="str" cm="1">
        <f t="array" ref="G949">IFERROR(INDEX(#REF!, ROWS($G$9:G949)),"")</f>
        <v/>
      </c>
      <c r="H949" s="88" t="str" cm="1">
        <f t="array" ref="H949">IFERROR(INDEX([1]!v_s10a_incident_by_feeder_FY26[feeder], ROWS($H$9:H949)),"")</f>
        <v>NORTH ROAD</v>
      </c>
      <c r="I949" s="89" cm="1">
        <f t="array" ref="I949">IFERROR(INDEX([1]!v_s10a_incident_by_feeder_FY26[Start_Date], ROWS($I$9:I949)),"")</f>
        <v>46066.47111111111</v>
      </c>
      <c r="J949" s="90" cm="1">
        <f t="array" ref="J949">IFERROR(INDEX([1]!v_s10a_incident_by_feeder_FY26[Start_Time], ROWS($J$9:J949)),"")</f>
        <v>46066.47111111111</v>
      </c>
      <c r="K949" s="89" cm="1">
        <f t="array" ref="K949">IFERROR(INDEX([1]!v_s10a_incident_by_feeder_FY26[End_Date], ROWS($K$9:K949)),"")</f>
        <v>46066.506249999999</v>
      </c>
      <c r="L949" s="90" cm="1">
        <f t="array" ref="L949">IFERROR(INDEX([1]!v_s10a_incident_by_feeder_FY26[End_Time], ROWS($L$9:L949)),"")</f>
        <v>46066.506249999999</v>
      </c>
      <c r="M949" s="97" cm="1">
        <f t="array" ref="M949">IFERROR(INDEX([1]!v_s10a_incident_by_feeder_FY26[SAIDI_Value], ROWS($M$9:M949)),"")</f>
        <v>0.70537887043422465</v>
      </c>
      <c r="N949" s="94" cm="1">
        <f t="array" ref="N949">IFERROR(INDEX([1]!v_s10a_incident_by_feeder_FY26[SAIFI_Value], ROWS($N$9:N949)),"")</f>
        <v>1.5982881613830338E-2</v>
      </c>
      <c r="O949" s="91" cm="1">
        <f t="array" ref="O949">IFERROR(INDEX([1]!v_s10a_incident_by_feeder_FY26[ICPs], ROWS($N$9:N949)),"")</f>
        <v>577.04595778573048</v>
      </c>
      <c r="P949" s="118" cm="1">
        <f t="array" ref="P949">IFERROR(INDEX([1]!v_s10a_incident_by_feeder_FY26[CML], ROWS($P$9:P949)),"")</f>
        <v>25466.99873815725</v>
      </c>
      <c r="Q949" s="88" t="str" cm="1">
        <f t="array" ref="Q949">IFERROR(INDEX([1]!v_s10a_incident_by_feeder_FY26[Planned or Unplanned], ROWS($Q$9:Q949)),"")</f>
        <v>Unplanned</v>
      </c>
      <c r="R949" s="88" t="str" cm="1">
        <f t="array" ref="R949">IFERROR(INDEX([1]!v_s10a_incident_by_feeder_FY26[Cause], ROWS($R$9:R949)),"")</f>
        <v>Lightning</v>
      </c>
      <c r="S949" s="88" t="str" cm="1">
        <f t="array" ref="S949">IFERROR(INDEX([1]!v_s10a_incident_by_feeder_FY26[Details], ROWS($S$9:S949)),"")</f>
        <v># Lightning Stike Damaged Switch 151087, Kaitaia 33kV Switchyard, Kaitaia</v>
      </c>
      <c r="T949" s="18"/>
    </row>
    <row r="950" spans="1:20" ht="15.75" x14ac:dyDescent="0.25">
      <c r="A950" s="10">
        <v>950</v>
      </c>
      <c r="B950" s="11"/>
      <c r="C950" s="116"/>
      <c r="D950" s="116"/>
      <c r="E950" s="85" t="str" cm="1">
        <f t="array" ref="E950">IFERROR(INDEX([1]!v_s10a_incident_by_feeder_FY26[Interruptions Identifier], ROWS($E$9:E950)),"")</f>
        <v>INCD-36956-F-TE KAO</v>
      </c>
      <c r="F950" s="85" t="str" cm="1">
        <f t="array" ref="F950">IFERROR(INDEX([1]!v_s10a_incident_by_feeder_FY26[Circuit Location], ROWS($F$9:F950)),"")</f>
        <v>Pukenui 131142 - Te Kao</v>
      </c>
      <c r="G950" s="88" t="str" cm="1">
        <f t="array" ref="G950">IFERROR(INDEX(#REF!, ROWS($G$9:G950)),"")</f>
        <v/>
      </c>
      <c r="H950" s="88" t="str" cm="1">
        <f t="array" ref="H950">IFERROR(INDEX([1]!v_s10a_incident_by_feeder_FY26[feeder], ROWS($H$9:H950)),"")</f>
        <v>TE KAO</v>
      </c>
      <c r="I950" s="89" cm="1">
        <f t="array" ref="I950">IFERROR(INDEX([1]!v_s10a_incident_by_feeder_FY26[Start_Date], ROWS($I$9:I950)),"")</f>
        <v>46066.47111111111</v>
      </c>
      <c r="J950" s="90" cm="1">
        <f t="array" ref="J950">IFERROR(INDEX([1]!v_s10a_incident_by_feeder_FY26[Start_Time], ROWS($J$9:J950)),"")</f>
        <v>46066.47111111111</v>
      </c>
      <c r="K950" s="89" cm="1">
        <f t="array" ref="K950">IFERROR(INDEX([1]!v_s10a_incident_by_feeder_FY26[End_Date], ROWS($K$9:K950)),"")</f>
        <v>46066.506249999999</v>
      </c>
      <c r="L950" s="90" cm="1">
        <f t="array" ref="L950">IFERROR(INDEX([1]!v_s10a_incident_by_feeder_FY26[End_Time], ROWS($L$9:L950)),"")</f>
        <v>46066.506249999999</v>
      </c>
      <c r="M950" s="97" cm="1">
        <f t="array" ref="M950">IFERROR(INDEX([1]!v_s10a_incident_by_feeder_FY26[SAIDI_Value], ROWS($M$9:M950)),"")</f>
        <v>0.87379676893640923</v>
      </c>
      <c r="N950" s="94" cm="1">
        <f t="array" ref="N950">IFERROR(INDEX([1]!v_s10a_incident_by_feeder_FY26[SAIFI_Value], ROWS($N$9:N950)),"")</f>
        <v>1.8697478491049732E-2</v>
      </c>
      <c r="O950" s="91" cm="1">
        <f t="array" ref="O950">IFERROR(INDEX([1]!v_s10a_incident_by_feeder_FY26[ICPs], ROWS($N$9:N950)),"")</f>
        <v>675.05376344085948</v>
      </c>
      <c r="P950" s="118" cm="1">
        <f t="array" ref="P950">IFERROR(INDEX([1]!v_s10a_incident_by_feeder_FY26[CML], ROWS($P$9:P950)),"")</f>
        <v>31547.558545680124</v>
      </c>
      <c r="Q950" s="88" t="str" cm="1">
        <f t="array" ref="Q950">IFERROR(INDEX([1]!v_s10a_incident_by_feeder_FY26[Planned or Unplanned], ROWS($Q$9:Q950)),"")</f>
        <v>Unplanned</v>
      </c>
      <c r="R950" s="88" t="str" cm="1">
        <f t="array" ref="R950">IFERROR(INDEX([1]!v_s10a_incident_by_feeder_FY26[Cause], ROWS($R$9:R950)),"")</f>
        <v>Lightning</v>
      </c>
      <c r="S950" s="88" t="str" cm="1">
        <f t="array" ref="S950">IFERROR(INDEX([1]!v_s10a_incident_by_feeder_FY26[Details], ROWS($S$9:S950)),"")</f>
        <v># Lightning Stike Damaged Switch 151087, Kaitaia 33kV Switchyard, Kaitaia</v>
      </c>
      <c r="T950" s="18"/>
    </row>
    <row r="951" spans="1:20" ht="15.75" x14ac:dyDescent="0.25">
      <c r="A951" s="10">
        <v>951</v>
      </c>
      <c r="B951" s="11"/>
      <c r="C951" s="116"/>
      <c r="D951" s="116"/>
      <c r="E951" s="85" t="str" cm="1">
        <f t="array" ref="E951">IFERROR(INDEX([1]!v_s10a_incident_by_feeder_FY26[Interruptions Identifier], ROWS($E$9:E951)),"")</f>
        <v>INCD-36956-F-TAIPALS</v>
      </c>
      <c r="F951" s="85" t="str" cm="1">
        <f t="array" ref="F951">IFERROR(INDEX([1]!v_s10a_incident_by_feeder_FY26[Circuit Location], ROWS($F$9:F951)),"")</f>
        <v>Taipa CB1205 - Tokerau</v>
      </c>
      <c r="G951" s="88" t="str" cm="1">
        <f t="array" ref="G951">IFERROR(INDEX(#REF!, ROWS($G$9:G951)),"")</f>
        <v/>
      </c>
      <c r="H951" s="88" t="str" cm="1">
        <f t="array" ref="H951">IFERROR(INDEX([1]!v_s10a_incident_by_feeder_FY26[feeder], ROWS($H$9:H951)),"")</f>
        <v>TAIPALS</v>
      </c>
      <c r="I951" s="89" cm="1">
        <f t="array" ref="I951">IFERROR(INDEX([1]!v_s10a_incident_by_feeder_FY26[Start_Date], ROWS($I$9:I951)),"")</f>
        <v>46066.47111111111</v>
      </c>
      <c r="J951" s="90" cm="1">
        <f t="array" ref="J951">IFERROR(INDEX([1]!v_s10a_incident_by_feeder_FY26[Start_Time], ROWS($J$9:J951)),"")</f>
        <v>46066.47111111111</v>
      </c>
      <c r="K951" s="89" cm="1">
        <f t="array" ref="K951">IFERROR(INDEX([1]!v_s10a_incident_by_feeder_FY26[End_Date], ROWS($K$9:K951)),"")</f>
        <v>46066.506249999999</v>
      </c>
      <c r="L951" s="90" cm="1">
        <f t="array" ref="L951">IFERROR(INDEX([1]!v_s10a_incident_by_feeder_FY26[End_Time], ROWS($L$9:L951)),"")</f>
        <v>46066.506249999999</v>
      </c>
      <c r="M951" s="97" cm="1">
        <f t="array" ref="M951">IFERROR(INDEX([1]!v_s10a_incident_by_feeder_FY26[SAIDI_Value], ROWS($M$9:M951)),"")</f>
        <v>2.060013624029188</v>
      </c>
      <c r="N951" s="94" cm="1">
        <f t="array" ref="N951">IFERROR(INDEX([1]!v_s10a_incident_by_feeder_FY26[SAIFI_Value], ROWS($N$9:N951)),"")</f>
        <v>4.4929348314789043E-2</v>
      </c>
      <c r="O951" s="91" cm="1">
        <f t="array" ref="O951">IFERROR(INDEX([1]!v_s10a_incident_by_feeder_FY26[ICPs], ROWS($N$9:N951)),"")</f>
        <v>1622.1291915571435</v>
      </c>
      <c r="P951" s="118" cm="1">
        <f t="array" ref="P951">IFERROR(INDEX([1]!v_s10a_incident_by_feeder_FY26[CML], ROWS($P$9:P951)),"")</f>
        <v>74374.731881949803</v>
      </c>
      <c r="Q951" s="88" t="str" cm="1">
        <f t="array" ref="Q951">IFERROR(INDEX([1]!v_s10a_incident_by_feeder_FY26[Planned or Unplanned], ROWS($Q$9:Q951)),"")</f>
        <v>Unplanned</v>
      </c>
      <c r="R951" s="88" t="str" cm="1">
        <f t="array" ref="R951">IFERROR(INDEX([1]!v_s10a_incident_by_feeder_FY26[Cause], ROWS($R$9:R951)),"")</f>
        <v>Lightning</v>
      </c>
      <c r="S951" s="88" t="str" cm="1">
        <f t="array" ref="S951">IFERROR(INDEX([1]!v_s10a_incident_by_feeder_FY26[Details], ROWS($S$9:S951)),"")</f>
        <v># Lightning Stike Damaged Switch 151087, Kaitaia 33kV Switchyard, Kaitaia</v>
      </c>
      <c r="T951" s="18"/>
    </row>
    <row r="952" spans="1:20" ht="15.75" x14ac:dyDescent="0.25">
      <c r="A952" s="10">
        <v>952</v>
      </c>
      <c r="B952" s="11"/>
      <c r="C952" s="116"/>
      <c r="D952" s="116"/>
      <c r="E952" s="85" t="str" cm="1">
        <f t="array" ref="E952">IFERROR(INDEX([1]!v_s10a_incident_by_feeder_FY26[Interruptions Identifier], ROWS($E$9:E952)),"")</f>
        <v>INCD-36956-F-REDAN ROAD</v>
      </c>
      <c r="F952" s="85" t="str" cm="1">
        <f t="array" ref="F952">IFERROR(INDEX([1]!v_s10a_incident_by_feeder_FY26[Circuit Location], ROWS($F$9:F952)),"")</f>
        <v>Okahu CB1107 - Redan Road</v>
      </c>
      <c r="G952" s="88" t="str" cm="1">
        <f t="array" ref="G952">IFERROR(INDEX(#REF!, ROWS($G$9:G952)),"")</f>
        <v/>
      </c>
      <c r="H952" s="88" t="str" cm="1">
        <f t="array" ref="H952">IFERROR(INDEX([1]!v_s10a_incident_by_feeder_FY26[feeder], ROWS($H$9:H952)),"")</f>
        <v>REDAN ROAD</v>
      </c>
      <c r="I952" s="89" cm="1">
        <f t="array" ref="I952">IFERROR(INDEX([1]!v_s10a_incident_by_feeder_FY26[Start_Date], ROWS($I$9:I952)),"")</f>
        <v>46066.47111111111</v>
      </c>
      <c r="J952" s="90" cm="1">
        <f t="array" ref="J952">IFERROR(INDEX([1]!v_s10a_incident_by_feeder_FY26[Start_Time], ROWS($J$9:J952)),"")</f>
        <v>46066.47111111111</v>
      </c>
      <c r="K952" s="89" cm="1">
        <f t="array" ref="K952">IFERROR(INDEX([1]!v_s10a_incident_by_feeder_FY26[End_Date], ROWS($K$9:K952)),"")</f>
        <v>46066.506249999999</v>
      </c>
      <c r="L952" s="90" cm="1">
        <f t="array" ref="L952">IFERROR(INDEX([1]!v_s10a_incident_by_feeder_FY26[End_Time], ROWS($L$9:L952)),"")</f>
        <v>46066.506249999999</v>
      </c>
      <c r="M952" s="97" cm="1">
        <f t="array" ref="M952">IFERROR(INDEX([1]!v_s10a_incident_by_feeder_FY26[SAIDI_Value], ROWS($M$9:M952)),"")</f>
        <v>0.856373463573878</v>
      </c>
      <c r="N952" s="94" cm="1">
        <f t="array" ref="N952">IFERROR(INDEX([1]!v_s10a_incident_by_feeder_FY26[SAIFI_Value], ROWS($N$9:N952)),"")</f>
        <v>1.9611577439500913E-2</v>
      </c>
      <c r="O952" s="91" cm="1">
        <f t="array" ref="O952">IFERROR(INDEX([1]!v_s10a_incident_by_feeder_FY26[ICPs], ROWS($N$9:N952)),"")</f>
        <v>708.05639187574093</v>
      </c>
      <c r="P952" s="118" cm="1">
        <f t="array" ref="P952">IFERROR(INDEX([1]!v_s10a_incident_by_feeder_FY26[CML], ROWS($P$9:P952)),"")</f>
        <v>30918.507528871294</v>
      </c>
      <c r="Q952" s="88" t="str" cm="1">
        <f t="array" ref="Q952">IFERROR(INDEX([1]!v_s10a_incident_by_feeder_FY26[Planned or Unplanned], ROWS($Q$9:Q952)),"")</f>
        <v>Unplanned</v>
      </c>
      <c r="R952" s="88" t="str" cm="1">
        <f t="array" ref="R952">IFERROR(INDEX([1]!v_s10a_incident_by_feeder_FY26[Cause], ROWS($R$9:R952)),"")</f>
        <v>Lightning</v>
      </c>
      <c r="S952" s="88" t="str" cm="1">
        <f t="array" ref="S952">IFERROR(INDEX([1]!v_s10a_incident_by_feeder_FY26[Details], ROWS($S$9:S952)),"")</f>
        <v># Lightning Stike Damaged Switch 151087, Kaitaia 33kV Switchyard, Kaitaia</v>
      </c>
      <c r="T952" s="18"/>
    </row>
    <row r="953" spans="1:20" ht="15.75" x14ac:dyDescent="0.25">
      <c r="A953" s="10">
        <v>953</v>
      </c>
      <c r="B953" s="11"/>
      <c r="C953" s="116"/>
      <c r="D953" s="116"/>
      <c r="E953" s="85" t="str" cm="1">
        <f t="array" ref="E953">IFERROR(INDEX([1]!v_s10a_incident_by_feeder_FY26[Interruptions Identifier], ROWS($E$9:E953)),"")</f>
        <v>INCD-36956-F-HEREKINO</v>
      </c>
      <c r="F953" s="85" t="str" cm="1">
        <f t="array" ref="F953">IFERROR(INDEX([1]!v_s10a_incident_by_feeder_FY26[Circuit Location], ROWS($F$9:F953)),"")</f>
        <v>Okahu CB1109 - Herekino</v>
      </c>
      <c r="G953" s="88" t="str" cm="1">
        <f t="array" ref="G953">IFERROR(INDEX(#REF!, ROWS($G$9:G953)),"")</f>
        <v/>
      </c>
      <c r="H953" s="88" t="str" cm="1">
        <f t="array" ref="H953">IFERROR(INDEX([1]!v_s10a_incident_by_feeder_FY26[feeder], ROWS($H$9:H953)),"")</f>
        <v>HEREKINO</v>
      </c>
      <c r="I953" s="89" cm="1">
        <f t="array" ref="I953">IFERROR(INDEX([1]!v_s10a_incident_by_feeder_FY26[Start_Date], ROWS($I$9:I953)),"")</f>
        <v>46066.47111111111</v>
      </c>
      <c r="J953" s="90" cm="1">
        <f t="array" ref="J953">IFERROR(INDEX([1]!v_s10a_incident_by_feeder_FY26[Start_Time], ROWS($J$9:J953)),"")</f>
        <v>46066.47111111111</v>
      </c>
      <c r="K953" s="89" cm="1">
        <f t="array" ref="K953">IFERROR(INDEX([1]!v_s10a_incident_by_feeder_FY26[End_Date], ROWS($K$9:K953)),"")</f>
        <v>46066.506249999999</v>
      </c>
      <c r="L953" s="90" cm="1">
        <f t="array" ref="L953">IFERROR(INDEX([1]!v_s10a_incident_by_feeder_FY26[End_Time], ROWS($L$9:L953)),"")</f>
        <v>46066.506249999999</v>
      </c>
      <c r="M953" s="97" cm="1">
        <f t="array" ref="M953">IFERROR(INDEX([1]!v_s10a_incident_by_feeder_FY26[SAIDI_Value], ROWS($M$9:M953)),"")</f>
        <v>1.3565008108359642</v>
      </c>
      <c r="N953" s="94" cm="1">
        <f t="array" ref="N953">IFERROR(INDEX([1]!v_s10a_incident_by_feeder_FY26[SAIFI_Value], ROWS($N$9:N953)),"")</f>
        <v>3.1051664279209842E-2</v>
      </c>
      <c r="O953" s="91" cm="1">
        <f t="array" ref="O953">IFERROR(INDEX([1]!v_s10a_incident_by_feeder_FY26[ICPs], ROWS($N$9:N953)),"")</f>
        <v>1121.089287136592</v>
      </c>
      <c r="P953" s="118" cm="1">
        <f t="array" ref="P953">IFERROR(INDEX([1]!v_s10a_incident_by_feeder_FY26[CML], ROWS($P$9:P953)),"")</f>
        <v>48975.105274421658</v>
      </c>
      <c r="Q953" s="88" t="str" cm="1">
        <f t="array" ref="Q953">IFERROR(INDEX([1]!v_s10a_incident_by_feeder_FY26[Planned or Unplanned], ROWS($Q$9:Q953)),"")</f>
        <v>Unplanned</v>
      </c>
      <c r="R953" s="88" t="str" cm="1">
        <f t="array" ref="R953">IFERROR(INDEX([1]!v_s10a_incident_by_feeder_FY26[Cause], ROWS($R$9:R953)),"")</f>
        <v>Lightning</v>
      </c>
      <c r="S953" s="88" t="str" cm="1">
        <f t="array" ref="S953">IFERROR(INDEX([1]!v_s10a_incident_by_feeder_FY26[Details], ROWS($S$9:S953)),"")</f>
        <v># Lightning Stike Damaged Switch 151087, Kaitaia 33kV Switchyard, Kaitaia</v>
      </c>
      <c r="T953" s="18"/>
    </row>
    <row r="954" spans="1:20" ht="15.75" x14ac:dyDescent="0.25">
      <c r="A954" s="10">
        <v>954</v>
      </c>
      <c r="B954" s="11"/>
      <c r="C954" s="116"/>
      <c r="D954" s="116"/>
      <c r="E954" s="85" t="str" cm="1">
        <f t="array" ref="E954">IFERROR(INDEX([1]!v_s10a_incident_by_feeder_FY26[Interruptions Identifier], ROWS($E$9:E954)),"")</f>
        <v>INCD-36956-F-PUKEPOTO</v>
      </c>
      <c r="F954" s="85" t="str" cm="1">
        <f t="array" ref="F954">IFERROR(INDEX([1]!v_s10a_incident_by_feeder_FY26[Circuit Location], ROWS($F$9:F954)),"")</f>
        <v>Okahu CB1110 - Pukepoto</v>
      </c>
      <c r="G954" s="88" t="str" cm="1">
        <f t="array" ref="G954">IFERROR(INDEX(#REF!, ROWS($G$9:G954)),"")</f>
        <v/>
      </c>
      <c r="H954" s="88" t="str" cm="1">
        <f t="array" ref="H954">IFERROR(INDEX([1]!v_s10a_incident_by_feeder_FY26[feeder], ROWS($H$9:H954)),"")</f>
        <v>PUKEPOTO</v>
      </c>
      <c r="I954" s="89" cm="1">
        <f t="array" ref="I954">IFERROR(INDEX([1]!v_s10a_incident_by_feeder_FY26[Start_Date], ROWS($I$9:I954)),"")</f>
        <v>46066.47111111111</v>
      </c>
      <c r="J954" s="90" cm="1">
        <f t="array" ref="J954">IFERROR(INDEX([1]!v_s10a_incident_by_feeder_FY26[Start_Time], ROWS($J$9:J954)),"")</f>
        <v>46066.47111111111</v>
      </c>
      <c r="K954" s="89" cm="1">
        <f t="array" ref="K954">IFERROR(INDEX([1]!v_s10a_incident_by_feeder_FY26[End_Date], ROWS($K$9:K954)),"")</f>
        <v>46066.506249999999</v>
      </c>
      <c r="L954" s="90" cm="1">
        <f t="array" ref="L954">IFERROR(INDEX([1]!v_s10a_incident_by_feeder_FY26[End_Time], ROWS($L$9:L954)),"")</f>
        <v>46066.506249999999</v>
      </c>
      <c r="M954" s="97" cm="1">
        <f t="array" ref="M954">IFERROR(INDEX([1]!v_s10a_incident_by_feeder_FY26[SAIDI_Value], ROWS($M$9:M954)),"")</f>
        <v>1.2881888964776447</v>
      </c>
      <c r="N954" s="94" cm="1">
        <f t="array" ref="N954">IFERROR(INDEX([1]!v_s10a_incident_by_feeder_FY26[SAIFI_Value], ROWS($N$9:N954)),"")</f>
        <v>2.9500466063656246E-2</v>
      </c>
      <c r="O954" s="91" cm="1">
        <f t="array" ref="O954">IFERROR(INDEX([1]!v_s10a_incident_by_feeder_FY26[ICPs], ROWS($N$9:N954)),"")</f>
        <v>1065.084826762245</v>
      </c>
      <c r="P954" s="118" cm="1">
        <f t="array" ref="P954">IFERROR(INDEX([1]!v_s10a_incident_by_feeder_FY26[CML], ROWS($P$9:P954)),"")</f>
        <v>46508.771918428887</v>
      </c>
      <c r="Q954" s="88" t="str" cm="1">
        <f t="array" ref="Q954">IFERROR(INDEX([1]!v_s10a_incident_by_feeder_FY26[Planned or Unplanned], ROWS($Q$9:Q954)),"")</f>
        <v>Unplanned</v>
      </c>
      <c r="R954" s="88" t="str" cm="1">
        <f t="array" ref="R954">IFERROR(INDEX([1]!v_s10a_incident_by_feeder_FY26[Cause], ROWS($R$9:R954)),"")</f>
        <v>Lightning</v>
      </c>
      <c r="S954" s="88" t="str" cm="1">
        <f t="array" ref="S954">IFERROR(INDEX([1]!v_s10a_incident_by_feeder_FY26[Details], ROWS($S$9:S954)),"")</f>
        <v># Lightning Stike Damaged Switch 151087, Kaitaia 33kV Switchyard, Kaitaia</v>
      </c>
      <c r="T954" s="18"/>
    </row>
    <row r="955" spans="1:20" ht="15.75" x14ac:dyDescent="0.25">
      <c r="A955" s="10">
        <v>955</v>
      </c>
      <c r="B955" s="11"/>
      <c r="C955" s="116"/>
      <c r="D955" s="116"/>
      <c r="E955" s="85" t="str" cm="1">
        <f t="array" ref="E955">IFERROR(INDEX([1]!v_s10a_incident_by_feeder_FY26[Interruptions Identifier], ROWS($E$9:E955)),"")</f>
        <v>INCD-36956-F-MANGONUI</v>
      </c>
      <c r="F955" s="85" t="str" cm="1">
        <f t="array" ref="F955">IFERROR(INDEX([1]!v_s10a_incident_by_feeder_FY26[Circuit Location], ROWS($F$9:F955)),"")</f>
        <v>Taipa CB1208 - Mangonui</v>
      </c>
      <c r="G955" s="88" t="str" cm="1">
        <f t="array" ref="G955">IFERROR(INDEX(#REF!, ROWS($G$9:G955)),"")</f>
        <v/>
      </c>
      <c r="H955" s="88" t="str" cm="1">
        <f t="array" ref="H955">IFERROR(INDEX([1]!v_s10a_incident_by_feeder_FY26[feeder], ROWS($H$9:H955)),"")</f>
        <v>MANGONUI</v>
      </c>
      <c r="I955" s="89" cm="1">
        <f t="array" ref="I955">IFERROR(INDEX([1]!v_s10a_incident_by_feeder_FY26[Start_Date], ROWS($I$9:I955)),"")</f>
        <v>46066.47111111111</v>
      </c>
      <c r="J955" s="90" cm="1">
        <f t="array" ref="J955">IFERROR(INDEX([1]!v_s10a_incident_by_feeder_FY26[Start_Time], ROWS($J$9:J955)),"")</f>
        <v>46066.47111111111</v>
      </c>
      <c r="K955" s="89" cm="1">
        <f t="array" ref="K955">IFERROR(INDEX([1]!v_s10a_incident_by_feeder_FY26[End_Date], ROWS($K$9:K955)),"")</f>
        <v>46066.506249999999</v>
      </c>
      <c r="L955" s="90" cm="1">
        <f t="array" ref="L955">IFERROR(INDEX([1]!v_s10a_incident_by_feeder_FY26[End_Time], ROWS($L$9:L955)),"")</f>
        <v>46066.506249999999</v>
      </c>
      <c r="M955" s="97" cm="1">
        <f t="array" ref="M955">IFERROR(INDEX([1]!v_s10a_incident_by_feeder_FY26[SAIDI_Value], ROWS($M$9:M955)),"")</f>
        <v>2.3069051850172579</v>
      </c>
      <c r="N955" s="94" cm="1">
        <f t="array" ref="N955">IFERROR(INDEX([1]!v_s10a_incident_by_feeder_FY26[SAIFI_Value], ROWS($N$9:N955)),"")</f>
        <v>5.030314213295746E-2</v>
      </c>
      <c r="O955" s="91" cm="1">
        <f t="array" ref="O955">IFERROR(INDEX([1]!v_s10a_incident_by_feeder_FY26[ICPs], ROWS($N$9:N955)),"")</f>
        <v>1816.144643568296</v>
      </c>
      <c r="P955" s="118" cm="1">
        <f t="array" ref="P955">IFERROR(INDEX([1]!v_s10a_incident_by_feeder_FY26[CML], ROWS($P$9:P955)),"")</f>
        <v>83288.504799863076</v>
      </c>
      <c r="Q955" s="88" t="str" cm="1">
        <f t="array" ref="Q955">IFERROR(INDEX([1]!v_s10a_incident_by_feeder_FY26[Planned or Unplanned], ROWS($Q$9:Q955)),"")</f>
        <v>Unplanned</v>
      </c>
      <c r="R955" s="88" t="str" cm="1">
        <f t="array" ref="R955">IFERROR(INDEX([1]!v_s10a_incident_by_feeder_FY26[Cause], ROWS($R$9:R955)),"")</f>
        <v>Lightning</v>
      </c>
      <c r="S955" s="88" t="str" cm="1">
        <f t="array" ref="S955">IFERROR(INDEX([1]!v_s10a_incident_by_feeder_FY26[Details], ROWS($S$9:S955)),"")</f>
        <v># Lightning Stike Damaged Switch 151087, Kaitaia 33kV Switchyard, Kaitaia</v>
      </c>
      <c r="T955" s="18"/>
    </row>
    <row r="956" spans="1:20" ht="15.75" x14ac:dyDescent="0.25">
      <c r="A956" s="10">
        <v>956</v>
      </c>
      <c r="B956" s="11"/>
      <c r="C956" s="116"/>
      <c r="D956" s="116"/>
      <c r="E956" s="85" t="str" cm="1">
        <f t="array" ref="E956">IFERROR(INDEX([1]!v_s10a_incident_by_feeder_FY26[Interruptions Identifier], ROWS($E$9:E956)),"")</f>
        <v>INCD-36971-F-POKAPU</v>
      </c>
      <c r="F956" s="85" t="str" cm="1">
        <f t="array" ref="F956">IFERROR(INDEX([1]!v_s10a_incident_by_feeder_FY26[Circuit Location], ROWS($F$9:F956)),"")</f>
        <v>Moerewa 031312 - Pokapu</v>
      </c>
      <c r="G956" s="88" t="str" cm="1">
        <f t="array" ref="G956">IFERROR(INDEX(#REF!, ROWS($G$9:G956)),"")</f>
        <v/>
      </c>
      <c r="H956" s="88" t="str" cm="1">
        <f t="array" ref="H956">IFERROR(INDEX([1]!v_s10a_incident_by_feeder_FY26[feeder], ROWS($H$9:H956)),"")</f>
        <v>POKAPU</v>
      </c>
      <c r="I956" s="89" cm="1">
        <f t="array" ref="I956">IFERROR(INDEX([1]!v_s10a_incident_by_feeder_FY26[Start_Date], ROWS($I$9:I956)),"")</f>
        <v>46065.886805555558</v>
      </c>
      <c r="J956" s="90" cm="1">
        <f t="array" ref="J956">IFERROR(INDEX([1]!v_s10a_incident_by_feeder_FY26[Start_Time], ROWS($J$9:J956)),"")</f>
        <v>46065.886805555558</v>
      </c>
      <c r="K956" s="89" cm="1">
        <f t="array" ref="K956">IFERROR(INDEX([1]!v_s10a_incident_by_feeder_FY26[End_Date], ROWS($K$9:K956)),"")</f>
        <v>46066.82708333333</v>
      </c>
      <c r="L956" s="90" cm="1">
        <f t="array" ref="L956">IFERROR(INDEX([1]!v_s10a_incident_by_feeder_FY26[End_Time], ROWS($L$9:L956)),"")</f>
        <v>46066.82708333333</v>
      </c>
      <c r="M956" s="97" cm="1">
        <f t="array" ref="M956">IFERROR(INDEX([1]!v_s10a_incident_by_feeder_FY26[SAIDI_Value], ROWS($M$9:M956)),"")</f>
        <v>0.14028916463514277</v>
      </c>
      <c r="N956" s="94" cm="1">
        <f t="array" ref="N956">IFERROR(INDEX([1]!v_s10a_incident_by_feeder_FY26[SAIFI_Value], ROWS($N$9:N956)),"")</f>
        <v>1.1079104808331487E-4</v>
      </c>
      <c r="O956" s="91" cm="1">
        <f t="array" ref="O956">IFERROR(INDEX([1]!v_s10a_incident_by_feeder_FY26[ICPs], ROWS($N$9:N956)),"")</f>
        <v>4</v>
      </c>
      <c r="P956" s="118" cm="1">
        <f t="array" ref="P956">IFERROR(INDEX([1]!v_s10a_incident_by_feeder_FY26[CML], ROWS($P$9:P956)),"")</f>
        <v>5064.9999999871943</v>
      </c>
      <c r="Q956" s="88" t="str" cm="1">
        <f t="array" ref="Q956">IFERROR(INDEX([1]!v_s10a_incident_by_feeder_FY26[Planned or Unplanned], ROWS($Q$9:Q956)),"")</f>
        <v>Unplanned</v>
      </c>
      <c r="R956" s="88" t="str" cm="1">
        <f t="array" ref="R956">IFERROR(INDEX([1]!v_s10a_incident_by_feeder_FY26[Cause], ROWS($R$9:R956)),"")</f>
        <v>Defective Equipment</v>
      </c>
      <c r="S956" s="88" t="str" cm="1">
        <f t="array" ref="S956">IFERROR(INDEX([1]!v_s10a_incident_by_feeder_FY26[Details], ROWS($S$9:S956)),"")</f>
        <v># Jumper Broken at Transformer T04161, Lucas Rd, Moerewa</v>
      </c>
      <c r="T956" s="18"/>
    </row>
    <row r="957" spans="1:20" ht="15.75" x14ac:dyDescent="0.25">
      <c r="A957" s="10">
        <v>957</v>
      </c>
      <c r="B957" s="11"/>
      <c r="C957" s="116"/>
      <c r="D957" s="116"/>
      <c r="E957" s="85" t="str" cm="1">
        <f t="array" ref="E957">IFERROR(INDEX([1]!v_s10a_incident_by_feeder_FY26[Interruptions Identifier], ROWS($E$9:E957)),"")</f>
        <v>INCD-36992-F-ORURU</v>
      </c>
      <c r="F957" s="85" t="str" cm="1">
        <f t="array" ref="F957">IFERROR(INDEX([1]!v_s10a_incident_by_feeder_FY26[Circuit Location], ROWS($F$9:F957)),"")</f>
        <v>Taipa CB1206 - Oruru</v>
      </c>
      <c r="G957" s="88" t="str" cm="1">
        <f t="array" ref="G957">IFERROR(INDEX(#REF!, ROWS($G$9:G957)),"")</f>
        <v/>
      </c>
      <c r="H957" s="88" t="str" cm="1">
        <f t="array" ref="H957">IFERROR(INDEX([1]!v_s10a_incident_by_feeder_FY26[feeder], ROWS($H$9:H957)),"")</f>
        <v>ORURU</v>
      </c>
      <c r="I957" s="89" cm="1">
        <f t="array" ref="I957">IFERROR(INDEX([1]!v_s10a_incident_by_feeder_FY26[Start_Date], ROWS($I$9:I957)),"")</f>
        <v>46085.396608796298</v>
      </c>
      <c r="J957" s="90" cm="1">
        <f t="array" ref="J957">IFERROR(INDEX([1]!v_s10a_incident_by_feeder_FY26[Start_Time], ROWS($J$9:J957)),"")</f>
        <v>46085.396608796298</v>
      </c>
      <c r="K957" s="89" cm="1">
        <f t="array" ref="K957">IFERROR(INDEX([1]!v_s10a_incident_by_feeder_FY26[End_Date], ROWS($K$9:K957)),"")</f>
        <v>46085.613344907404</v>
      </c>
      <c r="L957" s="90" cm="1">
        <f t="array" ref="L957">IFERROR(INDEX([1]!v_s10a_incident_by_feeder_FY26[End_Time], ROWS($L$9:L957)),"")</f>
        <v>46085.613344907404</v>
      </c>
      <c r="M957" s="97" cm="1">
        <f t="array" ref="M957">IFERROR(INDEX([1]!v_s10a_incident_by_feeder_FY26[SAIDI_Value], ROWS($M$9:M957)),"")</f>
        <v>3.1206542210653656</v>
      </c>
      <c r="N957" s="94" cm="1">
        <f t="array" ref="N957">IFERROR(INDEX([1]!v_s10a_incident_by_feeder_FY26[SAIFI_Value], ROWS($N$9:N957)),"")</f>
        <v>9.9988920895191669E-3</v>
      </c>
      <c r="O957" s="91" cm="1">
        <f t="array" ref="O957">IFERROR(INDEX([1]!v_s10a_incident_by_feeder_FY26[ICPs], ROWS($N$9:N957)),"")</f>
        <v>361</v>
      </c>
      <c r="P957" s="118" cm="1">
        <f t="array" ref="P957">IFERROR(INDEX([1]!v_s10a_incident_by_feeder_FY26[CML], ROWS($P$9:P957)),"")</f>
        <v>112668.09999734396</v>
      </c>
      <c r="Q957" s="88" t="str" cm="1">
        <f t="array" ref="Q957">IFERROR(INDEX([1]!v_s10a_incident_by_feeder_FY26[Planned or Unplanned], ROWS($Q$9:Q957)),"")</f>
        <v>Planned</v>
      </c>
      <c r="R957" s="88" t="str" cm="1">
        <f t="array" ref="R957">IFERROR(INDEX([1]!v_s10a_incident_by_feeder_FY26[Cause], ROWS($R$9:R957)),"")</f>
        <v>Planned Outage</v>
      </c>
      <c r="S957" s="88" t="str" cm="1">
        <f t="array" ref="S957">IFERROR(INDEX([1]!v_s10a_incident_by_feeder_FY26[Details], ROWS($S$9:S957)),"")</f>
        <v># Replacing Xarms, Poles, Beyond Sectionaliser S1047, SH10, Taipa</v>
      </c>
      <c r="T957" s="18"/>
    </row>
    <row r="958" spans="1:20" ht="15.75" x14ac:dyDescent="0.25">
      <c r="A958" s="10">
        <v>958</v>
      </c>
      <c r="B958" s="11"/>
      <c r="C958" s="116"/>
      <c r="D958" s="116"/>
      <c r="E958" s="85" t="str" cm="1">
        <f t="array" ref="E958">IFERROR(INDEX([1]!v_s10a_incident_by_feeder_FY26[Interruptions Identifier], ROWS($E$9:E958)),"")</f>
        <v>INCD-36998-F-WAIMA</v>
      </c>
      <c r="F958" s="85" t="str" cm="1">
        <f t="array" ref="F958">IFERROR(INDEX([1]!v_s10a_incident_by_feeder_FY26[Circuit Location], ROWS($F$9:F958)),"")</f>
        <v>Omanaia 051772 - Waima</v>
      </c>
      <c r="G958" s="88" t="str" cm="1">
        <f t="array" ref="G958">IFERROR(INDEX(#REF!, ROWS($G$9:G958)),"")</f>
        <v/>
      </c>
      <c r="H958" s="88" t="str" cm="1">
        <f t="array" ref="H958">IFERROR(INDEX([1]!v_s10a_incident_by_feeder_FY26[feeder], ROWS($H$9:H958)),"")</f>
        <v>WAIMA</v>
      </c>
      <c r="I958" s="89" cm="1">
        <f t="array" ref="I958">IFERROR(INDEX([1]!v_s10a_incident_by_feeder_FY26[Start_Date], ROWS($I$9:I958)),"")</f>
        <v>46068.319537037038</v>
      </c>
      <c r="J958" s="90" cm="1">
        <f t="array" ref="J958">IFERROR(INDEX([1]!v_s10a_incident_by_feeder_FY26[Start_Time], ROWS($J$9:J958)),"")</f>
        <v>46068.319537037038</v>
      </c>
      <c r="K958" s="89" cm="1">
        <f t="array" ref="K958">IFERROR(INDEX([1]!v_s10a_incident_by_feeder_FY26[End_Date], ROWS($K$9:K958)),"")</f>
        <v>46068.518750000003</v>
      </c>
      <c r="L958" s="90" cm="1">
        <f t="array" ref="L958">IFERROR(INDEX([1]!v_s10a_incident_by_feeder_FY26[End_Time], ROWS($L$9:L958)),"")</f>
        <v>46068.518750000003</v>
      </c>
      <c r="M958" s="97" cm="1">
        <f t="array" ref="M958">IFERROR(INDEX([1]!v_s10a_incident_by_feeder_FY26[SAIDI_Value], ROWS($M$9:M958)),"")</f>
        <v>1.3617078440243089</v>
      </c>
      <c r="N958" s="94" cm="1">
        <f t="array" ref="N958">IFERROR(INDEX([1]!v_s10a_incident_by_feeder_FY26[SAIFI_Value], ROWS($N$9:N958)),"")</f>
        <v>1.2131619765122979E-2</v>
      </c>
      <c r="O958" s="91" cm="1">
        <f t="array" ref="O958">IFERROR(INDEX([1]!v_s10a_incident_by_feeder_FY26[ICPs], ROWS($N$9:N958)),"")</f>
        <v>438</v>
      </c>
      <c r="P958" s="118" cm="1">
        <f t="array" ref="P958">IFERROR(INDEX([1]!v_s10a_incident_by_feeder_FY26[CML], ROWS($P$9:P958)),"")</f>
        <v>49163.100000653649</v>
      </c>
      <c r="Q958" s="88" t="str" cm="1">
        <f t="array" ref="Q958">IFERROR(INDEX([1]!v_s10a_incident_by_feeder_FY26[Planned or Unplanned], ROWS($Q$9:Q958)),"")</f>
        <v>Unplanned</v>
      </c>
      <c r="R958" s="88" t="str" cm="1">
        <f t="array" ref="R958">IFERROR(INDEX([1]!v_s10a_incident_by_feeder_FY26[Cause], ROWS($R$9:R958)),"")</f>
        <v>Third Party</v>
      </c>
      <c r="S958" s="88" t="str" cm="1">
        <f t="array" ref="S958">IFERROR(INDEX([1]!v_s10a_incident_by_feeder_FY26[Details], ROWS($S$9:S958)),"")</f>
        <v># Car vs Pole, at Pole 406597, SH12, Waima</v>
      </c>
      <c r="T958" s="18"/>
    </row>
    <row r="959" spans="1:20" ht="15.75" x14ac:dyDescent="0.25">
      <c r="A959" s="10">
        <v>959</v>
      </c>
      <c r="B959" s="11"/>
      <c r="C959" s="116"/>
      <c r="D959" s="116"/>
      <c r="E959" s="85" t="str" cm="1">
        <f t="array" ref="E959">IFERROR(INDEX([1]!v_s10a_incident_by_feeder_FY26[Interruptions Identifier], ROWS($E$9:E959)),"")</f>
        <v>INCD-37001-F-CROSSROADS</v>
      </c>
      <c r="F959" s="85" t="str" cm="1">
        <f t="array" ref="F959">IFERROR(INDEX([1]!v_s10a_incident_by_feeder_FY26[Circuit Location], ROWS($F$9:F959)),"")</f>
        <v>Mt Pokaka 171122 - Crossroads</v>
      </c>
      <c r="G959" s="88" t="str" cm="1">
        <f t="array" ref="G959">IFERROR(INDEX(#REF!, ROWS($G$9:G959)),"")</f>
        <v/>
      </c>
      <c r="H959" s="88" t="str" cm="1">
        <f t="array" ref="H959">IFERROR(INDEX([1]!v_s10a_incident_by_feeder_FY26[feeder], ROWS($H$9:H959)),"")</f>
        <v>CROSSROADS</v>
      </c>
      <c r="I959" s="89" cm="1">
        <f t="array" ref="I959">IFERROR(INDEX([1]!v_s10a_incident_by_feeder_FY26[Start_Date], ROWS($I$9:I959)),"")</f>
        <v>46068.593958333331</v>
      </c>
      <c r="J959" s="90" cm="1">
        <f t="array" ref="J959">IFERROR(INDEX([1]!v_s10a_incident_by_feeder_FY26[Start_Time], ROWS($J$9:J959)),"")</f>
        <v>46068.593958333331</v>
      </c>
      <c r="K959" s="89" cm="1">
        <f t="array" ref="K959">IFERROR(INDEX([1]!v_s10a_incident_by_feeder_FY26[End_Date], ROWS($K$9:K959)),"")</f>
        <v>46068.613668981481</v>
      </c>
      <c r="L959" s="90" cm="1">
        <f t="array" ref="L959">IFERROR(INDEX([1]!v_s10a_incident_by_feeder_FY26[End_Time], ROWS($L$9:L959)),"")</f>
        <v>46068.613668981481</v>
      </c>
      <c r="M959" s="97" cm="1">
        <f t="array" ref="M959">IFERROR(INDEX([1]!v_s10a_incident_by_feeder_FY26[SAIDI_Value], ROWS($M$9:M959)),"")</f>
        <v>7.0753933089094376E-2</v>
      </c>
      <c r="N959" s="94" cm="1">
        <f t="array" ref="N959">IFERROR(INDEX([1]!v_s10a_incident_by_feeder_FY26[SAIFI_Value], ROWS($N$9:N959)),"")</f>
        <v>2.4927985818745846E-3</v>
      </c>
      <c r="O959" s="91" cm="1">
        <f t="array" ref="O959">IFERROR(INDEX([1]!v_s10a_incident_by_feeder_FY26[ICPs], ROWS($N$9:N959)),"")</f>
        <v>90</v>
      </c>
      <c r="P959" s="118" cm="1">
        <f t="array" ref="P959">IFERROR(INDEX([1]!v_s10a_incident_by_feeder_FY26[CML], ROWS($P$9:P959)),"")</f>
        <v>2554.5000002486631</v>
      </c>
      <c r="Q959" s="88" t="str" cm="1">
        <f t="array" ref="Q959">IFERROR(INDEX([1]!v_s10a_incident_by_feeder_FY26[Planned or Unplanned], ROWS($Q$9:Q959)),"")</f>
        <v>Unplanned</v>
      </c>
      <c r="R959" s="88" t="str" cm="1">
        <f t="array" ref="R959">IFERROR(INDEX([1]!v_s10a_incident_by_feeder_FY26[Cause], ROWS($R$9:R959)),"")</f>
        <v>Vegetation</v>
      </c>
      <c r="S959" s="88" t="str" cm="1">
        <f t="array" ref="S959">IFERROR(INDEX([1]!v_s10a_incident_by_feeder_FY26[Details], ROWS($S$9:S959)),"")</f>
        <v># Trees in Line, at Pole 436411, Waimate Rd, Waimate North</v>
      </c>
      <c r="T959" s="18"/>
    </row>
    <row r="960" spans="1:20" ht="15.75" x14ac:dyDescent="0.25">
      <c r="A960" s="10">
        <v>960</v>
      </c>
      <c r="B960" s="11"/>
      <c r="C960" s="116"/>
      <c r="D960" s="116"/>
      <c r="E960" s="85" t="str" cm="1">
        <f t="array" ref="E960">IFERROR(INDEX([1]!v_s10a_incident_by_feeder_FY26[Interruptions Identifier], ROWS($E$9:E960)),"")</f>
        <v>INCD-37010-F-WAIMA</v>
      </c>
      <c r="F960" s="85" t="str" cm="1">
        <f t="array" ref="F960">IFERROR(INDEX([1]!v_s10a_incident_by_feeder_FY26[Circuit Location], ROWS($F$9:F960)),"")</f>
        <v>Omanaia 051772 - Waima</v>
      </c>
      <c r="G960" s="88" t="str" cm="1">
        <f t="array" ref="G960">IFERROR(INDEX(#REF!, ROWS($G$9:G960)),"")</f>
        <v/>
      </c>
      <c r="H960" s="88" t="str" cm="1">
        <f t="array" ref="H960">IFERROR(INDEX([1]!v_s10a_incident_by_feeder_FY26[feeder], ROWS($H$9:H960)),"")</f>
        <v>WAIMA</v>
      </c>
      <c r="I960" s="89" cm="1">
        <f t="array" ref="I960">IFERROR(INDEX([1]!v_s10a_incident_by_feeder_FY26[Start_Date], ROWS($I$9:I960)),"")</f>
        <v>46084.362500000003</v>
      </c>
      <c r="J960" s="90" cm="1">
        <f t="array" ref="J960">IFERROR(INDEX([1]!v_s10a_incident_by_feeder_FY26[Start_Time], ROWS($J$9:J960)),"")</f>
        <v>46084.362500000003</v>
      </c>
      <c r="K960" s="89" cm="1">
        <f t="array" ref="K960">IFERROR(INDEX([1]!v_s10a_incident_by_feeder_FY26[End_Date], ROWS($K$9:K960)),"")</f>
        <v>46084.459722222222</v>
      </c>
      <c r="L960" s="90" cm="1">
        <f t="array" ref="L960">IFERROR(INDEX([1]!v_s10a_incident_by_feeder_FY26[End_Time], ROWS($L$9:L960)),"")</f>
        <v>46084.459722222222</v>
      </c>
      <c r="M960" s="97" cm="1">
        <f t="array" ref="M960">IFERROR(INDEX([1]!v_s10a_incident_by_feeder_FY26[SAIDI_Value], ROWS($M$9:M960)),"")</f>
        <v>0.11245291380082424</v>
      </c>
      <c r="N960" s="94" cm="1">
        <f t="array" ref="N960">IFERROR(INDEX([1]!v_s10a_incident_by_feeder_FY26[SAIFI_Value], ROWS($N$9:N960)),"")</f>
        <v>8.0323509860403283E-4</v>
      </c>
      <c r="O960" s="91" cm="1">
        <f t="array" ref="O960">IFERROR(INDEX([1]!v_s10a_incident_by_feeder_FY26[ICPs], ROWS($N$9:N960)),"")</f>
        <v>29</v>
      </c>
      <c r="P960" s="118" cm="1">
        <f t="array" ref="P960">IFERROR(INDEX([1]!v_s10a_incident_by_feeder_FY26[CML], ROWS($P$9:P960)),"")</f>
        <v>4059.9999998649582</v>
      </c>
      <c r="Q960" s="88" t="str" cm="1">
        <f t="array" ref="Q960">IFERROR(INDEX([1]!v_s10a_incident_by_feeder_FY26[Planned or Unplanned], ROWS($Q$9:Q960)),"")</f>
        <v>Planned</v>
      </c>
      <c r="R960" s="88" t="str" cm="1">
        <f t="array" ref="R960">IFERROR(INDEX([1]!v_s10a_incident_by_feeder_FY26[Cause], ROWS($R$9:R960)),"")</f>
        <v>Planned Outage</v>
      </c>
      <c r="S960" s="88" t="str" cm="1">
        <f t="array" ref="S960">IFERROR(INDEX([1]!v_s10a_incident_by_feeder_FY26[Details], ROWS($S$9:S960)),"")</f>
        <v># Isolation for Omanaia 33kV Pole Replacements, near Switch 451, Rakauwahia Rd, Omanaia</v>
      </c>
      <c r="T960" s="18"/>
    </row>
    <row r="961" spans="1:20" ht="15.75" x14ac:dyDescent="0.25">
      <c r="A961" s="10">
        <v>961</v>
      </c>
      <c r="B961" s="11"/>
      <c r="C961" s="116"/>
      <c r="D961" s="116"/>
      <c r="E961" s="85" t="str" cm="1">
        <f t="array" ref="E961">IFERROR(INDEX([1]!v_s10a_incident_by_feeder_FY26[Interruptions Identifier], ROWS($E$9:E961)),"")</f>
        <v>INCD-37013-F-PUKENUI SOUTH</v>
      </c>
      <c r="F961" s="85" t="str" cm="1">
        <f t="array" ref="F961">IFERROR(INDEX([1]!v_s10a_incident_by_feeder_FY26[Circuit Location], ROWS($F$9:F961)),"")</f>
        <v>Pukenui 131132 - Pukenui South</v>
      </c>
      <c r="G961" s="88" t="str" cm="1">
        <f t="array" ref="G961">IFERROR(INDEX(#REF!, ROWS($G$9:G961)),"")</f>
        <v/>
      </c>
      <c r="H961" s="88" t="str" cm="1">
        <f t="array" ref="H961">IFERROR(INDEX([1]!v_s10a_incident_by_feeder_FY26[feeder], ROWS($H$9:H961)),"")</f>
        <v>PUKENUI SOUTH</v>
      </c>
      <c r="I961" s="89" cm="1">
        <f t="array" ref="I961">IFERROR(INDEX([1]!v_s10a_incident_by_feeder_FY26[Start_Date], ROWS($I$9:I961)),"")</f>
        <v>46069.6247337963</v>
      </c>
      <c r="J961" s="90" cm="1">
        <f t="array" ref="J961">IFERROR(INDEX([1]!v_s10a_incident_by_feeder_FY26[Start_Time], ROWS($J$9:J961)),"")</f>
        <v>46069.6247337963</v>
      </c>
      <c r="K961" s="89" cm="1">
        <f t="array" ref="K961">IFERROR(INDEX([1]!v_s10a_incident_by_feeder_FY26[End_Date], ROWS($K$9:K961)),"")</f>
        <v>46069.629976851851</v>
      </c>
      <c r="L961" s="90" cm="1">
        <f t="array" ref="L961">IFERROR(INDEX([1]!v_s10a_incident_by_feeder_FY26[End_Time], ROWS($L$9:L961)),"")</f>
        <v>46069.629976851851</v>
      </c>
      <c r="M961" s="97" cm="1">
        <f t="array" ref="M961">IFERROR(INDEX([1]!v_s10a_incident_by_feeder_FY26[SAIDI_Value], ROWS($M$9:M961)),"")</f>
        <v>0.12672557047697844</v>
      </c>
      <c r="N961" s="94" cm="1">
        <f t="array" ref="N961">IFERROR(INDEX([1]!v_s10a_incident_by_feeder_FY26[SAIFI_Value], ROWS($N$9:N961)),"")</f>
        <v>1.6784843784622184E-2</v>
      </c>
      <c r="O961" s="91" cm="1">
        <f t="array" ref="O961">IFERROR(INDEX([1]!v_s10a_incident_by_feeder_FY26[ICPs], ROWS($N$9:N961)),"")</f>
        <v>605.99999999999932</v>
      </c>
      <c r="P961" s="118" cm="1">
        <f t="array" ref="P961">IFERROR(INDEX([1]!v_s10a_incident_by_feeder_FY26[CML], ROWS($P$9:P961)),"")</f>
        <v>4575.2999965008294</v>
      </c>
      <c r="Q961" s="88" t="str" cm="1">
        <f t="array" ref="Q961">IFERROR(INDEX([1]!v_s10a_incident_by_feeder_FY26[Planned or Unplanned], ROWS($Q$9:Q961)),"")</f>
        <v>Unplanned</v>
      </c>
      <c r="R961" s="88" t="str" cm="1">
        <f t="array" ref="R961">IFERROR(INDEX([1]!v_s10a_incident_by_feeder_FY26[Cause], ROWS($R$9:R961)),"")</f>
        <v>Unknown</v>
      </c>
      <c r="S961" s="88" t="str" cm="1">
        <f t="array" ref="S961">IFERROR(INDEX([1]!v_s10a_incident_by_feeder_FY26[Details], ROWS($S$9:S961)),"")</f>
        <v># Circuit Breaker 131012 Tripped, Lamb Road, Pukenui</v>
      </c>
      <c r="T961" s="18"/>
    </row>
    <row r="962" spans="1:20" ht="15.75" x14ac:dyDescent="0.25">
      <c r="A962" s="10">
        <v>962</v>
      </c>
      <c r="B962" s="11"/>
      <c r="C962" s="116"/>
      <c r="D962" s="116"/>
      <c r="E962" s="85" t="str" cm="1">
        <f t="array" ref="E962">IFERROR(INDEX([1]!v_s10a_incident_by_feeder_FY26[Interruptions Identifier], ROWS($E$9:E962)),"")</f>
        <v>INCD-37013-F-TE KAO</v>
      </c>
      <c r="F962" s="85" t="str" cm="1">
        <f t="array" ref="F962">IFERROR(INDEX([1]!v_s10a_incident_by_feeder_FY26[Circuit Location], ROWS($F$9:F962)),"")</f>
        <v>Pukenui 131142 - Te Kao</v>
      </c>
      <c r="G962" s="88" t="str" cm="1">
        <f t="array" ref="G962">IFERROR(INDEX(#REF!, ROWS($G$9:G962)),"")</f>
        <v/>
      </c>
      <c r="H962" s="88" t="str" cm="1">
        <f t="array" ref="H962">IFERROR(INDEX([1]!v_s10a_incident_by_feeder_FY26[feeder], ROWS($H$9:H962)),"")</f>
        <v>TE KAO</v>
      </c>
      <c r="I962" s="89" cm="1">
        <f t="array" ref="I962">IFERROR(INDEX([1]!v_s10a_incident_by_feeder_FY26[Start_Date], ROWS($I$9:I962)),"")</f>
        <v>46069.6247337963</v>
      </c>
      <c r="J962" s="90" cm="1">
        <f t="array" ref="J962">IFERROR(INDEX([1]!v_s10a_incident_by_feeder_FY26[Start_Time], ROWS($J$9:J962)),"")</f>
        <v>46069.6247337963</v>
      </c>
      <c r="K962" s="89" cm="1">
        <f t="array" ref="K962">IFERROR(INDEX([1]!v_s10a_incident_by_feeder_FY26[End_Date], ROWS($K$9:K962)),"")</f>
        <v>46069.629976851851</v>
      </c>
      <c r="L962" s="90" cm="1">
        <f t="array" ref="L962">IFERROR(INDEX([1]!v_s10a_incident_by_feeder_FY26[End_Time], ROWS($L$9:L962)),"")</f>
        <v>46069.629976851851</v>
      </c>
      <c r="M962" s="97" cm="1">
        <f t="array" ref="M962">IFERROR(INDEX([1]!v_s10a_incident_by_feeder_FY26[SAIDI_Value], ROWS($M$9:M962)),"")</f>
        <v>0.14115471959069384</v>
      </c>
      <c r="N962" s="94" cm="1">
        <f t="array" ref="N962">IFERROR(INDEX([1]!v_s10a_incident_by_feeder_FY26[SAIFI_Value], ROWS($N$9:N962)),"")</f>
        <v>1.8695989364059366E-2</v>
      </c>
      <c r="O962" s="91" cm="1">
        <f t="array" ref="O962">IFERROR(INDEX([1]!v_s10a_incident_by_feeder_FY26[ICPs], ROWS($N$9:N962)),"")</f>
        <v>674.99999999999932</v>
      </c>
      <c r="P962" s="118" cm="1">
        <f t="array" ref="P962">IFERROR(INDEX([1]!v_s10a_incident_by_feeder_FY26[CML], ROWS($P$9:P962)),"")</f>
        <v>5096.2499961024096</v>
      </c>
      <c r="Q962" s="88" t="str" cm="1">
        <f t="array" ref="Q962">IFERROR(INDEX([1]!v_s10a_incident_by_feeder_FY26[Planned or Unplanned], ROWS($Q$9:Q962)),"")</f>
        <v>Unplanned</v>
      </c>
      <c r="R962" s="88" t="str" cm="1">
        <f t="array" ref="R962">IFERROR(INDEX([1]!v_s10a_incident_by_feeder_FY26[Cause], ROWS($R$9:R962)),"")</f>
        <v>Unknown</v>
      </c>
      <c r="S962" s="88" t="str" cm="1">
        <f t="array" ref="S962">IFERROR(INDEX([1]!v_s10a_incident_by_feeder_FY26[Details], ROWS($S$9:S962)),"")</f>
        <v># Circuit Breaker 131012 Tripped, Lamb Road, Pukenui</v>
      </c>
      <c r="T962" s="18"/>
    </row>
    <row r="963" spans="1:20" ht="15.75" x14ac:dyDescent="0.25">
      <c r="A963" s="10">
        <v>963</v>
      </c>
      <c r="B963" s="11"/>
      <c r="C963" s="116"/>
      <c r="D963" s="116"/>
      <c r="E963" s="85" t="str" cm="1">
        <f t="array" ref="E963">IFERROR(INDEX([1]!v_s10a_incident_by_feeder_FY26[Interruptions Identifier], ROWS($E$9:E963)),"")</f>
        <v>INCD-37028-F-WHANGAROA</v>
      </c>
      <c r="F963" s="85" t="str" cm="1">
        <f t="array" ref="F963">IFERROR(INDEX([1]!v_s10a_incident_by_feeder_FY26[Circuit Location], ROWS($F$9:F963)),"")</f>
        <v>Kaeo 191722 - Whangaroa</v>
      </c>
      <c r="G963" s="88" t="str" cm="1">
        <f t="array" ref="G963">IFERROR(INDEX(#REF!, ROWS($G$9:G963)),"")</f>
        <v/>
      </c>
      <c r="H963" s="88" t="str" cm="1">
        <f t="array" ref="H963">IFERROR(INDEX([1]!v_s10a_incident_by_feeder_FY26[feeder], ROWS($H$9:H963)),"")</f>
        <v>WHANGAROA</v>
      </c>
      <c r="I963" s="89" cm="1">
        <f t="array" ref="I963">IFERROR(INDEX([1]!v_s10a_incident_by_feeder_FY26[Start_Date], ROWS($I$9:I963)),"")</f>
        <v>46069.677777777775</v>
      </c>
      <c r="J963" s="90" cm="1">
        <f t="array" ref="J963">IFERROR(INDEX([1]!v_s10a_incident_by_feeder_FY26[Start_Time], ROWS($J$9:J963)),"")</f>
        <v>46069.677777777775</v>
      </c>
      <c r="K963" s="89" cm="1">
        <f t="array" ref="K963">IFERROR(INDEX([1]!v_s10a_incident_by_feeder_FY26[End_Date], ROWS($K$9:K963)),"")</f>
        <v>46069.760416666664</v>
      </c>
      <c r="L963" s="90" cm="1">
        <f t="array" ref="L963">IFERROR(INDEX([1]!v_s10a_incident_by_feeder_FY26[End_Time], ROWS($L$9:L963)),"")</f>
        <v>46069.760416666664</v>
      </c>
      <c r="M963" s="97" cm="1">
        <f t="array" ref="M963">IFERROR(INDEX([1]!v_s10a_incident_by_feeder_FY26[SAIDI_Value], ROWS($M$9:M963)),"")</f>
        <v>2.9664303124365597E-2</v>
      </c>
      <c r="N963" s="94" cm="1">
        <f t="array" ref="N963">IFERROR(INDEX([1]!v_s10a_incident_by_feeder_FY26[SAIFI_Value], ROWS($N$9:N963)),"")</f>
        <v>2.4927985818745847E-4</v>
      </c>
      <c r="O963" s="91" cm="1">
        <f t="array" ref="O963">IFERROR(INDEX([1]!v_s10a_incident_by_feeder_FY26[ICPs], ROWS($N$9:N963)),"")</f>
        <v>9</v>
      </c>
      <c r="P963" s="118" cm="1">
        <f t="array" ref="P963">IFERROR(INDEX([1]!v_s10a_incident_by_feeder_FY26[CML], ROWS($P$9:P963)),"")</f>
        <v>1071.0000000020955</v>
      </c>
      <c r="Q963" s="88" t="str" cm="1">
        <f t="array" ref="Q963">IFERROR(INDEX([1]!v_s10a_incident_by_feeder_FY26[Planned or Unplanned], ROWS($Q$9:Q963)),"")</f>
        <v>Unplanned</v>
      </c>
      <c r="R963" s="88" t="str" cm="1">
        <f t="array" ref="R963">IFERROR(INDEX([1]!v_s10a_incident_by_feeder_FY26[Cause], ROWS($R$9:R963)),"")</f>
        <v>Defective Equipment</v>
      </c>
      <c r="S963" s="88" t="str" cm="1">
        <f t="array" ref="S963">IFERROR(INDEX([1]!v_s10a_incident_by_feeder_FY26[Details], ROWS($S$9:S963)),"")</f>
        <v># Replace Crossarm at Pole 436945, Wainui Rd, Kaeo</v>
      </c>
      <c r="T963" s="18"/>
    </row>
    <row r="964" spans="1:20" ht="15.75" x14ac:dyDescent="0.25">
      <c r="A964" s="10">
        <v>964</v>
      </c>
      <c r="B964" s="11"/>
      <c r="C964" s="116"/>
      <c r="D964" s="116"/>
      <c r="E964" s="85" t="str" cm="1">
        <f t="array" ref="E964">IFERROR(INDEX([1]!v_s10a_incident_by_feeder_FY26[Interruptions Identifier], ROWS($E$9:E964)),"")</f>
        <v>INCD-37031-F-PURERUA</v>
      </c>
      <c r="F964" s="85" t="str" cm="1">
        <f t="array" ref="F964">IFERROR(INDEX([1]!v_s10a_incident_by_feeder_FY26[Circuit Location], ROWS($F$9:F964)),"")</f>
        <v>Waipapa 041632 - Purerua</v>
      </c>
      <c r="G964" s="88" t="str" cm="1">
        <f t="array" ref="G964">IFERROR(INDEX(#REF!, ROWS($G$9:G964)),"")</f>
        <v/>
      </c>
      <c r="H964" s="88" t="str" cm="1">
        <f t="array" ref="H964">IFERROR(INDEX([1]!v_s10a_incident_by_feeder_FY26[feeder], ROWS($H$9:H964)),"")</f>
        <v>PURERUA</v>
      </c>
      <c r="I964" s="89" cm="1">
        <f t="array" ref="I964">IFERROR(INDEX([1]!v_s10a_incident_by_feeder_FY26[Start_Date], ROWS($I$9:I964)),"")</f>
        <v>46069.680034722223</v>
      </c>
      <c r="J964" s="90" cm="1">
        <f t="array" ref="J964">IFERROR(INDEX([1]!v_s10a_incident_by_feeder_FY26[Start_Time], ROWS($J$9:J964)),"")</f>
        <v>46069.680034722223</v>
      </c>
      <c r="K964" s="89" cm="1">
        <f t="array" ref="K964">IFERROR(INDEX([1]!v_s10a_incident_by_feeder_FY26[End_Date], ROWS($K$9:K964)),"")</f>
        <v>46069.73133101852</v>
      </c>
      <c r="L964" s="90" cm="1">
        <f t="array" ref="L964">IFERROR(INDEX([1]!v_s10a_incident_by_feeder_FY26[End_Time], ROWS($L$9:L964)),"")</f>
        <v>46069.73133101852</v>
      </c>
      <c r="M964" s="97" cm="1">
        <f t="array" ref="M964">IFERROR(INDEX([1]!v_s10a_incident_by_feeder_FY26[SAIDI_Value], ROWS($M$9:M964)),"")</f>
        <v>0.39282074008684265</v>
      </c>
      <c r="N964" s="94" cm="1">
        <f t="array" ref="N964">IFERROR(INDEX([1]!v_s10a_incident_by_feeder_FY26[SAIFI_Value], ROWS($N$9:N964)),"")</f>
        <v>5.317970307999114E-3</v>
      </c>
      <c r="O964" s="91" cm="1">
        <f t="array" ref="O964">IFERROR(INDEX([1]!v_s10a_incident_by_feeder_FY26[ICPs], ROWS($N$9:N964)),"")</f>
        <v>192</v>
      </c>
      <c r="P964" s="118" cm="1">
        <f t="array" ref="P964">IFERROR(INDEX([1]!v_s10a_incident_by_feeder_FY26[CML], ROWS($P$9:P964)),"")</f>
        <v>14182.400000095367</v>
      </c>
      <c r="Q964" s="88" t="str" cm="1">
        <f t="array" ref="Q964">IFERROR(INDEX([1]!v_s10a_incident_by_feeder_FY26[Planned or Unplanned], ROWS($Q$9:Q964)),"")</f>
        <v>Unplanned</v>
      </c>
      <c r="R964" s="88" t="str" cm="1">
        <f t="array" ref="R964">IFERROR(INDEX([1]!v_s10a_incident_by_feeder_FY26[Cause], ROWS($R$9:R964)),"")</f>
        <v>Unknown</v>
      </c>
      <c r="S964" s="88" t="str" cm="1">
        <f t="array" ref="S964">IFERROR(INDEX([1]!v_s10a_incident_by_feeder_FY26[Details], ROWS($S$9:S964)),"")</f>
        <v># Sectionaliser S1044 Tripped, Opito Bay Rd, Waipapa</v>
      </c>
      <c r="T964" s="18"/>
    </row>
    <row r="965" spans="1:20" ht="15.75" x14ac:dyDescent="0.25">
      <c r="A965" s="10">
        <v>965</v>
      </c>
      <c r="B965" s="11"/>
      <c r="C965" s="116"/>
      <c r="D965" s="116"/>
      <c r="E965" s="85" t="str" cm="1">
        <f t="array" ref="E965">IFERROR(INDEX([1]!v_s10a_incident_by_feeder_FY26[Interruptions Identifier], ROWS($E$9:E965)),"")</f>
        <v>INCD-37040-F-REDAN ROAD</v>
      </c>
      <c r="F965" s="85" t="str" cm="1">
        <f t="array" ref="F965">IFERROR(INDEX([1]!v_s10a_incident_by_feeder_FY26[Circuit Location], ROWS($F$9:F965)),"")</f>
        <v>Okahu CB1107 - Redan Road</v>
      </c>
      <c r="G965" s="88" t="str" cm="1">
        <f t="array" ref="G965">IFERROR(INDEX(#REF!, ROWS($G$9:G965)),"")</f>
        <v/>
      </c>
      <c r="H965" s="88" t="str" cm="1">
        <f t="array" ref="H965">IFERROR(INDEX([1]!v_s10a_incident_by_feeder_FY26[feeder], ROWS($H$9:H965)),"")</f>
        <v>REDAN ROAD</v>
      </c>
      <c r="I965" s="89" cm="1">
        <f t="array" ref="I965">IFERROR(INDEX([1]!v_s10a_incident_by_feeder_FY26[Start_Date], ROWS($I$9:I965)),"")</f>
        <v>46070.518611111111</v>
      </c>
      <c r="J965" s="90" cm="1">
        <f t="array" ref="J965">IFERROR(INDEX([1]!v_s10a_incident_by_feeder_FY26[Start_Time], ROWS($J$9:J965)),"")</f>
        <v>46070.518611111111</v>
      </c>
      <c r="K965" s="89" cm="1">
        <f t="array" ref="K965">IFERROR(INDEX([1]!v_s10a_incident_by_feeder_FY26[End_Date], ROWS($K$9:K965)),"")</f>
        <v>46070.533946759257</v>
      </c>
      <c r="L965" s="90" cm="1">
        <f t="array" ref="L965">IFERROR(INDEX([1]!v_s10a_incident_by_feeder_FY26[End_Time], ROWS($L$9:L965)),"")</f>
        <v>46070.533946759257</v>
      </c>
      <c r="M965" s="97" cm="1">
        <f t="array" ref="M965">IFERROR(INDEX([1]!v_s10a_incident_by_feeder_FY26[SAIDI_Value], ROWS($M$9:M965)),"")</f>
        <v>0.18859504056727974</v>
      </c>
      <c r="N965" s="94" cm="1">
        <f t="array" ref="N965">IFERROR(INDEX([1]!v_s10a_incident_by_feeder_FY26[SAIFI_Value], ROWS($N$9:N965)),"")</f>
        <v>1.9611579183142023E-2</v>
      </c>
      <c r="O965" s="91" cm="1">
        <f t="array" ref="O965">IFERROR(INDEX([1]!v_s10a_incident_by_feeder_FY26[ICPs], ROWS($N$9:N965)),"")</f>
        <v>708.05645482815964</v>
      </c>
      <c r="P965" s="118" cm="1">
        <f t="array" ref="P965">IFERROR(INDEX([1]!v_s10a_incident_by_feeder_FY26[CML], ROWS($P$9:P965)),"")</f>
        <v>6809.0353446410681</v>
      </c>
      <c r="Q965" s="88" t="str" cm="1">
        <f t="array" ref="Q965">IFERROR(INDEX([1]!v_s10a_incident_by_feeder_FY26[Planned or Unplanned], ROWS($Q$9:Q965)),"")</f>
        <v>Unplanned</v>
      </c>
      <c r="R965" s="88" t="str" cm="1">
        <f t="array" ref="R965">IFERROR(INDEX([1]!v_s10a_incident_by_feeder_FY26[Cause], ROWS($R$9:R965)),"")</f>
        <v>Defective Equipment</v>
      </c>
      <c r="S965" s="88" t="str" cm="1">
        <f t="array" ref="S965">IFERROR(INDEX([1]!v_s10a_incident_by_feeder_FY26[Details], ROWS($S$9:S965)),"")</f>
        <v># Circuit Breaker 151172 Tripped Northern Network, SH1, Kaitaia</v>
      </c>
      <c r="T965" s="18"/>
    </row>
    <row r="966" spans="1:20" ht="15.75" x14ac:dyDescent="0.25">
      <c r="A966" s="10">
        <v>966</v>
      </c>
      <c r="B966" s="11"/>
      <c r="C966" s="116"/>
      <c r="D966" s="116"/>
      <c r="E966" s="85" t="str" cm="1">
        <f t="array" ref="E966">IFERROR(INDEX([1]!v_s10a_incident_by_feeder_FY26[Interruptions Identifier], ROWS($E$9:E966)),"")</f>
        <v>INCD-37040-F-NORTH ROAD</v>
      </c>
      <c r="F966" s="85" t="str" cm="1">
        <f t="array" ref="F966">IFERROR(INDEX([1]!v_s10a_incident_by_feeder_FY26[Circuit Location], ROWS($F$9:F966)),"")</f>
        <v>NPL CB1408 - North Road</v>
      </c>
      <c r="G966" s="88" t="str" cm="1">
        <f t="array" ref="G966">IFERROR(INDEX(#REF!, ROWS($G$9:G966)),"")</f>
        <v/>
      </c>
      <c r="H966" s="88" t="str" cm="1">
        <f t="array" ref="H966">IFERROR(INDEX([1]!v_s10a_incident_by_feeder_FY26[feeder], ROWS($H$9:H966)),"")</f>
        <v>NORTH ROAD</v>
      </c>
      <c r="I966" s="89" cm="1">
        <f t="array" ref="I966">IFERROR(INDEX([1]!v_s10a_incident_by_feeder_FY26[Start_Date], ROWS($I$9:I966)),"")</f>
        <v>46070.518611111111</v>
      </c>
      <c r="J966" s="90" cm="1">
        <f t="array" ref="J966">IFERROR(INDEX([1]!v_s10a_incident_by_feeder_FY26[Start_Time], ROWS($J$9:J966)),"")</f>
        <v>46070.518611111111</v>
      </c>
      <c r="K966" s="89" cm="1">
        <f t="array" ref="K966">IFERROR(INDEX([1]!v_s10a_incident_by_feeder_FY26[End_Date], ROWS($K$9:K966)),"")</f>
        <v>46070.533946759257</v>
      </c>
      <c r="L966" s="90" cm="1">
        <f t="array" ref="L966">IFERROR(INDEX([1]!v_s10a_incident_by_feeder_FY26[End_Time], ROWS($L$9:L966)),"")</f>
        <v>46070.533946759257</v>
      </c>
      <c r="M966" s="97" cm="1">
        <f t="array" ref="M966">IFERROR(INDEX([1]!v_s10a_incident_by_feeder_FY26[SAIDI_Value], ROWS($M$9:M966)),"")</f>
        <v>0.1536996305188143</v>
      </c>
      <c r="N966" s="94" cm="1">
        <f t="array" ref="N966">IFERROR(INDEX([1]!v_s10a_incident_by_feeder_FY26[SAIFI_Value], ROWS($N$9:N966)),"")</f>
        <v>1.5982883034848596E-2</v>
      </c>
      <c r="O966" s="91" cm="1">
        <f t="array" ref="O966">IFERROR(INDEX([1]!v_s10a_incident_by_feeder_FY26[ICPs], ROWS($N$9:N966)),"")</f>
        <v>577.0460090901737</v>
      </c>
      <c r="P966" s="118" cm="1">
        <f t="array" ref="P966">IFERROR(INDEX([1]!v_s10a_incident_by_feeder_FY26[CML], ROWS($P$9:P966)),"")</f>
        <v>5549.1714602512711</v>
      </c>
      <c r="Q966" s="88" t="str" cm="1">
        <f t="array" ref="Q966">IFERROR(INDEX([1]!v_s10a_incident_by_feeder_FY26[Planned or Unplanned], ROWS($Q$9:Q966)),"")</f>
        <v>Unplanned</v>
      </c>
      <c r="R966" s="88" t="str" cm="1">
        <f t="array" ref="R966">IFERROR(INDEX([1]!v_s10a_incident_by_feeder_FY26[Cause], ROWS($R$9:R966)),"")</f>
        <v>Defective Equipment</v>
      </c>
      <c r="S966" s="88" t="str" cm="1">
        <f t="array" ref="S966">IFERROR(INDEX([1]!v_s10a_incident_by_feeder_FY26[Details], ROWS($S$9:S966)),"")</f>
        <v># Circuit Breaker 151172 Tripped Northern Network, SH1, Kaitaia</v>
      </c>
      <c r="T966" s="18"/>
    </row>
    <row r="967" spans="1:20" ht="15.75" x14ac:dyDescent="0.25">
      <c r="A967" s="10">
        <v>967</v>
      </c>
      <c r="B967" s="11"/>
      <c r="C967" s="116"/>
      <c r="D967" s="116"/>
      <c r="E967" s="85" t="str" cm="1">
        <f t="array" ref="E967">IFERROR(INDEX([1]!v_s10a_incident_by_feeder_FY26[Interruptions Identifier], ROWS($E$9:E967)),"")</f>
        <v>INCD-37040-F-VICTORIA VALLEY</v>
      </c>
      <c r="F967" s="85" t="str" cm="1">
        <f t="array" ref="F967">IFERROR(INDEX([1]!v_s10a_incident_by_feeder_FY26[Circuit Location], ROWS($F$9:F967)),"")</f>
        <v>Kaitaia Transmission 151802 - Victoria Valley</v>
      </c>
      <c r="G967" s="88" t="str" cm="1">
        <f t="array" ref="G967">IFERROR(INDEX(#REF!, ROWS($G$9:G967)),"")</f>
        <v/>
      </c>
      <c r="H967" s="88" t="str" cm="1">
        <f t="array" ref="H967">IFERROR(INDEX([1]!v_s10a_incident_by_feeder_FY26[feeder], ROWS($H$9:H967)),"")</f>
        <v>VICTORIA VALLEY</v>
      </c>
      <c r="I967" s="89" cm="1">
        <f t="array" ref="I967">IFERROR(INDEX([1]!v_s10a_incident_by_feeder_FY26[Start_Date], ROWS($I$9:I967)),"")</f>
        <v>46070.518611111111</v>
      </c>
      <c r="J967" s="90" cm="1">
        <f t="array" ref="J967">IFERROR(INDEX([1]!v_s10a_incident_by_feeder_FY26[Start_Time], ROWS($J$9:J967)),"")</f>
        <v>46070.518611111111</v>
      </c>
      <c r="K967" s="89" cm="1">
        <f t="array" ref="K967">IFERROR(INDEX([1]!v_s10a_incident_by_feeder_FY26[End_Date], ROWS($K$9:K967)),"")</f>
        <v>46070.533946759257</v>
      </c>
      <c r="L967" s="90" cm="1">
        <f t="array" ref="L967">IFERROR(INDEX([1]!v_s10a_incident_by_feeder_FY26[End_Time], ROWS($L$9:L967)),"")</f>
        <v>46070.533946759257</v>
      </c>
      <c r="M967" s="97" cm="1">
        <f t="array" ref="M967">IFERROR(INDEX([1]!v_s10a_incident_by_feeder_FY26[SAIDI_Value], ROWS($M$9:M967)),"")</f>
        <v>5.0078909077186845E-2</v>
      </c>
      <c r="N967" s="94" cm="1">
        <f t="array" ref="N967">IFERROR(INDEX([1]!v_s10a_incident_by_feeder_FY26[SAIFI_Value], ROWS($N$9:N967)),"")</f>
        <v>5.2075944723596699E-3</v>
      </c>
      <c r="O967" s="91" cm="1">
        <f t="array" ref="O967">IFERROR(INDEX([1]!v_s10a_incident_by_feeder_FY26[ICPs], ROWS($N$9:N967)),"")</f>
        <v>188.01499083007351</v>
      </c>
      <c r="P967" s="118" cm="1">
        <f t="array" ref="P967">IFERROR(INDEX([1]!v_s10a_incident_by_feeder_FY26[CML], ROWS($P$9:P967)),"")</f>
        <v>1808.0489333227538</v>
      </c>
      <c r="Q967" s="88" t="str" cm="1">
        <f t="array" ref="Q967">IFERROR(INDEX([1]!v_s10a_incident_by_feeder_FY26[Planned or Unplanned], ROWS($Q$9:Q967)),"")</f>
        <v>Unplanned</v>
      </c>
      <c r="R967" s="88" t="str" cm="1">
        <f t="array" ref="R967">IFERROR(INDEX([1]!v_s10a_incident_by_feeder_FY26[Cause], ROWS($R$9:R967)),"")</f>
        <v>Defective Equipment</v>
      </c>
      <c r="S967" s="88" t="str" cm="1">
        <f t="array" ref="S967">IFERROR(INDEX([1]!v_s10a_incident_by_feeder_FY26[Details], ROWS($S$9:S967)),"")</f>
        <v># Circuit Breaker 151172 Tripped Northern Network, SH1, Kaitaia</v>
      </c>
      <c r="T967" s="18"/>
    </row>
    <row r="968" spans="1:20" ht="15.75" x14ac:dyDescent="0.25">
      <c r="A968" s="10">
        <v>968</v>
      </c>
      <c r="B968" s="11"/>
      <c r="C968" s="116"/>
      <c r="D968" s="116"/>
      <c r="E968" s="85" t="str" cm="1">
        <f t="array" ref="E968">IFERROR(INDEX([1]!v_s10a_incident_by_feeder_FY26[Interruptions Identifier], ROWS($E$9:E968)),"")</f>
        <v>INCD-37040-F-AWANUI</v>
      </c>
      <c r="F968" s="85" t="str" cm="1">
        <f t="array" ref="F968">IFERROR(INDEX([1]!v_s10a_incident_by_feeder_FY26[Circuit Location], ROWS($F$9:F968)),"")</f>
        <v>NPL CB1406 - Awanui</v>
      </c>
      <c r="G968" s="88" t="str" cm="1">
        <f t="array" ref="G968">IFERROR(INDEX(#REF!, ROWS($G$9:G968)),"")</f>
        <v/>
      </c>
      <c r="H968" s="88" t="str" cm="1">
        <f t="array" ref="H968">IFERROR(INDEX([1]!v_s10a_incident_by_feeder_FY26[feeder], ROWS($H$9:H968)),"")</f>
        <v>AWANUI</v>
      </c>
      <c r="I968" s="89" cm="1">
        <f t="array" ref="I968">IFERROR(INDEX([1]!v_s10a_incident_by_feeder_FY26[Start_Date], ROWS($I$9:I968)),"")</f>
        <v>46070.518611111111</v>
      </c>
      <c r="J968" s="90" cm="1">
        <f t="array" ref="J968">IFERROR(INDEX([1]!v_s10a_incident_by_feeder_FY26[Start_Time], ROWS($J$9:J968)),"")</f>
        <v>46070.518611111111</v>
      </c>
      <c r="K968" s="89" cm="1">
        <f t="array" ref="K968">IFERROR(INDEX([1]!v_s10a_incident_by_feeder_FY26[End_Date], ROWS($K$9:K968)),"")</f>
        <v>46070.533946759257</v>
      </c>
      <c r="L968" s="90" cm="1">
        <f t="array" ref="L968">IFERROR(INDEX([1]!v_s10a_incident_by_feeder_FY26[End_Time], ROWS($L$9:L968)),"")</f>
        <v>46070.533946759257</v>
      </c>
      <c r="M968" s="97" cm="1">
        <f t="array" ref="M968">IFERROR(INDEX([1]!v_s10a_incident_by_feeder_FY26[SAIDI_Value], ROWS($M$9:M968)),"")</f>
        <v>0.26325959350030465</v>
      </c>
      <c r="N968" s="94" cm="1">
        <f t="array" ref="N968">IFERROR(INDEX([1]!v_s10a_incident_by_feeder_FY26[SAIFI_Value], ROWS($N$9:N968)),"")</f>
        <v>2.7339870979888787E-2</v>
      </c>
      <c r="O968" s="91" cm="1">
        <f t="array" ref="O968">IFERROR(INDEX([1]!v_s10a_incident_by_feeder_FY26[ICPs], ROWS($N$9:N968)),"")</f>
        <v>987.07870185790489</v>
      </c>
      <c r="P968" s="118" cm="1">
        <f t="array" ref="P968">IFERROR(INDEX([1]!v_s10a_incident_by_feeder_FY26[CML], ROWS($P$9:P968)),"")</f>
        <v>9504.7243637349984</v>
      </c>
      <c r="Q968" s="88" t="str" cm="1">
        <f t="array" ref="Q968">IFERROR(INDEX([1]!v_s10a_incident_by_feeder_FY26[Planned or Unplanned], ROWS($Q$9:Q968)),"")</f>
        <v>Unplanned</v>
      </c>
      <c r="R968" s="88" t="str" cm="1">
        <f t="array" ref="R968">IFERROR(INDEX([1]!v_s10a_incident_by_feeder_FY26[Cause], ROWS($R$9:R968)),"")</f>
        <v>Defective Equipment</v>
      </c>
      <c r="S968" s="88" t="str" cm="1">
        <f t="array" ref="S968">IFERROR(INDEX([1]!v_s10a_incident_by_feeder_FY26[Details], ROWS($S$9:S968)),"")</f>
        <v># Circuit Breaker 151172 Tripped Northern Network, SH1, Kaitaia</v>
      </c>
      <c r="T968" s="18"/>
    </row>
    <row r="969" spans="1:20" ht="15.75" x14ac:dyDescent="0.25">
      <c r="A969" s="10">
        <v>969</v>
      </c>
      <c r="B969" s="11"/>
      <c r="C969" s="116"/>
      <c r="D969" s="116"/>
      <c r="E969" s="85" t="str" cm="1">
        <f t="array" ref="E969">IFERROR(INDEX([1]!v_s10a_incident_by_feeder_FY26[Interruptions Identifier], ROWS($E$9:E969)),"")</f>
        <v>INCD-37040-F-SOUTH ROAD</v>
      </c>
      <c r="F969" s="85" t="str" cm="1">
        <f t="array" ref="F969">IFERROR(INDEX([1]!v_s10a_incident_by_feeder_FY26[Circuit Location], ROWS($F$9:F969)),"")</f>
        <v>Okahu CB1105 - South Road</v>
      </c>
      <c r="G969" s="88" t="str" cm="1">
        <f t="array" ref="G969">IFERROR(INDEX(#REF!, ROWS($G$9:G969)),"")</f>
        <v/>
      </c>
      <c r="H969" s="88" t="str" cm="1">
        <f t="array" ref="H969">IFERROR(INDEX([1]!v_s10a_incident_by_feeder_FY26[feeder], ROWS($H$9:H969)),"")</f>
        <v>SOUTH ROAD</v>
      </c>
      <c r="I969" s="89" cm="1">
        <f t="array" ref="I969">IFERROR(INDEX([1]!v_s10a_incident_by_feeder_FY26[Start_Date], ROWS($I$9:I969)),"")</f>
        <v>46070.518611111111</v>
      </c>
      <c r="J969" s="90" cm="1">
        <f t="array" ref="J969">IFERROR(INDEX([1]!v_s10a_incident_by_feeder_FY26[Start_Time], ROWS($J$9:J969)),"")</f>
        <v>46070.518611111111</v>
      </c>
      <c r="K969" s="89" cm="1">
        <f t="array" ref="K969">IFERROR(INDEX([1]!v_s10a_incident_by_feeder_FY26[End_Date], ROWS($K$9:K969)),"")</f>
        <v>46070.533946759257</v>
      </c>
      <c r="L969" s="90" cm="1">
        <f t="array" ref="L969">IFERROR(INDEX([1]!v_s10a_incident_by_feeder_FY26[End_Time], ROWS($L$9:L969)),"")</f>
        <v>46070.533946759257</v>
      </c>
      <c r="M969" s="97" cm="1">
        <f t="array" ref="M969">IFERROR(INDEX([1]!v_s10a_incident_by_feeder_FY26[SAIDI_Value], ROWS($M$9:M969)),"")</f>
        <v>1.7048139260318586E-2</v>
      </c>
      <c r="N969" s="94" cm="1">
        <f t="array" ref="N969">IFERROR(INDEX([1]!v_s10a_incident_by_feeder_FY26[SAIFI_Value], ROWS($N$9:N969)),"")</f>
        <v>1.7727981182499967E-3</v>
      </c>
      <c r="O969" s="91" cm="1">
        <f t="array" ref="O969">IFERROR(INDEX([1]!v_s10a_incident_by_feeder_FY26[ICPs], ROWS($N$9:N969)),"")</f>
        <v>64.00510326129789</v>
      </c>
      <c r="P969" s="118" cm="1">
        <f t="array" ref="P969">IFERROR(INDEX([1]!v_s10a_incident_by_feeder_FY26[CML], ROWS($P$9:P969)),"")</f>
        <v>615.50601985454227</v>
      </c>
      <c r="Q969" s="88" t="str" cm="1">
        <f t="array" ref="Q969">IFERROR(INDEX([1]!v_s10a_incident_by_feeder_FY26[Planned or Unplanned], ROWS($Q$9:Q969)),"")</f>
        <v>Unplanned</v>
      </c>
      <c r="R969" s="88" t="str" cm="1">
        <f t="array" ref="R969">IFERROR(INDEX([1]!v_s10a_incident_by_feeder_FY26[Cause], ROWS($R$9:R969)),"")</f>
        <v>Defective Equipment</v>
      </c>
      <c r="S969" s="88" t="str" cm="1">
        <f t="array" ref="S969">IFERROR(INDEX([1]!v_s10a_incident_by_feeder_FY26[Details], ROWS($S$9:S969)),"")</f>
        <v># Circuit Breaker 151172 Tripped Northern Network, SH1, Kaitaia</v>
      </c>
      <c r="T969" s="18"/>
    </row>
    <row r="970" spans="1:20" ht="15.75" x14ac:dyDescent="0.25">
      <c r="A970" s="10">
        <v>970</v>
      </c>
      <c r="B970" s="11"/>
      <c r="C970" s="116"/>
      <c r="D970" s="116"/>
      <c r="E970" s="85" t="str" cm="1">
        <f t="array" ref="E970">IFERROR(INDEX([1]!v_s10a_incident_by_feeder_FY26[Interruptions Identifier], ROWS($E$9:E970)),"")</f>
        <v>INCD-37040-F-TAIPALS</v>
      </c>
      <c r="F970" s="85" t="str" cm="1">
        <f t="array" ref="F970">IFERROR(INDEX([1]!v_s10a_incident_by_feeder_FY26[Circuit Location], ROWS($F$9:F970)),"")</f>
        <v>Taipa CB1205 - Tokerau</v>
      </c>
      <c r="G970" s="88" t="str" cm="1">
        <f t="array" ref="G970">IFERROR(INDEX(#REF!, ROWS($G$9:G970)),"")</f>
        <v/>
      </c>
      <c r="H970" s="88" t="str" cm="1">
        <f t="array" ref="H970">IFERROR(INDEX([1]!v_s10a_incident_by_feeder_FY26[feeder], ROWS($H$9:H970)),"")</f>
        <v>TAIPALS</v>
      </c>
      <c r="I970" s="89" cm="1">
        <f t="array" ref="I970">IFERROR(INDEX([1]!v_s10a_incident_by_feeder_FY26[Start_Date], ROWS($I$9:I970)),"")</f>
        <v>46070.518611111111</v>
      </c>
      <c r="J970" s="90" cm="1">
        <f t="array" ref="J970">IFERROR(INDEX([1]!v_s10a_incident_by_feeder_FY26[Start_Time], ROWS($J$9:J970)),"")</f>
        <v>46070.518611111111</v>
      </c>
      <c r="K970" s="89" cm="1">
        <f t="array" ref="K970">IFERROR(INDEX([1]!v_s10a_incident_by_feeder_FY26[End_Date], ROWS($K$9:K970)),"")</f>
        <v>46070.533946759257</v>
      </c>
      <c r="L970" s="90" cm="1">
        <f t="array" ref="L970">IFERROR(INDEX([1]!v_s10a_incident_by_feeder_FY26[End_Time], ROWS($L$9:L970)),"")</f>
        <v>46070.533946759257</v>
      </c>
      <c r="M970" s="97" cm="1">
        <f t="array" ref="M970">IFERROR(INDEX([1]!v_s10a_incident_by_feeder_FY26[SAIDI_Value], ROWS($M$9:M970)),"")</f>
        <v>0.33172314430636196</v>
      </c>
      <c r="N970" s="94" cm="1">
        <f t="array" ref="N970">IFERROR(INDEX([1]!v_s10a_incident_by_feeder_FY26[SAIFI_Value], ROWS($N$9:N970)),"")</f>
        <v>4.4929352309401552E-2</v>
      </c>
      <c r="O970" s="91" cm="1">
        <f t="array" ref="O970">IFERROR(INDEX([1]!v_s10a_incident_by_feeder_FY26[ICPs], ROWS($N$9:N970)),"")</f>
        <v>1622.1293357786337</v>
      </c>
      <c r="P970" s="118" cm="1">
        <f t="array" ref="P970">IFERROR(INDEX([1]!v_s10a_incident_by_feeder_FY26[CML], ROWS($P$9:P970)),"")</f>
        <v>11976.532402036892</v>
      </c>
      <c r="Q970" s="88" t="str" cm="1">
        <f t="array" ref="Q970">IFERROR(INDEX([1]!v_s10a_incident_by_feeder_FY26[Planned or Unplanned], ROWS($Q$9:Q970)),"")</f>
        <v>Unplanned</v>
      </c>
      <c r="R970" s="88" t="str" cm="1">
        <f t="array" ref="R970">IFERROR(INDEX([1]!v_s10a_incident_by_feeder_FY26[Cause], ROWS($R$9:R970)),"")</f>
        <v>Defective Equipment</v>
      </c>
      <c r="S970" s="88" t="str" cm="1">
        <f t="array" ref="S970">IFERROR(INDEX([1]!v_s10a_incident_by_feeder_FY26[Details], ROWS($S$9:S970)),"")</f>
        <v># Circuit Breaker 151172 Tripped Northern Network, SH1, Kaitaia</v>
      </c>
      <c r="T970" s="18"/>
    </row>
    <row r="971" spans="1:20" ht="15.75" x14ac:dyDescent="0.25">
      <c r="A971" s="10">
        <v>971</v>
      </c>
      <c r="B971" s="11"/>
      <c r="C971" s="116"/>
      <c r="D971" s="116"/>
      <c r="E971" s="85" t="str" cm="1">
        <f t="array" ref="E971">IFERROR(INDEX([1]!v_s10a_incident_by_feeder_FY26[Interruptions Identifier], ROWS($E$9:E971)),"")</f>
        <v>INCD-37040-F-HEREKINO</v>
      </c>
      <c r="F971" s="85" t="str" cm="1">
        <f t="array" ref="F971">IFERROR(INDEX([1]!v_s10a_incident_by_feeder_FY26[Circuit Location], ROWS($F$9:F971)),"")</f>
        <v>Okahu CB1109 - Herekino</v>
      </c>
      <c r="G971" s="88" t="str" cm="1">
        <f t="array" ref="G971">IFERROR(INDEX(#REF!, ROWS($G$9:G971)),"")</f>
        <v/>
      </c>
      <c r="H971" s="88" t="str" cm="1">
        <f t="array" ref="H971">IFERROR(INDEX([1]!v_s10a_incident_by_feeder_FY26[feeder], ROWS($H$9:H971)),"")</f>
        <v>HEREKINO</v>
      </c>
      <c r="I971" s="89" cm="1">
        <f t="array" ref="I971">IFERROR(INDEX([1]!v_s10a_incident_by_feeder_FY26[Start_Date], ROWS($I$9:I971)),"")</f>
        <v>46070.518611111111</v>
      </c>
      <c r="J971" s="90" cm="1">
        <f t="array" ref="J971">IFERROR(INDEX([1]!v_s10a_incident_by_feeder_FY26[Start_Time], ROWS($J$9:J971)),"")</f>
        <v>46070.518611111111</v>
      </c>
      <c r="K971" s="89" cm="1">
        <f t="array" ref="K971">IFERROR(INDEX([1]!v_s10a_incident_by_feeder_FY26[End_Date], ROWS($K$9:K971)),"")</f>
        <v>46070.533946759257</v>
      </c>
      <c r="L971" s="90" cm="1">
        <f t="array" ref="L971">IFERROR(INDEX([1]!v_s10a_incident_by_feeder_FY26[End_Time], ROWS($L$9:L971)),"")</f>
        <v>46070.533946759257</v>
      </c>
      <c r="M971" s="97" cm="1">
        <f t="array" ref="M971">IFERROR(INDEX([1]!v_s10a_incident_by_feeder_FY26[SAIDI_Value], ROWS($M$9:M971)),"")</f>
        <v>0.29964477676673779</v>
      </c>
      <c r="N971" s="94" cm="1">
        <f t="array" ref="N971">IFERROR(INDEX([1]!v_s10a_incident_by_feeder_FY26[SAIFI_Value], ROWS($N$9:N971)),"")</f>
        <v>3.1051667039974955E-2</v>
      </c>
      <c r="O971" s="91" cm="1">
        <f t="array" ref="O971">IFERROR(INDEX([1]!v_s10a_incident_by_feeder_FY26[ICPs], ROWS($N$9:N971)),"")</f>
        <v>1121.089386811256</v>
      </c>
      <c r="P971" s="118" cm="1">
        <f t="array" ref="P971">IFERROR(INDEX([1]!v_s10a_incident_by_feeder_FY26[CML], ROWS($P$9:P971)),"")</f>
        <v>10818.375020386302</v>
      </c>
      <c r="Q971" s="88" t="str" cm="1">
        <f t="array" ref="Q971">IFERROR(INDEX([1]!v_s10a_incident_by_feeder_FY26[Planned or Unplanned], ROWS($Q$9:Q971)),"")</f>
        <v>Unplanned</v>
      </c>
      <c r="R971" s="88" t="str" cm="1">
        <f t="array" ref="R971">IFERROR(INDEX([1]!v_s10a_incident_by_feeder_FY26[Cause], ROWS($R$9:R971)),"")</f>
        <v>Defective Equipment</v>
      </c>
      <c r="S971" s="88" t="str" cm="1">
        <f t="array" ref="S971">IFERROR(INDEX([1]!v_s10a_incident_by_feeder_FY26[Details], ROWS($S$9:S971)),"")</f>
        <v># Circuit Breaker 151172 Tripped Northern Network, SH1, Kaitaia</v>
      </c>
      <c r="T971" s="18"/>
    </row>
    <row r="972" spans="1:20" ht="15.75" x14ac:dyDescent="0.25">
      <c r="A972" s="10">
        <v>972</v>
      </c>
      <c r="B972" s="11"/>
      <c r="C972" s="116"/>
      <c r="D972" s="116"/>
      <c r="E972" s="85" t="str" cm="1">
        <f t="array" ref="E972">IFERROR(INDEX([1]!v_s10a_incident_by_feeder_FY26[Interruptions Identifier], ROWS($E$9:E972)),"")</f>
        <v>INCD-37040-F-MANGONUI</v>
      </c>
      <c r="F972" s="85" t="str" cm="1">
        <f t="array" ref="F972">IFERROR(INDEX([1]!v_s10a_incident_by_feeder_FY26[Circuit Location], ROWS($F$9:F972)),"")</f>
        <v>Taipa CB1208 - Mangonui</v>
      </c>
      <c r="G972" s="88" t="str" cm="1">
        <f t="array" ref="G972">IFERROR(INDEX(#REF!, ROWS($G$9:G972)),"")</f>
        <v/>
      </c>
      <c r="H972" s="88" t="str" cm="1">
        <f t="array" ref="H972">IFERROR(INDEX([1]!v_s10a_incident_by_feeder_FY26[feeder], ROWS($H$9:H972)),"")</f>
        <v>MANGONUI</v>
      </c>
      <c r="I972" s="89" cm="1">
        <f t="array" ref="I972">IFERROR(INDEX([1]!v_s10a_incident_by_feeder_FY26[Start_Date], ROWS($I$9:I972)),"")</f>
        <v>46070.518611111111</v>
      </c>
      <c r="J972" s="90" cm="1">
        <f t="array" ref="J972">IFERROR(INDEX([1]!v_s10a_incident_by_feeder_FY26[Start_Time], ROWS($J$9:J972)),"")</f>
        <v>46070.518611111111</v>
      </c>
      <c r="K972" s="89" cm="1">
        <f t="array" ref="K972">IFERROR(INDEX([1]!v_s10a_incident_by_feeder_FY26[End_Date], ROWS($K$9:K972)),"")</f>
        <v>46070.533946759257</v>
      </c>
      <c r="L972" s="90" cm="1">
        <f t="array" ref="L972">IFERROR(INDEX([1]!v_s10a_incident_by_feeder_FY26[End_Time], ROWS($L$9:L972)),"")</f>
        <v>46070.533946759257</v>
      </c>
      <c r="M972" s="97" cm="1">
        <f t="array" ref="M972">IFERROR(INDEX([1]!v_s10a_incident_by_feeder_FY26[SAIDI_Value], ROWS($M$9:M972)),"")</f>
        <v>0.37241237334629806</v>
      </c>
      <c r="N972" s="94" cm="1">
        <f t="array" ref="N972">IFERROR(INDEX([1]!v_s10a_incident_by_feeder_FY26[SAIFI_Value], ROWS($N$9:N972)),"")</f>
        <v>5.0164646752359147E-2</v>
      </c>
      <c r="O972" s="91" cm="1">
        <f t="array" ref="O972">IFERROR(INDEX([1]!v_s10a_incident_by_feeder_FY26[ICPs], ROWS($N$9:N972)),"")</f>
        <v>1811.1444063471749</v>
      </c>
      <c r="P972" s="118" cm="1">
        <f t="array" ref="P972">IFERROR(INDEX([1]!v_s10a_incident_by_feeder_FY26[CML], ROWS($P$9:P972)),"")</f>
        <v>13445.576327294744</v>
      </c>
      <c r="Q972" s="88" t="str" cm="1">
        <f t="array" ref="Q972">IFERROR(INDEX([1]!v_s10a_incident_by_feeder_FY26[Planned or Unplanned], ROWS($Q$9:Q972)),"")</f>
        <v>Unplanned</v>
      </c>
      <c r="R972" s="88" t="str" cm="1">
        <f t="array" ref="R972">IFERROR(INDEX([1]!v_s10a_incident_by_feeder_FY26[Cause], ROWS($R$9:R972)),"")</f>
        <v>Defective Equipment</v>
      </c>
      <c r="S972" s="88" t="str" cm="1">
        <f t="array" ref="S972">IFERROR(INDEX([1]!v_s10a_incident_by_feeder_FY26[Details], ROWS($S$9:S972)),"")</f>
        <v># Circuit Breaker 151172 Tripped Northern Network, SH1, Kaitaia</v>
      </c>
      <c r="T972" s="18"/>
    </row>
    <row r="973" spans="1:20" ht="15.75" x14ac:dyDescent="0.25">
      <c r="A973" s="10">
        <v>973</v>
      </c>
      <c r="B973" s="11"/>
      <c r="C973" s="116"/>
      <c r="D973" s="116"/>
      <c r="E973" s="85" t="str" cm="1">
        <f t="array" ref="E973">IFERROR(INDEX([1]!v_s10a_incident_by_feeder_FY26[Interruptions Identifier], ROWS($E$9:E973)),"")</f>
        <v>INCD-37040-F-KAITAIA WEST</v>
      </c>
      <c r="F973" s="85" t="str" cm="1">
        <f t="array" ref="F973">IFERROR(INDEX([1]!v_s10a_incident_by_feeder_FY26[Circuit Location], ROWS($F$9:F973)),"")</f>
        <v>Okahu CB1106 - Kaitaia West</v>
      </c>
      <c r="G973" s="88" t="str" cm="1">
        <f t="array" ref="G973">IFERROR(INDEX(#REF!, ROWS($G$9:G973)),"")</f>
        <v/>
      </c>
      <c r="H973" s="88" t="str" cm="1">
        <f t="array" ref="H973">IFERROR(INDEX([1]!v_s10a_incident_by_feeder_FY26[feeder], ROWS($H$9:H973)),"")</f>
        <v>KAITAIA WEST</v>
      </c>
      <c r="I973" s="89" cm="1">
        <f t="array" ref="I973">IFERROR(INDEX([1]!v_s10a_incident_by_feeder_FY26[Start_Date], ROWS($I$9:I973)),"")</f>
        <v>46070.518611111111</v>
      </c>
      <c r="J973" s="90" cm="1">
        <f t="array" ref="J973">IFERROR(INDEX([1]!v_s10a_incident_by_feeder_FY26[Start_Time], ROWS($J$9:J973)),"")</f>
        <v>46070.518611111111</v>
      </c>
      <c r="K973" s="89" cm="1">
        <f t="array" ref="K973">IFERROR(INDEX([1]!v_s10a_incident_by_feeder_FY26[End_Date], ROWS($K$9:K973)),"")</f>
        <v>46070.533946759257</v>
      </c>
      <c r="L973" s="90" cm="1">
        <f t="array" ref="L973">IFERROR(INDEX([1]!v_s10a_incident_by_feeder_FY26[End_Time], ROWS($L$9:L973)),"")</f>
        <v>46070.533946759257</v>
      </c>
      <c r="M973" s="97" cm="1">
        <f t="array" ref="M973">IFERROR(INDEX([1]!v_s10a_incident_by_feeder_FY26[SAIDI_Value], ROWS($M$9:M973)),"")</f>
        <v>4.1900160292097262E-2</v>
      </c>
      <c r="N973" s="94" cm="1">
        <f t="array" ref="N973">IFERROR(INDEX([1]!v_s10a_incident_by_feeder_FY26[SAIFI_Value], ROWS($N$9:N973)),"")</f>
        <v>4.3211954132346712E-3</v>
      </c>
      <c r="O973" s="91" cm="1">
        <f t="array" ref="O973">IFERROR(INDEX([1]!v_s10a_incident_by_feeder_FY26[ICPs], ROWS($N$9:N973)),"")</f>
        <v>156.01243919942459</v>
      </c>
      <c r="P973" s="118" cm="1">
        <f t="array" ref="P973">IFERROR(INDEX([1]!v_s10a_incident_by_feeder_FY26[CML], ROWS($P$9:P973)),"")</f>
        <v>1512.7633871858795</v>
      </c>
      <c r="Q973" s="88" t="str" cm="1">
        <f t="array" ref="Q973">IFERROR(INDEX([1]!v_s10a_incident_by_feeder_FY26[Planned or Unplanned], ROWS($Q$9:Q973)),"")</f>
        <v>Unplanned</v>
      </c>
      <c r="R973" s="88" t="str" cm="1">
        <f t="array" ref="R973">IFERROR(INDEX([1]!v_s10a_incident_by_feeder_FY26[Cause], ROWS($R$9:R973)),"")</f>
        <v>Defective Equipment</v>
      </c>
      <c r="S973" s="88" t="str" cm="1">
        <f t="array" ref="S973">IFERROR(INDEX([1]!v_s10a_incident_by_feeder_FY26[Details], ROWS($S$9:S973)),"")</f>
        <v># Circuit Breaker 151172 Tripped Northern Network, SH1, Kaitaia</v>
      </c>
      <c r="T973" s="18"/>
    </row>
    <row r="974" spans="1:20" ht="15.75" x14ac:dyDescent="0.25">
      <c r="A974" s="10">
        <v>974</v>
      </c>
      <c r="B974" s="11"/>
      <c r="C974" s="116"/>
      <c r="D974" s="116"/>
      <c r="E974" s="85" t="str" cm="1">
        <f t="array" ref="E974">IFERROR(INDEX([1]!v_s10a_incident_by_feeder_FY26[Interruptions Identifier], ROWS($E$9:E974)),"")</f>
        <v>INCD-37040-F-TE KAO</v>
      </c>
      <c r="F974" s="85" t="str" cm="1">
        <f t="array" ref="F974">IFERROR(INDEX([1]!v_s10a_incident_by_feeder_FY26[Circuit Location], ROWS($F$9:F974)),"")</f>
        <v>Pukenui 131142 - Te Kao</v>
      </c>
      <c r="G974" s="88" t="str" cm="1">
        <f t="array" ref="G974">IFERROR(INDEX(#REF!, ROWS($G$9:G974)),"")</f>
        <v/>
      </c>
      <c r="H974" s="88" t="str" cm="1">
        <f t="array" ref="H974">IFERROR(INDEX([1]!v_s10a_incident_by_feeder_FY26[feeder], ROWS($H$9:H974)),"")</f>
        <v>TE KAO</v>
      </c>
      <c r="I974" s="89" cm="1">
        <f t="array" ref="I974">IFERROR(INDEX([1]!v_s10a_incident_by_feeder_FY26[Start_Date], ROWS($I$9:I974)),"")</f>
        <v>46070.518611111111</v>
      </c>
      <c r="J974" s="90" cm="1">
        <f t="array" ref="J974">IFERROR(INDEX([1]!v_s10a_incident_by_feeder_FY26[Start_Time], ROWS($J$9:J974)),"")</f>
        <v>46070.518611111111</v>
      </c>
      <c r="K974" s="89" cm="1">
        <f t="array" ref="K974">IFERROR(INDEX([1]!v_s10a_incident_by_feeder_FY26[End_Date], ROWS($K$9:K974)),"")</f>
        <v>46070.533946759257</v>
      </c>
      <c r="L974" s="90" cm="1">
        <f t="array" ref="L974">IFERROR(INDEX([1]!v_s10a_incident_by_feeder_FY26[End_Time], ROWS($L$9:L974)),"")</f>
        <v>46070.533946759257</v>
      </c>
      <c r="M974" s="97" cm="1">
        <f t="array" ref="M974">IFERROR(INDEX([1]!v_s10a_incident_by_feeder_FY26[SAIDI_Value], ROWS($M$9:M974)),"")</f>
        <v>0.25303523420117369</v>
      </c>
      <c r="N974" s="94" cm="1">
        <f t="array" ref="N974">IFERROR(INDEX([1]!v_s10a_incident_by_feeder_FY26[SAIFI_Value], ROWS($N$9:N974)),"")</f>
        <v>1.8697480153419096E-2</v>
      </c>
      <c r="O974" s="91" cm="1">
        <f t="array" ref="O974">IFERROR(INDEX([1]!v_s10a_incident_by_feeder_FY26[ICPs], ROWS($N$9:N974)),"")</f>
        <v>675.05382345904309</v>
      </c>
      <c r="P974" s="118" cm="1">
        <f t="array" ref="P974">IFERROR(INDEX([1]!v_s10a_incident_by_feeder_FY26[CML], ROWS($P$9:P974)),"")</f>
        <v>9135.5840955991753</v>
      </c>
      <c r="Q974" s="88" t="str" cm="1">
        <f t="array" ref="Q974">IFERROR(INDEX([1]!v_s10a_incident_by_feeder_FY26[Planned or Unplanned], ROWS($Q$9:Q974)),"")</f>
        <v>Unplanned</v>
      </c>
      <c r="R974" s="88" t="str" cm="1">
        <f t="array" ref="R974">IFERROR(INDEX([1]!v_s10a_incident_by_feeder_FY26[Cause], ROWS($R$9:R974)),"")</f>
        <v>Defective Equipment</v>
      </c>
      <c r="S974" s="88" t="str" cm="1">
        <f t="array" ref="S974">IFERROR(INDEX([1]!v_s10a_incident_by_feeder_FY26[Details], ROWS($S$9:S974)),"")</f>
        <v># Circuit Breaker 151172 Tripped Northern Network, SH1, Kaitaia</v>
      </c>
      <c r="T974" s="18"/>
    </row>
    <row r="975" spans="1:20" ht="15.75" x14ac:dyDescent="0.25">
      <c r="A975" s="10">
        <v>975</v>
      </c>
      <c r="B975" s="11"/>
      <c r="C975" s="116"/>
      <c r="D975" s="116"/>
      <c r="E975" s="85" t="str" cm="1">
        <f t="array" ref="E975">IFERROR(INDEX([1]!v_s10a_incident_by_feeder_FY26[Interruptions Identifier], ROWS($E$9:E975)),"")</f>
        <v>INCD-37040-F-PUKENUI SOUTH</v>
      </c>
      <c r="F975" s="85" t="str" cm="1">
        <f t="array" ref="F975">IFERROR(INDEX([1]!v_s10a_incident_by_feeder_FY26[Circuit Location], ROWS($F$9:F975)),"")</f>
        <v>Pukenui 131132 - Pukenui South</v>
      </c>
      <c r="G975" s="88" t="str" cm="1">
        <f t="array" ref="G975">IFERROR(INDEX(#REF!, ROWS($G$9:G975)),"")</f>
        <v/>
      </c>
      <c r="H975" s="88" t="str" cm="1">
        <f t="array" ref="H975">IFERROR(INDEX([1]!v_s10a_incident_by_feeder_FY26[feeder], ROWS($H$9:H975)),"")</f>
        <v>PUKENUI SOUTH</v>
      </c>
      <c r="I975" s="89" cm="1">
        <f t="array" ref="I975">IFERROR(INDEX([1]!v_s10a_incident_by_feeder_FY26[Start_Date], ROWS($I$9:I975)),"")</f>
        <v>46070.518611111111</v>
      </c>
      <c r="J975" s="90" cm="1">
        <f t="array" ref="J975">IFERROR(INDEX([1]!v_s10a_incident_by_feeder_FY26[Start_Time], ROWS($J$9:J975)),"")</f>
        <v>46070.518611111111</v>
      </c>
      <c r="K975" s="89" cm="1">
        <f t="array" ref="K975">IFERROR(INDEX([1]!v_s10a_incident_by_feeder_FY26[End_Date], ROWS($K$9:K975)),"")</f>
        <v>46070.533946759257</v>
      </c>
      <c r="L975" s="90" cm="1">
        <f t="array" ref="L975">IFERROR(INDEX([1]!v_s10a_incident_by_feeder_FY26[End_Time], ROWS($L$9:L975)),"")</f>
        <v>46070.533946759257</v>
      </c>
      <c r="M975" s="97" cm="1">
        <f t="array" ref="M975">IFERROR(INDEX([1]!v_s10a_incident_by_feeder_FY26[SAIDI_Value], ROWS($M$9:M975)),"")</f>
        <v>0.22716941026061019</v>
      </c>
      <c r="N975" s="94" cm="1">
        <f t="array" ref="N975">IFERROR(INDEX([1]!v_s10a_incident_by_feeder_FY26[SAIFI_Value], ROWS($N$9:N975)),"")</f>
        <v>1.678618218218085E-2</v>
      </c>
      <c r="O975" s="91" cm="1">
        <f t="array" ref="O975">IFERROR(INDEX([1]!v_s10a_incident_by_feeder_FY26[ICPs], ROWS($N$9:N975)),"")</f>
        <v>606.04832150545747</v>
      </c>
      <c r="P975" s="118" cm="1">
        <f t="array" ref="P975">IFERROR(INDEX([1]!v_s10a_incident_by_feeder_FY26[CML], ROWS($P$9:P975)),"")</f>
        <v>8201.7243880490696</v>
      </c>
      <c r="Q975" s="88" t="str" cm="1">
        <f t="array" ref="Q975">IFERROR(INDEX([1]!v_s10a_incident_by_feeder_FY26[Planned or Unplanned], ROWS($Q$9:Q975)),"")</f>
        <v>Unplanned</v>
      </c>
      <c r="R975" s="88" t="str" cm="1">
        <f t="array" ref="R975">IFERROR(INDEX([1]!v_s10a_incident_by_feeder_FY26[Cause], ROWS($R$9:R975)),"")</f>
        <v>Defective Equipment</v>
      </c>
      <c r="S975" s="88" t="str" cm="1">
        <f t="array" ref="S975">IFERROR(INDEX([1]!v_s10a_incident_by_feeder_FY26[Details], ROWS($S$9:S975)),"")</f>
        <v># Circuit Breaker 151172 Tripped Northern Network, SH1, Kaitaia</v>
      </c>
      <c r="T975" s="18"/>
    </row>
    <row r="976" spans="1:20" ht="15.75" x14ac:dyDescent="0.25">
      <c r="A976" s="10">
        <v>976</v>
      </c>
      <c r="B976" s="11"/>
      <c r="C976" s="116"/>
      <c r="D976" s="116"/>
      <c r="E976" s="85" t="str" cm="1">
        <f t="array" ref="E976">IFERROR(INDEX([1]!v_s10a_incident_by_feeder_FY26[Interruptions Identifier], ROWS($E$9:E976)),"")</f>
        <v>INCD-37040-F-PUKEPOTO</v>
      </c>
      <c r="F976" s="85" t="str" cm="1">
        <f t="array" ref="F976">IFERROR(INDEX([1]!v_s10a_incident_by_feeder_FY26[Circuit Location], ROWS($F$9:F976)),"")</f>
        <v>Okahu CB1110 - Pukepoto</v>
      </c>
      <c r="G976" s="88" t="str" cm="1">
        <f t="array" ref="G976">IFERROR(INDEX(#REF!, ROWS($G$9:G976)),"")</f>
        <v/>
      </c>
      <c r="H976" s="88" t="str" cm="1">
        <f t="array" ref="H976">IFERROR(INDEX([1]!v_s10a_incident_by_feeder_FY26[feeder], ROWS($H$9:H976)),"")</f>
        <v>PUKEPOTO</v>
      </c>
      <c r="I976" s="89" cm="1">
        <f t="array" ref="I976">IFERROR(INDEX([1]!v_s10a_incident_by_feeder_FY26[Start_Date], ROWS($I$9:I976)),"")</f>
        <v>46070.518611111111</v>
      </c>
      <c r="J976" s="90" cm="1">
        <f t="array" ref="J976">IFERROR(INDEX([1]!v_s10a_incident_by_feeder_FY26[Start_Time], ROWS($J$9:J976)),"")</f>
        <v>46070.518611111111</v>
      </c>
      <c r="K976" s="89" cm="1">
        <f t="array" ref="K976">IFERROR(INDEX([1]!v_s10a_incident_by_feeder_FY26[End_Date], ROWS($K$9:K976)),"")</f>
        <v>46070.533946759257</v>
      </c>
      <c r="L976" s="90" cm="1">
        <f t="array" ref="L976">IFERROR(INDEX([1]!v_s10a_incident_by_feeder_FY26[End_Time], ROWS($L$9:L976)),"")</f>
        <v>46070.533946759257</v>
      </c>
      <c r="M976" s="97" cm="1">
        <f t="array" ref="M976">IFERROR(INDEX([1]!v_s10a_incident_by_feeder_FY26[SAIDI_Value], ROWS($M$9:M976)),"")</f>
        <v>0.28369169237874953</v>
      </c>
      <c r="N976" s="94" cm="1">
        <f t="array" ref="N976">IFERROR(INDEX([1]!v_s10a_incident_by_feeder_FY26[SAIFI_Value], ROWS($N$9:N976)),"")</f>
        <v>2.9500468686505951E-2</v>
      </c>
      <c r="O976" s="91" cm="1">
        <f t="array" ref="O976">IFERROR(INDEX([1]!v_s10a_incident_by_feeder_FY26[ICPs], ROWS($N$9:N976)),"")</f>
        <v>1065.084921457611</v>
      </c>
      <c r="P976" s="118" cm="1">
        <f t="array" ref="P976">IFERROR(INDEX([1]!v_s10a_incident_by_feeder_FY26[CML], ROWS($P$9:P976)),"")</f>
        <v>10242.404861642373</v>
      </c>
      <c r="Q976" s="88" t="str" cm="1">
        <f t="array" ref="Q976">IFERROR(INDEX([1]!v_s10a_incident_by_feeder_FY26[Planned or Unplanned], ROWS($Q$9:Q976)),"")</f>
        <v>Unplanned</v>
      </c>
      <c r="R976" s="88" t="str" cm="1">
        <f t="array" ref="R976">IFERROR(INDEX([1]!v_s10a_incident_by_feeder_FY26[Cause], ROWS($R$9:R976)),"")</f>
        <v>Defective Equipment</v>
      </c>
      <c r="S976" s="88" t="str" cm="1">
        <f t="array" ref="S976">IFERROR(INDEX([1]!v_s10a_incident_by_feeder_FY26[Details], ROWS($S$9:S976)),"")</f>
        <v># Circuit Breaker 151172 Tripped Northern Network, SH1, Kaitaia</v>
      </c>
      <c r="T976" s="18"/>
    </row>
    <row r="977" spans="1:20" ht="15.75" x14ac:dyDescent="0.25">
      <c r="A977" s="10">
        <v>977</v>
      </c>
      <c r="B977" s="11"/>
      <c r="C977" s="116"/>
      <c r="D977" s="116"/>
      <c r="E977" s="85" t="str" cm="1">
        <f t="array" ref="E977">IFERROR(INDEX([1]!v_s10a_incident_by_feeder_FY26[Interruptions Identifier], ROWS($E$9:E977)),"")</f>
        <v>INCD-37040-F-FAIRBURN ROAD</v>
      </c>
      <c r="F977" s="85" t="str" cm="1">
        <f t="array" ref="F977">IFERROR(INDEX([1]!v_s10a_incident_by_feeder_FY26[Circuit Location], ROWS($F$9:F977)),"")</f>
        <v>Kaitaia Transmission 151902 - Fairburn Road</v>
      </c>
      <c r="G977" s="88" t="str" cm="1">
        <f t="array" ref="G977">IFERROR(INDEX(#REF!, ROWS($G$9:G977)),"")</f>
        <v/>
      </c>
      <c r="H977" s="88" t="str" cm="1">
        <f t="array" ref="H977">IFERROR(INDEX([1]!v_s10a_incident_by_feeder_FY26[feeder], ROWS($H$9:H977)),"")</f>
        <v>FAIRBURN ROAD</v>
      </c>
      <c r="I977" s="89" cm="1">
        <f t="array" ref="I977">IFERROR(INDEX([1]!v_s10a_incident_by_feeder_FY26[Start_Date], ROWS($I$9:I977)),"")</f>
        <v>46070.518611111111</v>
      </c>
      <c r="J977" s="90" cm="1">
        <f t="array" ref="J977">IFERROR(INDEX([1]!v_s10a_incident_by_feeder_FY26[Start_Time], ROWS($J$9:J977)),"")</f>
        <v>46070.518611111111</v>
      </c>
      <c r="K977" s="89" cm="1">
        <f t="array" ref="K977">IFERROR(INDEX([1]!v_s10a_incident_by_feeder_FY26[End_Date], ROWS($K$9:K977)),"")</f>
        <v>46070.533946759257</v>
      </c>
      <c r="L977" s="90" cm="1">
        <f t="array" ref="L977">IFERROR(INDEX([1]!v_s10a_incident_by_feeder_FY26[End_Time], ROWS($L$9:L977)),"")</f>
        <v>46070.533946759257</v>
      </c>
      <c r="M977" s="97" cm="1">
        <f t="array" ref="M977">IFERROR(INDEX([1]!v_s10a_incident_by_feeder_FY26[SAIDI_Value], ROWS($M$9:M977)),"")</f>
        <v>4.0222953567313216E-2</v>
      </c>
      <c r="N977" s="94" cm="1">
        <f t="array" ref="N977">IFERROR(INDEX([1]!v_s10a_incident_by_feeder_FY26[SAIFI_Value], ROWS($N$9:N977)),"")</f>
        <v>4.1826955602460754E-3</v>
      </c>
      <c r="O977" s="91" cm="1">
        <f t="array" ref="O977">IFERROR(INDEX([1]!v_s10a_incident_by_feeder_FY26[ICPs], ROWS($N$9:N977)),"")</f>
        <v>151.01204050712431</v>
      </c>
      <c r="P977" s="118" cm="1">
        <f t="array" ref="P977">IFERROR(INDEX([1]!v_s10a_incident_by_feeder_FY26[CML], ROWS($P$9:P977)),"")</f>
        <v>1452.2095155942761</v>
      </c>
      <c r="Q977" s="88" t="str" cm="1">
        <f t="array" ref="Q977">IFERROR(INDEX([1]!v_s10a_incident_by_feeder_FY26[Planned or Unplanned], ROWS($Q$9:Q977)),"")</f>
        <v>Unplanned</v>
      </c>
      <c r="R977" s="88" t="str" cm="1">
        <f t="array" ref="R977">IFERROR(INDEX([1]!v_s10a_incident_by_feeder_FY26[Cause], ROWS($R$9:R977)),"")</f>
        <v>Defective Equipment</v>
      </c>
      <c r="S977" s="88" t="str" cm="1">
        <f t="array" ref="S977">IFERROR(INDEX([1]!v_s10a_incident_by_feeder_FY26[Details], ROWS($S$9:S977)),"")</f>
        <v># Circuit Breaker 151172 Tripped Northern Network, SH1, Kaitaia</v>
      </c>
      <c r="T977" s="18"/>
    </row>
    <row r="978" spans="1:20" ht="15.75" x14ac:dyDescent="0.25">
      <c r="A978" s="10">
        <v>978</v>
      </c>
      <c r="B978" s="11"/>
      <c r="C978" s="116"/>
      <c r="D978" s="116"/>
      <c r="E978" s="85" t="str" cm="1">
        <f t="array" ref="E978">IFERROR(INDEX([1]!v_s10a_incident_by_feeder_FY26[Interruptions Identifier], ROWS($E$9:E978)),"")</f>
        <v>INCD-37040-F-ORURU</v>
      </c>
      <c r="F978" s="85" t="str" cm="1">
        <f t="array" ref="F978">IFERROR(INDEX([1]!v_s10a_incident_by_feeder_FY26[Circuit Location], ROWS($F$9:F978)),"")</f>
        <v>Taipa CB1206 - Oruru</v>
      </c>
      <c r="G978" s="88" t="str" cm="1">
        <f t="array" ref="G978">IFERROR(INDEX(#REF!, ROWS($G$9:G978)),"")</f>
        <v/>
      </c>
      <c r="H978" s="88" t="str" cm="1">
        <f t="array" ref="H978">IFERROR(INDEX([1]!v_s10a_incident_by_feeder_FY26[feeder], ROWS($H$9:H978)),"")</f>
        <v>ORURU</v>
      </c>
      <c r="I978" s="89" cm="1">
        <f t="array" ref="I978">IFERROR(INDEX([1]!v_s10a_incident_by_feeder_FY26[Start_Date], ROWS($I$9:I978)),"")</f>
        <v>46070.518611111111</v>
      </c>
      <c r="J978" s="90" cm="1">
        <f t="array" ref="J978">IFERROR(INDEX([1]!v_s10a_incident_by_feeder_FY26[Start_Time], ROWS($J$9:J978)),"")</f>
        <v>46070.518611111111</v>
      </c>
      <c r="K978" s="89" cm="1">
        <f t="array" ref="K978">IFERROR(INDEX([1]!v_s10a_incident_by_feeder_FY26[End_Date], ROWS($K$9:K978)),"")</f>
        <v>46070.533946759257</v>
      </c>
      <c r="L978" s="90" cm="1">
        <f t="array" ref="L978">IFERROR(INDEX([1]!v_s10a_incident_by_feeder_FY26[End_Time], ROWS($L$9:L978)),"")</f>
        <v>46070.533946759257</v>
      </c>
      <c r="M978" s="97" cm="1">
        <f t="array" ref="M978">IFERROR(INDEX([1]!v_s10a_incident_by_feeder_FY26[SAIDI_Value], ROWS($M$9:M978)),"")</f>
        <v>0.24132571827291421</v>
      </c>
      <c r="N978" s="94" cm="1">
        <f t="array" ref="N978">IFERROR(INDEX([1]!v_s10a_incident_by_feeder_FY26[SAIFI_Value], ROWS($N$9:N978)),"")</f>
        <v>3.2630565364041547E-2</v>
      </c>
      <c r="O978" s="91" cm="1">
        <f t="array" ref="O978">IFERROR(INDEX([1]!v_s10a_incident_by_feeder_FY26[ICPs], ROWS($N$9:N978)),"")</f>
        <v>1178.0939319033562</v>
      </c>
      <c r="P978" s="118" cm="1">
        <f t="array" ref="P978">IFERROR(INDEX([1]!v_s10a_incident_by_feeder_FY26[CML], ROWS($P$9:P978)),"")</f>
        <v>8712.823732525294</v>
      </c>
      <c r="Q978" s="88" t="str" cm="1">
        <f t="array" ref="Q978">IFERROR(INDEX([1]!v_s10a_incident_by_feeder_FY26[Planned or Unplanned], ROWS($Q$9:Q978)),"")</f>
        <v>Unplanned</v>
      </c>
      <c r="R978" s="88" t="str" cm="1">
        <f t="array" ref="R978">IFERROR(INDEX([1]!v_s10a_incident_by_feeder_FY26[Cause], ROWS($R$9:R978)),"")</f>
        <v>Defective Equipment</v>
      </c>
      <c r="S978" s="88" t="str" cm="1">
        <f t="array" ref="S978">IFERROR(INDEX([1]!v_s10a_incident_by_feeder_FY26[Details], ROWS($S$9:S978)),"")</f>
        <v># Circuit Breaker 151172 Tripped Northern Network, SH1, Kaitaia</v>
      </c>
      <c r="T978" s="18"/>
    </row>
    <row r="979" spans="1:20" ht="15.75" x14ac:dyDescent="0.25">
      <c r="A979" s="10">
        <v>979</v>
      </c>
      <c r="B979" s="11"/>
      <c r="C979" s="116"/>
      <c r="D979" s="116"/>
      <c r="E979" s="85" t="str" cm="1">
        <f t="array" ref="E979">IFERROR(INDEX([1]!v_s10a_incident_by_feeder_FY26[Interruptions Identifier], ROWS($E$9:E979)),"")</f>
        <v>INCD-37040-F-CLOUGH ROAD</v>
      </c>
      <c r="F979" s="85" t="str" cm="1">
        <f t="array" ref="F979">IFERROR(INDEX([1]!v_s10a_incident_by_feeder_FY26[Circuit Location], ROWS($F$9:F979)),"")</f>
        <v>Kaitaia Transmission 151822 - Clough Road</v>
      </c>
      <c r="G979" s="88" t="str" cm="1">
        <f t="array" ref="G979">IFERROR(INDEX(#REF!, ROWS($G$9:G979)),"")</f>
        <v/>
      </c>
      <c r="H979" s="88" t="str" cm="1">
        <f t="array" ref="H979">IFERROR(INDEX([1]!v_s10a_incident_by_feeder_FY26[feeder], ROWS($H$9:H979)),"")</f>
        <v>CLOUGH ROAD</v>
      </c>
      <c r="I979" s="89" cm="1">
        <f t="array" ref="I979">IFERROR(INDEX([1]!v_s10a_incident_by_feeder_FY26[Start_Date], ROWS($I$9:I979)),"")</f>
        <v>46070.518611111111</v>
      </c>
      <c r="J979" s="90" cm="1">
        <f t="array" ref="J979">IFERROR(INDEX([1]!v_s10a_incident_by_feeder_FY26[Start_Time], ROWS($J$9:J979)),"")</f>
        <v>46070.518611111111</v>
      </c>
      <c r="K979" s="89" cm="1">
        <f t="array" ref="K979">IFERROR(INDEX([1]!v_s10a_incident_by_feeder_FY26[End_Date], ROWS($K$9:K979)),"")</f>
        <v>46070.533946759257</v>
      </c>
      <c r="L979" s="90" cm="1">
        <f t="array" ref="L979">IFERROR(INDEX([1]!v_s10a_incident_by_feeder_FY26[End_Time], ROWS($L$9:L979)),"")</f>
        <v>46070.533946759257</v>
      </c>
      <c r="M979" s="97" cm="1">
        <f t="array" ref="M979">IFERROR(INDEX([1]!v_s10a_incident_by_feeder_FY26[SAIDI_Value], ROWS($M$9:M979)),"")</f>
        <v>0.125996404220797</v>
      </c>
      <c r="N979" s="94" cm="1">
        <f t="array" ref="N979">IFERROR(INDEX([1]!v_s10a_incident_by_feeder_FY26[SAIFI_Value], ROWS($N$9:N979)),"")</f>
        <v>1.3102086092692262E-2</v>
      </c>
      <c r="O979" s="91" cm="1">
        <f t="array" ref="O979">IFERROR(INDEX([1]!v_s10a_incident_by_feeder_FY26[ICPs], ROWS($N$9:N979)),"")</f>
        <v>473.03771629056149</v>
      </c>
      <c r="P979" s="118" cm="1">
        <f t="array" ref="P979">IFERROR(INDEX([1]!v_s10a_incident_by_feeder_FY26[CML], ROWS($P$9:P979)),"")</f>
        <v>4548.974177987654</v>
      </c>
      <c r="Q979" s="88" t="str" cm="1">
        <f t="array" ref="Q979">IFERROR(INDEX([1]!v_s10a_incident_by_feeder_FY26[Planned or Unplanned], ROWS($Q$9:Q979)),"")</f>
        <v>Unplanned</v>
      </c>
      <c r="R979" s="88" t="str" cm="1">
        <f t="array" ref="R979">IFERROR(INDEX([1]!v_s10a_incident_by_feeder_FY26[Cause], ROWS($R$9:R979)),"")</f>
        <v>Defective Equipment</v>
      </c>
      <c r="S979" s="88" t="str" cm="1">
        <f t="array" ref="S979">IFERROR(INDEX([1]!v_s10a_incident_by_feeder_FY26[Details], ROWS($S$9:S979)),"")</f>
        <v># Circuit Breaker 151172 Tripped Northern Network, SH1, Kaitaia</v>
      </c>
      <c r="T979" s="18"/>
    </row>
    <row r="980" spans="1:20" ht="15.75" x14ac:dyDescent="0.25">
      <c r="A980" s="10">
        <v>980</v>
      </c>
      <c r="B980" s="11"/>
      <c r="C980" s="116"/>
      <c r="D980" s="116"/>
      <c r="E980" s="85" t="str" cm="1">
        <f t="array" ref="E980">IFERROR(INDEX([1]!v_s10a_incident_by_feeder_FY26[Interruptions Identifier], ROWS($E$9:E980)),"")</f>
        <v>INCD-37040-F-BROADWOOD</v>
      </c>
      <c r="F980" s="85" t="str" cm="1">
        <f t="array" ref="F980">IFERROR(INDEX([1]!v_s10a_incident_by_feeder_FY26[Circuit Location], ROWS($F$9:F980)),"")</f>
        <v>Kaitaia Transmission 151922 - Broadwood</v>
      </c>
      <c r="G980" s="88" t="str" cm="1">
        <f t="array" ref="G980">IFERROR(INDEX(#REF!, ROWS($G$9:G980)),"")</f>
        <v/>
      </c>
      <c r="H980" s="88" t="str" cm="1">
        <f t="array" ref="H980">IFERROR(INDEX([1]!v_s10a_incident_by_feeder_FY26[feeder], ROWS($H$9:H980)),"")</f>
        <v>BROADWOOD</v>
      </c>
      <c r="I980" s="89" cm="1">
        <f t="array" ref="I980">IFERROR(INDEX([1]!v_s10a_incident_by_feeder_FY26[Start_Date], ROWS($I$9:I980)),"")</f>
        <v>46070.518611111111</v>
      </c>
      <c r="J980" s="90" cm="1">
        <f t="array" ref="J980">IFERROR(INDEX([1]!v_s10a_incident_by_feeder_FY26[Start_Time], ROWS($J$9:J980)),"")</f>
        <v>46070.518611111111</v>
      </c>
      <c r="K980" s="89" cm="1">
        <f t="array" ref="K980">IFERROR(INDEX([1]!v_s10a_incident_by_feeder_FY26[End_Date], ROWS($K$9:K980)),"")</f>
        <v>46070.533946759257</v>
      </c>
      <c r="L980" s="90" cm="1">
        <f t="array" ref="L980">IFERROR(INDEX([1]!v_s10a_incident_by_feeder_FY26[End_Time], ROWS($L$9:L980)),"")</f>
        <v>46070.533946759257</v>
      </c>
      <c r="M980" s="97" cm="1">
        <f t="array" ref="M980">IFERROR(INDEX([1]!v_s10a_incident_by_feeder_FY26[SAIDI_Value], ROWS($M$9:M980)),"")</f>
        <v>0.19525446996584347</v>
      </c>
      <c r="N980" s="94" cm="1">
        <f t="array" ref="N980">IFERROR(INDEX([1]!v_s10a_incident_by_feeder_FY26[SAIFI_Value], ROWS($N$9:N980)),"")</f>
        <v>2.0304078448083268E-2</v>
      </c>
      <c r="O980" s="91" cm="1">
        <f t="array" ref="O980">IFERROR(INDEX([1]!v_s10a_incident_by_feeder_FY26[ICPs], ROWS($N$9:N980)),"")</f>
        <v>733.05844828959835</v>
      </c>
      <c r="P980" s="118" cm="1">
        <f t="array" ref="P980">IFERROR(INDEX([1]!v_s10a_incident_by_feeder_FY26[CML], ROWS($P$9:P980)),"")</f>
        <v>7049.4673836468119</v>
      </c>
      <c r="Q980" s="88" t="str" cm="1">
        <f t="array" ref="Q980">IFERROR(INDEX([1]!v_s10a_incident_by_feeder_FY26[Planned or Unplanned], ROWS($Q$9:Q980)),"")</f>
        <v>Unplanned</v>
      </c>
      <c r="R980" s="88" t="str" cm="1">
        <f t="array" ref="R980">IFERROR(INDEX([1]!v_s10a_incident_by_feeder_FY26[Cause], ROWS($R$9:R980)),"")</f>
        <v>Defective Equipment</v>
      </c>
      <c r="S980" s="88" t="str" cm="1">
        <f t="array" ref="S980">IFERROR(INDEX([1]!v_s10a_incident_by_feeder_FY26[Details], ROWS($S$9:S980)),"")</f>
        <v># Circuit Breaker 151172 Tripped Northern Network, SH1, Kaitaia</v>
      </c>
      <c r="T980" s="18"/>
    </row>
    <row r="981" spans="1:20" ht="15.75" x14ac:dyDescent="0.25">
      <c r="A981" s="10">
        <v>981</v>
      </c>
      <c r="B981" s="11"/>
      <c r="C981" s="116"/>
      <c r="D981" s="116"/>
      <c r="E981" s="85" t="str" cm="1">
        <f t="array" ref="E981">IFERROR(INDEX([1]!v_s10a_incident_by_feeder_FY26[Interruptions Identifier], ROWS($E$9:E981)),"")</f>
        <v>INCD-37040-F-OXFORD STREET</v>
      </c>
      <c r="F981" s="85" t="str" cm="1">
        <f t="array" ref="F981">IFERROR(INDEX([1]!v_s10a_incident_by_feeder_FY26[Circuit Location], ROWS($F$9:F981)),"")</f>
        <v>Okahu CB1108 - Oxford Street</v>
      </c>
      <c r="G981" s="88" t="str" cm="1">
        <f t="array" ref="G981">IFERROR(INDEX(#REF!, ROWS($G$9:G981)),"")</f>
        <v/>
      </c>
      <c r="H981" s="88" t="str" cm="1">
        <f t="array" ref="H981">IFERROR(INDEX([1]!v_s10a_incident_by_feeder_FY26[feeder], ROWS($H$9:H981)),"")</f>
        <v>OXFORD STREET</v>
      </c>
      <c r="I981" s="89" cm="1">
        <f t="array" ref="I981">IFERROR(INDEX([1]!v_s10a_incident_by_feeder_FY26[Start_Date], ROWS($I$9:I981)),"")</f>
        <v>46070.518611111111</v>
      </c>
      <c r="J981" s="90" cm="1">
        <f t="array" ref="J981">IFERROR(INDEX([1]!v_s10a_incident_by_feeder_FY26[Start_Time], ROWS($J$9:J981)),"")</f>
        <v>46070.518611111111</v>
      </c>
      <c r="K981" s="89" cm="1">
        <f t="array" ref="K981">IFERROR(INDEX([1]!v_s10a_incident_by_feeder_FY26[End_Date], ROWS($K$9:K981)),"")</f>
        <v>46070.533946759257</v>
      </c>
      <c r="L981" s="90" cm="1">
        <f t="array" ref="L981">IFERROR(INDEX([1]!v_s10a_incident_by_feeder_FY26[End_Time], ROWS($L$9:L981)),"")</f>
        <v>46070.533946759257</v>
      </c>
      <c r="M981" s="97" cm="1">
        <f t="array" ref="M981">IFERROR(INDEX([1]!v_s10a_incident_by_feeder_FY26[SAIDI_Value], ROWS($M$9:M981)),"")</f>
        <v>9.4297520283638275E-2</v>
      </c>
      <c r="N981" s="94" cm="1">
        <f t="array" ref="N981">IFERROR(INDEX([1]!v_s10a_incident_by_feeder_FY26[SAIFI_Value], ROWS($N$9:N981)),"")</f>
        <v>9.805789591570838E-3</v>
      </c>
      <c r="O981" s="91" cm="1">
        <f t="array" ref="O981">IFERROR(INDEX([1]!v_s10a_incident_by_feeder_FY26[ICPs], ROWS($N$9:N981)),"")</f>
        <v>354.02822741407357</v>
      </c>
      <c r="P981" s="118" cm="1">
        <f t="array" ref="P981">IFERROR(INDEX([1]!v_s10a_incident_by_feeder_FY26[CML], ROWS($P$9:P981)),"")</f>
        <v>3404.5176723204763</v>
      </c>
      <c r="Q981" s="88" t="str" cm="1">
        <f t="array" ref="Q981">IFERROR(INDEX([1]!v_s10a_incident_by_feeder_FY26[Planned or Unplanned], ROWS($Q$9:Q981)),"")</f>
        <v>Unplanned</v>
      </c>
      <c r="R981" s="88" t="str" cm="1">
        <f t="array" ref="R981">IFERROR(INDEX([1]!v_s10a_incident_by_feeder_FY26[Cause], ROWS($R$9:R981)),"")</f>
        <v>Defective Equipment</v>
      </c>
      <c r="S981" s="88" t="str" cm="1">
        <f t="array" ref="S981">IFERROR(INDEX([1]!v_s10a_incident_by_feeder_FY26[Details], ROWS($S$9:S981)),"")</f>
        <v># Circuit Breaker 151172 Tripped Northern Network, SH1, Kaitaia</v>
      </c>
      <c r="T981" s="18"/>
    </row>
    <row r="982" spans="1:20" ht="15.75" x14ac:dyDescent="0.25">
      <c r="A982" s="10">
        <v>982</v>
      </c>
      <c r="B982" s="11"/>
      <c r="C982" s="116"/>
      <c r="D982" s="116"/>
      <c r="E982" s="85" t="str" cm="1">
        <f t="array" ref="E982">IFERROR(INDEX([1]!v_s10a_incident_by_feeder_FY26[Interruptions Identifier], ROWS($E$9:E982)),"")</f>
        <v>INCD-37040-F-RANGITIHI</v>
      </c>
      <c r="F982" s="85" t="str" cm="1">
        <f t="array" ref="F982">IFERROR(INDEX([1]!v_s10a_incident_by_feeder_FY26[Circuit Location], ROWS($F$9:F982)),"")</f>
        <v>Kaitaia Transmission 151912 - Rangitihi</v>
      </c>
      <c r="G982" s="88" t="str" cm="1">
        <f t="array" ref="G982">IFERROR(INDEX(#REF!, ROWS($G$9:G982)),"")</f>
        <v/>
      </c>
      <c r="H982" s="88" t="str" cm="1">
        <f t="array" ref="H982">IFERROR(INDEX([1]!v_s10a_incident_by_feeder_FY26[feeder], ROWS($H$9:H982)),"")</f>
        <v>RANGITIHI</v>
      </c>
      <c r="I982" s="89" cm="1">
        <f t="array" ref="I982">IFERROR(INDEX([1]!v_s10a_incident_by_feeder_FY26[Start_Date], ROWS($I$9:I982)),"")</f>
        <v>46070.518611111111</v>
      </c>
      <c r="J982" s="90" cm="1">
        <f t="array" ref="J982">IFERROR(INDEX([1]!v_s10a_incident_by_feeder_FY26[Start_Time], ROWS($J$9:J982)),"")</f>
        <v>46070.518611111111</v>
      </c>
      <c r="K982" s="89" cm="1">
        <f t="array" ref="K982">IFERROR(INDEX([1]!v_s10a_incident_by_feeder_FY26[End_Date], ROWS($K$9:K982)),"")</f>
        <v>46070.533946759257</v>
      </c>
      <c r="L982" s="90" cm="1">
        <f t="array" ref="L982">IFERROR(INDEX([1]!v_s10a_incident_by_feeder_FY26[End_Time], ROWS($L$9:L982)),"")</f>
        <v>46070.533946759257</v>
      </c>
      <c r="M982" s="97" cm="1">
        <f t="array" ref="M982">IFERROR(INDEX([1]!v_s10a_incident_by_feeder_FY26[SAIDI_Value], ROWS($M$9:M982)),"")</f>
        <v>1.9179156667856408E-2</v>
      </c>
      <c r="N982" s="94" cm="1">
        <f t="array" ref="N982">IFERROR(INDEX([1]!v_s10a_incident_by_feeder_FY26[SAIFI_Value], ROWS($N$9:N982)),"")</f>
        <v>1.9943978830313331E-3</v>
      </c>
      <c r="O982" s="91" cm="1">
        <f t="array" ref="O982">IFERROR(INDEX([1]!v_s10a_incident_by_feeder_FY26[ICPs], ROWS($N$9:N982)),"")</f>
        <v>72.005741168963269</v>
      </c>
      <c r="P982" s="118" cm="1">
        <f t="array" ref="P982">IFERROR(INDEX([1]!v_s10a_incident_by_feeder_FY26[CML], ROWS($P$9:P982)),"")</f>
        <v>692.44427233628778</v>
      </c>
      <c r="Q982" s="88" t="str" cm="1">
        <f t="array" ref="Q982">IFERROR(INDEX([1]!v_s10a_incident_by_feeder_FY26[Planned or Unplanned], ROWS($Q$9:Q982)),"")</f>
        <v>Unplanned</v>
      </c>
      <c r="R982" s="88" t="str" cm="1">
        <f t="array" ref="R982">IFERROR(INDEX([1]!v_s10a_incident_by_feeder_FY26[Cause], ROWS($R$9:R982)),"")</f>
        <v>Defective Equipment</v>
      </c>
      <c r="S982" s="88" t="str" cm="1">
        <f t="array" ref="S982">IFERROR(INDEX([1]!v_s10a_incident_by_feeder_FY26[Details], ROWS($S$9:S982)),"")</f>
        <v># Circuit Breaker 151172 Tripped Northern Network, SH1, Kaitaia</v>
      </c>
      <c r="T982" s="18"/>
    </row>
    <row r="983" spans="1:20" ht="15.75" x14ac:dyDescent="0.25">
      <c r="A983" s="10">
        <v>983</v>
      </c>
      <c r="B983" s="11"/>
      <c r="C983" s="116"/>
      <c r="D983" s="116"/>
      <c r="E983" s="85" t="str" cm="1">
        <f t="array" ref="E983">IFERROR(INDEX([1]!v_s10a_incident_by_feeder_FY26[Interruptions Identifier], ROWS($E$9:E983)),"")</f>
        <v>INCD-37043-F-AWARUA</v>
      </c>
      <c r="F983" s="85" t="str" cm="1">
        <f t="array" ref="F983">IFERROR(INDEX([1]!v_s10a_incident_by_feeder_FY26[Circuit Location], ROWS($F$9:F983)),"")</f>
        <v>Kaikohe CB0108 - Awanui</v>
      </c>
      <c r="G983" s="88" t="str" cm="1">
        <f t="array" ref="G983">IFERROR(INDEX(#REF!, ROWS($G$9:G983)),"")</f>
        <v/>
      </c>
      <c r="H983" s="88" t="str" cm="1">
        <f t="array" ref="H983">IFERROR(INDEX([1]!v_s10a_incident_by_feeder_FY26[feeder], ROWS($H$9:H983)),"")</f>
        <v>AWARUA</v>
      </c>
      <c r="I983" s="89" cm="1">
        <f t="array" ref="I983">IFERROR(INDEX([1]!v_s10a_incident_by_feeder_FY26[Start_Date], ROWS($I$9:I983)),"")</f>
        <v>46070.616261574076</v>
      </c>
      <c r="J983" s="90" cm="1">
        <f t="array" ref="J983">IFERROR(INDEX([1]!v_s10a_incident_by_feeder_FY26[Start_Time], ROWS($J$9:J983)),"")</f>
        <v>46070.616261574076</v>
      </c>
      <c r="K983" s="89" cm="1">
        <f t="array" ref="K983">IFERROR(INDEX([1]!v_s10a_incident_by_feeder_FY26[End_Date], ROWS($K$9:K983)),"")</f>
        <v>46070.887499999997</v>
      </c>
      <c r="L983" s="90" cm="1">
        <f t="array" ref="L983">IFERROR(INDEX([1]!v_s10a_incident_by_feeder_FY26[End_Time], ROWS($L$9:L983)),"")</f>
        <v>46070.887499999997</v>
      </c>
      <c r="M983" s="97" cm="1">
        <f t="array" ref="M983">IFERROR(INDEX([1]!v_s10a_incident_by_feeder_FY26[SAIDI_Value], ROWS($M$9:M983)),"")</f>
        <v>0.55611751236324436</v>
      </c>
      <c r="N983" s="94" cm="1">
        <f t="array" ref="N983">IFERROR(INDEX([1]!v_s10a_incident_by_feeder_FY26[SAIFI_Value], ROWS($N$9:N983)),"")</f>
        <v>1.8917571460226015E-2</v>
      </c>
      <c r="O983" s="91" cm="1">
        <f t="array" ref="O983">IFERROR(INDEX([1]!v_s10a_incident_by_feeder_FY26[ICPs], ROWS($N$9:N983)),"")</f>
        <v>347</v>
      </c>
      <c r="P983" s="118" cm="1">
        <f t="array" ref="P983">IFERROR(INDEX([1]!v_s10a_incident_by_feeder_FY26[CML], ROWS($P$9:P983)),"")</f>
        <v>20078.066666362574</v>
      </c>
      <c r="Q983" s="88" t="str" cm="1">
        <f t="array" ref="Q983">IFERROR(INDEX([1]!v_s10a_incident_by_feeder_FY26[Planned or Unplanned], ROWS($Q$9:Q983)),"")</f>
        <v>Unplanned</v>
      </c>
      <c r="R983" s="88" t="str" cm="1">
        <f t="array" ref="R983">IFERROR(INDEX([1]!v_s10a_incident_by_feeder_FY26[Cause], ROWS($R$9:R983)),"")</f>
        <v>Third Party</v>
      </c>
      <c r="S983" s="88" t="str" cm="1">
        <f t="array" ref="S983">IFERROR(INDEX([1]!v_s10a_incident_by_feeder_FY26[Details], ROWS($S$9:S983)),"")</f>
        <v># Replace Pole 416206 Hit By Tracker, Ngapuhi Rd, Kaikohe</v>
      </c>
      <c r="T983" s="18"/>
    </row>
    <row r="984" spans="1:20" ht="15.75" x14ac:dyDescent="0.25">
      <c r="A984" s="10">
        <v>984</v>
      </c>
      <c r="B984" s="11"/>
      <c r="C984" s="116"/>
      <c r="D984" s="116"/>
      <c r="E984" s="85" t="str" cm="1">
        <f t="array" ref="E984">IFERROR(INDEX([1]!v_s10a_incident_by_feeder_FY26[Interruptions Identifier], ROWS($E$9:E984)),"")</f>
        <v>INCD-37061-F-RAWENE</v>
      </c>
      <c r="F984" s="85" t="str" cm="1">
        <f t="array" ref="F984">IFERROR(INDEX([1]!v_s10a_incident_by_feeder_FY26[Circuit Location], ROWS($F$9:F984)),"")</f>
        <v>Omanaia 051742 - Rawene</v>
      </c>
      <c r="G984" s="88" t="str" cm="1">
        <f t="array" ref="G984">IFERROR(INDEX(#REF!, ROWS($G$9:G984)),"")</f>
        <v/>
      </c>
      <c r="H984" s="88" t="str" cm="1">
        <f t="array" ref="H984">IFERROR(INDEX([1]!v_s10a_incident_by_feeder_FY26[feeder], ROWS($H$9:H984)),"")</f>
        <v>RAWENE</v>
      </c>
      <c r="I984" s="89" cm="1">
        <f t="array" ref="I984">IFERROR(INDEX([1]!v_s10a_incident_by_feeder_FY26[Start_Date], ROWS($I$9:I984)),"")</f>
        <v>46092.393159722225</v>
      </c>
      <c r="J984" s="90" cm="1">
        <f t="array" ref="J984">IFERROR(INDEX([1]!v_s10a_incident_by_feeder_FY26[Start_Time], ROWS($J$9:J984)),"")</f>
        <v>46092.393159722225</v>
      </c>
      <c r="K984" s="89" cm="1">
        <f t="array" ref="K984">IFERROR(INDEX([1]!v_s10a_incident_by_feeder_FY26[End_Date], ROWS($K$9:K984)),"")</f>
        <v>46092.469814814816</v>
      </c>
      <c r="L984" s="90" cm="1">
        <f t="array" ref="L984">IFERROR(INDEX([1]!v_s10a_incident_by_feeder_FY26[End_Time], ROWS($L$9:L984)),"")</f>
        <v>46092.469814814816</v>
      </c>
      <c r="M984" s="97" cm="1">
        <f t="array" ref="M984">IFERROR(INDEX([1]!v_s10a_incident_by_feeder_FY26[SAIDI_Value], ROWS($M$9:M984)),"")</f>
        <v>9.7835881525348084E-2</v>
      </c>
      <c r="N984" s="94" cm="1">
        <f t="array" ref="N984">IFERROR(INDEX([1]!v_s10a_incident_by_feeder_FY26[SAIFI_Value], ROWS($N$9:N984)),"")</f>
        <v>8.8632838466651894E-4</v>
      </c>
      <c r="O984" s="91" cm="1">
        <f t="array" ref="O984">IFERROR(INDEX([1]!v_s10a_incident_by_feeder_FY26[ICPs], ROWS($N$9:N984)),"")</f>
        <v>32</v>
      </c>
      <c r="P984" s="118" cm="1">
        <f t="array" ref="P984">IFERROR(INDEX([1]!v_s10a_incident_by_feeder_FY26[CML], ROWS($P$9:P984)),"")</f>
        <v>3532.2666665911674</v>
      </c>
      <c r="Q984" s="88" t="str" cm="1">
        <f t="array" ref="Q984">IFERROR(INDEX([1]!v_s10a_incident_by_feeder_FY26[Planned or Unplanned], ROWS($Q$9:Q984)),"")</f>
        <v>Planned</v>
      </c>
      <c r="R984" s="88" t="str" cm="1">
        <f t="array" ref="R984">IFERROR(INDEX([1]!v_s10a_incident_by_feeder_FY26[Cause], ROWS($R$9:R984)),"")</f>
        <v>Planned Outage</v>
      </c>
      <c r="S984" s="88" t="str" cm="1">
        <f t="array" ref="S984">IFERROR(INDEX([1]!v_s10a_incident_by_feeder_FY26[Details], ROWS($S$9:S984)),"")</f>
        <v># Install Links, Connect Cable, Pole 405345, Duddy Rd, Omanaia</v>
      </c>
      <c r="T984" s="18"/>
    </row>
    <row r="985" spans="1:20" ht="15.75" x14ac:dyDescent="0.25">
      <c r="A985" s="10">
        <v>985</v>
      </c>
      <c r="B985" s="11"/>
      <c r="C985" s="116"/>
      <c r="D985" s="116"/>
      <c r="E985" s="85" t="str" cm="1">
        <f t="array" ref="E985">IFERROR(INDEX([1]!v_s10a_incident_by_feeder_FY26[Interruptions Identifier], ROWS($E$9:E985)),"")</f>
        <v>INCD-37064-F-JOYCES ROAD</v>
      </c>
      <c r="F985" s="85" t="str" cm="1">
        <f t="array" ref="F985">IFERROR(INDEX([1]!v_s10a_incident_by_feeder_FY26[Circuit Location], ROWS($F$9:F985)),"")</f>
        <v>Haruru CB0609 - Joyces Rd</v>
      </c>
      <c r="G985" s="88" t="str" cm="1">
        <f t="array" ref="G985">IFERROR(INDEX(#REF!, ROWS($G$9:G985)),"")</f>
        <v/>
      </c>
      <c r="H985" s="88" t="str" cm="1">
        <f t="array" ref="H985">IFERROR(INDEX([1]!v_s10a_incident_by_feeder_FY26[feeder], ROWS($H$9:H985)),"")</f>
        <v>JOYCES ROAD</v>
      </c>
      <c r="I985" s="89" cm="1">
        <f t="array" ref="I985">IFERROR(INDEX([1]!v_s10a_incident_by_feeder_FY26[Start_Date], ROWS($I$9:I985)),"")</f>
        <v>46085.411111111112</v>
      </c>
      <c r="J985" s="90" cm="1">
        <f t="array" ref="J985">IFERROR(INDEX([1]!v_s10a_incident_by_feeder_FY26[Start_Time], ROWS($J$9:J985)),"")</f>
        <v>46085.411111111112</v>
      </c>
      <c r="K985" s="89" cm="1">
        <f t="array" ref="K985">IFERROR(INDEX([1]!v_s10a_incident_by_feeder_FY26[End_Date], ROWS($K$9:K985)),"")</f>
        <v>46085.636805555558</v>
      </c>
      <c r="L985" s="90" cm="1">
        <f t="array" ref="L985">IFERROR(INDEX([1]!v_s10a_incident_by_feeder_FY26[End_Time], ROWS($L$9:L985)),"")</f>
        <v>46085.636805555558</v>
      </c>
      <c r="M985" s="97" cm="1">
        <f t="array" ref="M985">IFERROR(INDEX([1]!v_s10a_incident_by_feeder_FY26[SAIDI_Value], ROWS($M$9:M985)),"")</f>
        <v>1.9263793485555376</v>
      </c>
      <c r="N985" s="94" cm="1">
        <f t="array" ref="N985">IFERROR(INDEX([1]!v_s10a_incident_by_feeder_FY26[SAIFI_Value], ROWS($N$9:N985)),"")</f>
        <v>5.9273210724573458E-3</v>
      </c>
      <c r="O985" s="91" cm="1">
        <f t="array" ref="O985">IFERROR(INDEX([1]!v_s10a_incident_by_feeder_FY26[ICPs], ROWS($N$9:N985)),"")</f>
        <v>214</v>
      </c>
      <c r="P985" s="118" cm="1">
        <f t="array" ref="P985">IFERROR(INDEX([1]!v_s10a_incident_by_feeder_FY26[CML], ROWS($P$9:P985)),"")</f>
        <v>69550.000000249129</v>
      </c>
      <c r="Q985" s="88" t="str" cm="1">
        <f t="array" ref="Q985">IFERROR(INDEX([1]!v_s10a_incident_by_feeder_FY26[Planned or Unplanned], ROWS($Q$9:Q985)),"")</f>
        <v>Planned</v>
      </c>
      <c r="R985" s="88" t="str" cm="1">
        <f t="array" ref="R985">IFERROR(INDEX([1]!v_s10a_incident_by_feeder_FY26[Cause], ROWS($R$9:R985)),"")</f>
        <v>Planned Outage</v>
      </c>
      <c r="S985" s="88" t="str" cm="1">
        <f t="array" ref="S985">IFERROR(INDEX([1]!v_s10a_incident_by_feeder_FY26[Details], ROWS($S$9:S985)),"")</f>
        <v># Replaced Recloser R071. Paihia Rd, Haruru</v>
      </c>
      <c r="T985" s="18"/>
    </row>
    <row r="986" spans="1:20" ht="15.75" x14ac:dyDescent="0.25">
      <c r="A986" s="10">
        <v>986</v>
      </c>
      <c r="B986" s="11"/>
      <c r="C986" s="116"/>
      <c r="D986" s="116"/>
      <c r="E986" s="85" t="str" cm="1">
        <f t="array" ref="E986">IFERROR(INDEX([1]!v_s10a_incident_by_feeder_FY26[Interruptions Identifier], ROWS($E$9:E986)),"")</f>
        <v>INCD-37070-F-NORTH ROAD</v>
      </c>
      <c r="F986" s="85" t="str" cm="1">
        <f t="array" ref="F986">IFERROR(INDEX([1]!v_s10a_incident_by_feeder_FY26[Circuit Location], ROWS($F$9:F986)),"")</f>
        <v>NPL CB1408 - North Road</v>
      </c>
      <c r="G986" s="88" t="str" cm="1">
        <f t="array" ref="G986">IFERROR(INDEX(#REF!, ROWS($G$9:G986)),"")</f>
        <v/>
      </c>
      <c r="H986" s="88" t="str" cm="1">
        <f t="array" ref="H986">IFERROR(INDEX([1]!v_s10a_incident_by_feeder_FY26[feeder], ROWS($H$9:H986)),"")</f>
        <v>NORTH ROAD</v>
      </c>
      <c r="I986" s="89" cm="1">
        <f t="array" ref="I986">IFERROR(INDEX([1]!v_s10a_incident_by_feeder_FY26[Start_Date], ROWS($I$9:I986)),"")</f>
        <v>46071.816666666666</v>
      </c>
      <c r="J986" s="90" cm="1">
        <f t="array" ref="J986">IFERROR(INDEX([1]!v_s10a_incident_by_feeder_FY26[Start_Time], ROWS($J$9:J986)),"")</f>
        <v>46071.816666666666</v>
      </c>
      <c r="K986" s="89" cm="1">
        <f t="array" ref="K986">IFERROR(INDEX([1]!v_s10a_incident_by_feeder_FY26[End_Date], ROWS($K$9:K986)),"")</f>
        <v>46071.836805555555</v>
      </c>
      <c r="L986" s="90" cm="1">
        <f t="array" ref="L986">IFERROR(INDEX([1]!v_s10a_incident_by_feeder_FY26[End_Time], ROWS($L$9:L986)),"")</f>
        <v>46071.836805555555</v>
      </c>
      <c r="M986" s="97" cm="1">
        <f t="array" ref="M986">IFERROR(INDEX([1]!v_s10a_incident_by_feeder_FY26[SAIDI_Value], ROWS($M$9:M986)),"")</f>
        <v>1.7671172169430597E-2</v>
      </c>
      <c r="N986" s="94" cm="1">
        <f t="array" ref="N986">IFERROR(INDEX([1]!v_s10a_incident_by_feeder_FY26[SAIFI_Value], ROWS($N$9:N986)),"")</f>
        <v>6.0935076445823178E-4</v>
      </c>
      <c r="O986" s="91" cm="1">
        <f t="array" ref="O986">IFERROR(INDEX([1]!v_s10a_incident_by_feeder_FY26[ICPs], ROWS($N$9:N986)),"")</f>
        <v>22</v>
      </c>
      <c r="P986" s="118" cm="1">
        <f t="array" ref="P986">IFERROR(INDEX([1]!v_s10a_incident_by_feeder_FY26[CML], ROWS($P$9:P986)),"")</f>
        <v>638.00000000512227</v>
      </c>
      <c r="Q986" s="88" t="str" cm="1">
        <f t="array" ref="Q986">IFERROR(INDEX([1]!v_s10a_incident_by_feeder_FY26[Planned or Unplanned], ROWS($Q$9:Q986)),"")</f>
        <v>Planned</v>
      </c>
      <c r="R986" s="88" t="str" cm="1">
        <f t="array" ref="R986">IFERROR(INDEX([1]!v_s10a_incident_by_feeder_FY26[Cause], ROWS($R$9:R986)),"")</f>
        <v>Planned Outage</v>
      </c>
      <c r="S986" s="88" t="str" cm="1">
        <f t="array" ref="S986">IFERROR(INDEX([1]!v_s10a_incident_by_feeder_FY26[Details], ROWS($S$9:S986)),"")</f>
        <v># Shutdown for Commissioning Ring Main RMU RM218, Whangatane Drive, Kaitaia</v>
      </c>
      <c r="T986" s="18"/>
    </row>
    <row r="987" spans="1:20" ht="15.75" x14ac:dyDescent="0.25">
      <c r="A987" s="10">
        <v>987</v>
      </c>
      <c r="B987" s="11"/>
      <c r="C987" s="116"/>
      <c r="D987" s="116"/>
      <c r="E987" s="85" t="str" cm="1">
        <f t="array" ref="E987">IFERROR(INDEX([1]!v_s10a_incident_by_feeder_FY26[Interruptions Identifier], ROWS($E$9:E987)),"")</f>
        <v>INCD-37076-F-BROADWOOD</v>
      </c>
      <c r="F987" s="85" t="str" cm="1">
        <f t="array" ref="F987">IFERROR(INDEX([1]!v_s10a_incident_by_feeder_FY26[Circuit Location], ROWS($F$9:F987)),"")</f>
        <v>Kaitaia Transmission 151922 - Broadwood</v>
      </c>
      <c r="G987" s="88" t="str" cm="1">
        <f t="array" ref="G987">IFERROR(INDEX(#REF!, ROWS($G$9:G987)),"")</f>
        <v/>
      </c>
      <c r="H987" s="88" t="str" cm="1">
        <f t="array" ref="H987">IFERROR(INDEX([1]!v_s10a_incident_by_feeder_FY26[feeder], ROWS($H$9:H987)),"")</f>
        <v>BROADWOOD</v>
      </c>
      <c r="I987" s="89" cm="1">
        <f t="array" ref="I987">IFERROR(INDEX([1]!v_s10a_incident_by_feeder_FY26[Start_Date], ROWS($I$9:I987)),"")</f>
        <v>46072.087222222224</v>
      </c>
      <c r="J987" s="90" cm="1">
        <f t="array" ref="J987">IFERROR(INDEX([1]!v_s10a_incident_by_feeder_FY26[Start_Time], ROWS($J$9:J987)),"")</f>
        <v>46072.087222222224</v>
      </c>
      <c r="K987" s="89" cm="1">
        <f t="array" ref="K987">IFERROR(INDEX([1]!v_s10a_incident_by_feeder_FY26[End_Date], ROWS($K$9:K987)),"")</f>
        <v>46072.124305555553</v>
      </c>
      <c r="L987" s="90" cm="1">
        <f t="array" ref="L987">IFERROR(INDEX([1]!v_s10a_incident_by_feeder_FY26[End_Time], ROWS($L$9:L987)),"")</f>
        <v>46072.124305555553</v>
      </c>
      <c r="M987" s="97" cm="1">
        <f t="array" ref="M987">IFERROR(INDEX([1]!v_s10a_incident_by_feeder_FY26[SAIDI_Value], ROWS($M$9:M987)),"")</f>
        <v>0.83017532671580674</v>
      </c>
      <c r="N987" s="94" cm="1">
        <f t="array" ref="N987">IFERROR(INDEX([1]!v_s10a_incident_by_feeder_FY26[SAIFI_Value], ROWS($N$9:N987)),"")</f>
        <v>2.0274761799246623E-2</v>
      </c>
      <c r="O987" s="91" cm="1">
        <f t="array" ref="O987">IFERROR(INDEX([1]!v_s10a_incident_by_feeder_FY26[ICPs], ROWS($N$9:N987)),"")</f>
        <v>732</v>
      </c>
      <c r="P987" s="118" cm="1">
        <f t="array" ref="P987">IFERROR(INDEX([1]!v_s10a_incident_by_feeder_FY26[CML], ROWS($P$9:P987)),"")</f>
        <v>29972.649995747488</v>
      </c>
      <c r="Q987" s="88" t="str" cm="1">
        <f t="array" ref="Q987">IFERROR(INDEX([1]!v_s10a_incident_by_feeder_FY26[Planned or Unplanned], ROWS($Q$9:Q987)),"")</f>
        <v>Unplanned</v>
      </c>
      <c r="R987" s="88" t="str" cm="1">
        <f t="array" ref="R987">IFERROR(INDEX([1]!v_s10a_incident_by_feeder_FY26[Cause], ROWS($R$9:R987)),"")</f>
        <v>Vegetation</v>
      </c>
      <c r="S987" s="88" t="str" cm="1">
        <f t="array" ref="S987">IFERROR(INDEX([1]!v_s10a_incident_by_feeder_FY26[Details], ROWS($S$9:S987)),"")</f>
        <v># Broadwood Feeder Tripped at Circuit Breaker 151922, Kaitaia Substation</v>
      </c>
      <c r="T987" s="18"/>
    </row>
    <row r="988" spans="1:20" ht="15.75" x14ac:dyDescent="0.25">
      <c r="A988" s="10">
        <v>988</v>
      </c>
      <c r="B988" s="11"/>
      <c r="C988" s="116"/>
      <c r="D988" s="116"/>
      <c r="E988" s="85" t="str" cm="1">
        <f t="array" ref="E988">IFERROR(INDEX([1]!v_s10a_incident_by_feeder_FY26[Interruptions Identifier], ROWS($E$9:E988)),"")</f>
        <v>INCD-37079-F-WAIMA</v>
      </c>
      <c r="F988" s="85" t="str" cm="1">
        <f t="array" ref="F988">IFERROR(INDEX([1]!v_s10a_incident_by_feeder_FY26[Circuit Location], ROWS($F$9:F988)),"")</f>
        <v>Omanaia 051772 - Waima</v>
      </c>
      <c r="G988" s="88" t="str" cm="1">
        <f t="array" ref="G988">IFERROR(INDEX(#REF!, ROWS($G$9:G988)),"")</f>
        <v/>
      </c>
      <c r="H988" s="88" t="str" cm="1">
        <f t="array" ref="H988">IFERROR(INDEX([1]!v_s10a_incident_by_feeder_FY26[feeder], ROWS($H$9:H988)),"")</f>
        <v>WAIMA</v>
      </c>
      <c r="I988" s="89" cm="1">
        <f t="array" ref="I988">IFERROR(INDEX([1]!v_s10a_incident_by_feeder_FY26[Start_Date], ROWS($I$9:I988)),"")</f>
        <v>46092.521574074075</v>
      </c>
      <c r="J988" s="90" cm="1">
        <f t="array" ref="J988">IFERROR(INDEX([1]!v_s10a_incident_by_feeder_FY26[Start_Time], ROWS($J$9:J988)),"")</f>
        <v>46092.521574074075</v>
      </c>
      <c r="K988" s="89" cm="1">
        <f t="array" ref="K988">IFERROR(INDEX([1]!v_s10a_incident_by_feeder_FY26[End_Date], ROWS($K$9:K988)),"")</f>
        <v>46092.622488425928</v>
      </c>
      <c r="L988" s="90" cm="1">
        <f t="array" ref="L988">IFERROR(INDEX([1]!v_s10a_incident_by_feeder_FY26[End_Time], ROWS($L$9:L988)),"")</f>
        <v>46092.622488425928</v>
      </c>
      <c r="M988" s="97" cm="1">
        <f t="array" ref="M988">IFERROR(INDEX([1]!v_s10a_incident_by_feeder_FY26[SAIDI_Value], ROWS($M$9:M988)),"")</f>
        <v>0.16099785804178351</v>
      </c>
      <c r="N988" s="94" cm="1">
        <f t="array" ref="N988">IFERROR(INDEX([1]!v_s10a_incident_by_feeder_FY26[SAIFI_Value], ROWS($N$9:N988)),"")</f>
        <v>1.1079104808331486E-3</v>
      </c>
      <c r="O988" s="91" cm="1">
        <f t="array" ref="O988">IFERROR(INDEX([1]!v_s10a_incident_by_feeder_FY26[ICPs], ROWS($N$9:N988)),"")</f>
        <v>40</v>
      </c>
      <c r="P988" s="118" cm="1">
        <f t="array" ref="P988">IFERROR(INDEX([1]!v_s10a_incident_by_feeder_FY26[CML], ROWS($P$9:P988)),"")</f>
        <v>5812.6666667405516</v>
      </c>
      <c r="Q988" s="88" t="str" cm="1">
        <f t="array" ref="Q988">IFERROR(INDEX([1]!v_s10a_incident_by_feeder_FY26[Planned or Unplanned], ROWS($Q$9:Q988)),"")</f>
        <v>Planned</v>
      </c>
      <c r="R988" s="88" t="str" cm="1">
        <f t="array" ref="R988">IFERROR(INDEX([1]!v_s10a_incident_by_feeder_FY26[Cause], ROWS($R$9:R988)),"")</f>
        <v>Planned Outage</v>
      </c>
      <c r="S988" s="88" t="str" cm="1">
        <f t="array" ref="S988">IFERROR(INDEX([1]!v_s10a_incident_by_feeder_FY26[Details], ROWS($S$9:S988)),"")</f>
        <v># Install Span to Pole 212759, SH12, Omanaia</v>
      </c>
      <c r="T988" s="18"/>
    </row>
    <row r="989" spans="1:20" ht="15.75" x14ac:dyDescent="0.25">
      <c r="A989" s="10">
        <v>989</v>
      </c>
      <c r="B989" s="11"/>
      <c r="C989" s="116"/>
      <c r="D989" s="116"/>
      <c r="E989" s="85" t="str" cm="1">
        <f t="array" ref="E989">IFERROR(INDEX([1]!v_s10a_incident_by_feeder_FY26[Interruptions Identifier], ROWS($E$9:E989)),"")</f>
        <v>INCD-37088-F-MOEREWA</v>
      </c>
      <c r="F989" s="85" t="str" cm="1">
        <f t="array" ref="F989">IFERROR(INDEX([1]!v_s10a_incident_by_feeder_FY26[Circuit Location], ROWS($F$9:F989)),"")</f>
        <v>Moerewa 031322 - Moerewa</v>
      </c>
      <c r="G989" s="88" t="str" cm="1">
        <f t="array" ref="G989">IFERROR(INDEX(#REF!, ROWS($G$9:G989)),"")</f>
        <v/>
      </c>
      <c r="H989" s="88" t="str" cm="1">
        <f t="array" ref="H989">IFERROR(INDEX([1]!v_s10a_incident_by_feeder_FY26[feeder], ROWS($H$9:H989)),"")</f>
        <v>MOEREWA</v>
      </c>
      <c r="I989" s="89" cm="1">
        <f t="array" ref="I989">IFERROR(INDEX([1]!v_s10a_incident_by_feeder_FY26[Start_Date], ROWS($I$9:I989)),"")</f>
        <v>46072.547222222223</v>
      </c>
      <c r="J989" s="90" cm="1">
        <f t="array" ref="J989">IFERROR(INDEX([1]!v_s10a_incident_by_feeder_FY26[Start_Time], ROWS($J$9:J989)),"")</f>
        <v>46072.547222222223</v>
      </c>
      <c r="K989" s="89" cm="1">
        <f t="array" ref="K989">IFERROR(INDEX([1]!v_s10a_incident_by_feeder_FY26[End_Date], ROWS($K$9:K989)),"")</f>
        <v>46073.624305555553</v>
      </c>
      <c r="L989" s="90" cm="1">
        <f t="array" ref="L989">IFERROR(INDEX([1]!v_s10a_incident_by_feeder_FY26[End_Time], ROWS($L$9:L989)),"")</f>
        <v>46073.624305555553</v>
      </c>
      <c r="M989" s="97" cm="1">
        <f t="array" ref="M989">IFERROR(INDEX([1]!v_s10a_incident_by_feeder_FY26[SAIDI_Value], ROWS($M$9:M989)),"")</f>
        <v>9.2759805011502175E-2</v>
      </c>
      <c r="N989" s="94" cm="1">
        <f t="array" ref="N989">IFERROR(INDEX([1]!v_s10a_incident_by_feeder_FY26[SAIFI_Value], ROWS($N$9:N989)),"")</f>
        <v>7.2014181254154662E-4</v>
      </c>
      <c r="O989" s="91" cm="1">
        <f t="array" ref="O989">IFERROR(INDEX([1]!v_s10a_incident_by_feeder_FY26[ICPs], ROWS($N$9:N989)),"")</f>
        <v>24</v>
      </c>
      <c r="P989" s="118" cm="1">
        <f t="array" ref="P989">IFERROR(INDEX([1]!v_s10a_incident_by_feeder_FY26[CML], ROWS($P$9:P989)),"")</f>
        <v>3349.0000001352746</v>
      </c>
      <c r="Q989" s="88" t="str" cm="1">
        <f t="array" ref="Q989">IFERROR(INDEX([1]!v_s10a_incident_by_feeder_FY26[Planned or Unplanned], ROWS($Q$9:Q989)),"")</f>
        <v>Unplanned</v>
      </c>
      <c r="R989" s="88" t="str" cm="1">
        <f t="array" ref="R989">IFERROR(INDEX([1]!v_s10a_incident_by_feeder_FY26[Cause], ROWS($R$9:R989)),"")</f>
        <v>Defective Equipment</v>
      </c>
      <c r="S989" s="88" t="str" cm="1">
        <f t="array" ref="S989">IFERROR(INDEX([1]!v_s10a_incident_by_feeder_FY26[Details], ROWS($S$9:S989)),"")</f>
        <v># Blown Fuse near Transformer T04140, SH10, Moerewa</v>
      </c>
      <c r="T989" s="18"/>
    </row>
    <row r="990" spans="1:20" ht="15.75" x14ac:dyDescent="0.25">
      <c r="A990" s="10">
        <v>990</v>
      </c>
      <c r="B990" s="11"/>
      <c r="C990" s="116"/>
      <c r="D990" s="116"/>
      <c r="E990" s="85" t="str" cm="1">
        <f t="array" ref="E990">IFERROR(INDEX([1]!v_s10a_incident_by_feeder_FY26[Interruptions Identifier], ROWS($E$9:E990)),"")</f>
        <v>INCD-37106-F-RUSSELL EXPRESS</v>
      </c>
      <c r="F990" s="85" t="str" cm="1">
        <f t="array" ref="F990">IFERROR(INDEX([1]!v_s10a_incident_by_feeder_FY26[Circuit Location], ROWS($F$9:F990)),"")</f>
        <v>Kawakawa CB0209 - Russel Express</v>
      </c>
      <c r="G990" s="88" t="str" cm="1">
        <f t="array" ref="G990">IFERROR(INDEX(#REF!, ROWS($G$9:G990)),"")</f>
        <v/>
      </c>
      <c r="H990" s="88" t="str" cm="1">
        <f t="array" ref="H990">IFERROR(INDEX([1]!v_s10a_incident_by_feeder_FY26[feeder], ROWS($H$9:H990)),"")</f>
        <v>RUSSELL EXPRESS</v>
      </c>
      <c r="I990" s="89" cm="1">
        <f t="array" ref="I990">IFERROR(INDEX([1]!v_s10a_incident_by_feeder_FY26[Start_Date], ROWS($I$9:I990)),"")</f>
        <v>46093.44027777778</v>
      </c>
      <c r="J990" s="90" cm="1">
        <f t="array" ref="J990">IFERROR(INDEX([1]!v_s10a_incident_by_feeder_FY26[Start_Time], ROWS($J$9:J990)),"")</f>
        <v>46093.44027777778</v>
      </c>
      <c r="K990" s="89" cm="1">
        <f t="array" ref="K990">IFERROR(INDEX([1]!v_s10a_incident_by_feeder_FY26[End_Date], ROWS($K$9:K990)),"")</f>
        <v>46093.625</v>
      </c>
      <c r="L990" s="90" cm="1">
        <f t="array" ref="L990">IFERROR(INDEX([1]!v_s10a_incident_by_feeder_FY26[End_Time], ROWS($L$9:L990)),"")</f>
        <v>46093.625</v>
      </c>
      <c r="M990" s="97" cm="1">
        <f t="array" ref="M990">IFERROR(INDEX([1]!v_s10a_incident_by_feeder_FY26[SAIDI_Value], ROWS($M$9:M990)),"")</f>
        <v>5.1573232882286504E-2</v>
      </c>
      <c r="N990" s="94" cm="1">
        <f t="array" ref="N990">IFERROR(INDEX([1]!v_s10a_incident_by_feeder_FY26[SAIFI_Value], ROWS($N$9:N990)),"")</f>
        <v>1.9388433414580102E-4</v>
      </c>
      <c r="O990" s="91" cm="1">
        <f t="array" ref="O990">IFERROR(INDEX([1]!v_s10a_incident_by_feeder_FY26[ICPs], ROWS($N$9:N990)),"")</f>
        <v>7</v>
      </c>
      <c r="P990" s="118" cm="1">
        <f t="array" ref="P990">IFERROR(INDEX([1]!v_s10a_incident_by_feeder_FY26[CML], ROWS($P$9:P990)),"")</f>
        <v>1861.999999982072</v>
      </c>
      <c r="Q990" s="88" t="str" cm="1">
        <f t="array" ref="Q990">IFERROR(INDEX([1]!v_s10a_incident_by_feeder_FY26[Planned or Unplanned], ROWS($Q$9:Q990)),"")</f>
        <v>Planned</v>
      </c>
      <c r="R990" s="88" t="str" cm="1">
        <f t="array" ref="R990">IFERROR(INDEX([1]!v_s10a_incident_by_feeder_FY26[Cause], ROWS($R$9:R990)),"")</f>
        <v>Planned Outage</v>
      </c>
      <c r="S990" s="88" t="str" cm="1">
        <f t="array" ref="S990">IFERROR(INDEX([1]!v_s10a_incident_by_feeder_FY26[Details], ROWS($S$9:S990)),"")</f>
        <v># Broken Crossarms, at Pole 404063, Aucks RD, Kawakawa</v>
      </c>
      <c r="T990" s="18"/>
    </row>
    <row r="991" spans="1:20" ht="15.75" x14ac:dyDescent="0.25">
      <c r="A991" s="10">
        <v>991</v>
      </c>
      <c r="B991" s="11"/>
      <c r="C991" s="116"/>
      <c r="D991" s="116"/>
      <c r="E991" s="85" t="str" cm="1">
        <f t="array" ref="E991">IFERROR(INDEX([1]!v_s10a_incident_by_feeder_FY26[Interruptions Identifier], ROWS($E$9:E991)),"")</f>
        <v>INCD-37118-F-VICTORIA VALLEY</v>
      </c>
      <c r="F991" s="85" t="str" cm="1">
        <f t="array" ref="F991">IFERROR(INDEX([1]!v_s10a_incident_by_feeder_FY26[Circuit Location], ROWS($F$9:F991)),"")</f>
        <v>Kaitaia Transmission 151802 - Victoria Valley</v>
      </c>
      <c r="G991" s="88" t="str" cm="1">
        <f t="array" ref="G991">IFERROR(INDEX(#REF!, ROWS($G$9:G991)),"")</f>
        <v/>
      </c>
      <c r="H991" s="88" t="str" cm="1">
        <f t="array" ref="H991">IFERROR(INDEX([1]!v_s10a_incident_by_feeder_FY26[feeder], ROWS($H$9:H991)),"")</f>
        <v>VICTORIA VALLEY</v>
      </c>
      <c r="I991" s="89" cm="1">
        <f t="array" ref="I991">IFERROR(INDEX([1]!v_s10a_incident_by_feeder_FY26[Start_Date], ROWS($I$9:I991)),"")</f>
        <v>46074.440972222219</v>
      </c>
      <c r="J991" s="90" cm="1">
        <f t="array" ref="J991">IFERROR(INDEX([1]!v_s10a_incident_by_feeder_FY26[Start_Time], ROWS($J$9:J991)),"")</f>
        <v>46074.440972222219</v>
      </c>
      <c r="K991" s="89" cm="1">
        <f t="array" ref="K991">IFERROR(INDEX([1]!v_s10a_incident_by_feeder_FY26[End_Date], ROWS($K$9:K991)),"")</f>
        <v>46074.793055555558</v>
      </c>
      <c r="L991" s="90" cm="1">
        <f t="array" ref="L991">IFERROR(INDEX([1]!v_s10a_incident_by_feeder_FY26[End_Time], ROWS($L$9:L991)),"")</f>
        <v>46074.793055555558</v>
      </c>
      <c r="M991" s="97" cm="1">
        <f t="array" ref="M991">IFERROR(INDEX([1]!v_s10a_incident_by_feeder_FY26[SAIDI_Value], ROWS($M$9:M991)),"")</f>
        <v>0.97467270479872503</v>
      </c>
      <c r="N991" s="94" cm="1">
        <f t="array" ref="N991">IFERROR(INDEX([1]!v_s10a_incident_by_feeder_FY26[SAIFI_Value], ROWS($N$9:N991)),"")</f>
        <v>4.8471083536450257E-3</v>
      </c>
      <c r="O991" s="91" cm="1">
        <f t="array" ref="O991">IFERROR(INDEX([1]!v_s10a_incident_by_feeder_FY26[ICPs], ROWS($N$9:N991)),"")</f>
        <v>175</v>
      </c>
      <c r="P991" s="118" cm="1">
        <f t="array" ref="P991">IFERROR(INDEX([1]!v_s10a_incident_by_feeder_FY26[CML], ROWS($P$9:P991)),"")</f>
        <v>35189.583334053168</v>
      </c>
      <c r="Q991" s="88" t="str" cm="1">
        <f t="array" ref="Q991">IFERROR(INDEX([1]!v_s10a_incident_by_feeder_FY26[Planned or Unplanned], ROWS($Q$9:Q991)),"")</f>
        <v>Unplanned</v>
      </c>
      <c r="R991" s="88" t="str" cm="1">
        <f t="array" ref="R991">IFERROR(INDEX([1]!v_s10a_incident_by_feeder_FY26[Cause], ROWS($R$9:R991)),"")</f>
        <v>Third Party</v>
      </c>
      <c r="S991" s="88" t="str" cm="1">
        <f t="array" ref="S991">IFERROR(INDEX([1]!v_s10a_incident_by_feeder_FY26[Details], ROWS($S$9:S991)),"")</f>
        <v># Car vs Pole, a Pole 429008, SH1, Victoria Valley, Kaitaia</v>
      </c>
      <c r="T991" s="18"/>
    </row>
    <row r="992" spans="1:20" ht="15.75" x14ac:dyDescent="0.25">
      <c r="A992" s="10">
        <v>992</v>
      </c>
      <c r="B992" s="11"/>
      <c r="C992" s="116"/>
      <c r="D992" s="116"/>
      <c r="E992" s="85" t="str" cm="1">
        <f t="array" ref="E992">IFERROR(INDEX([1]!v_s10a_incident_by_feeder_FY26[Interruptions Identifier], ROWS($E$9:E992)),"")</f>
        <v>INCD-37121-F-HOREKE</v>
      </c>
      <c r="F992" s="85" t="str" cm="1">
        <f t="array" ref="F992">IFERROR(INDEX([1]!v_s10a_incident_by_feeder_FY26[Circuit Location], ROWS($F$9:F992)),"")</f>
        <v>Kaikohe  CB0111 - Horeke</v>
      </c>
      <c r="G992" s="88" t="str" cm="1">
        <f t="array" ref="G992">IFERROR(INDEX(#REF!, ROWS($G$9:G992)),"")</f>
        <v/>
      </c>
      <c r="H992" s="88" t="str" cm="1">
        <f t="array" ref="H992">IFERROR(INDEX([1]!v_s10a_incident_by_feeder_FY26[feeder], ROWS($H$9:H992)),"")</f>
        <v>HOREKE</v>
      </c>
      <c r="I992" s="89" cm="1">
        <f t="array" ref="I992">IFERROR(INDEX([1]!v_s10a_incident_by_feeder_FY26[Start_Date], ROWS($I$9:I992)),"")</f>
        <v>46074.847916666666</v>
      </c>
      <c r="J992" s="90" cm="1">
        <f t="array" ref="J992">IFERROR(INDEX([1]!v_s10a_incident_by_feeder_FY26[Start_Time], ROWS($J$9:J992)),"")</f>
        <v>46074.847916666666</v>
      </c>
      <c r="K992" s="89" cm="1">
        <f t="array" ref="K992">IFERROR(INDEX([1]!v_s10a_incident_by_feeder_FY26[End_Date], ROWS($K$9:K992)),"")</f>
        <v>46074.911805555559</v>
      </c>
      <c r="L992" s="90" cm="1">
        <f t="array" ref="L992">IFERROR(INDEX([1]!v_s10a_incident_by_feeder_FY26[End_Time], ROWS($L$9:L992)),"")</f>
        <v>46074.911805555559</v>
      </c>
      <c r="M992" s="97" cm="1">
        <f t="array" ref="M992">IFERROR(INDEX([1]!v_s10a_incident_by_feeder_FY26[SAIDI_Value], ROWS($M$9:M992)),"")</f>
        <v>2.0385552848774486E-2</v>
      </c>
      <c r="N992" s="94" cm="1">
        <f t="array" ref="N992">IFERROR(INDEX([1]!v_s10a_incident_by_feeder_FY26[SAIFI_Value], ROWS($N$9:N992)),"")</f>
        <v>2.2158209616662973E-4</v>
      </c>
      <c r="O992" s="91" cm="1">
        <f t="array" ref="O992">IFERROR(INDEX([1]!v_s10a_incident_by_feeder_FY26[ICPs], ROWS($N$9:N992)),"")</f>
        <v>8</v>
      </c>
      <c r="P992" s="118" cm="1">
        <f t="array" ref="P992">IFERROR(INDEX([1]!v_s10a_incident_by_feeder_FY26[CML], ROWS($P$9:P992)),"")</f>
        <v>736.00000005215406</v>
      </c>
      <c r="Q992" s="88" t="str" cm="1">
        <f t="array" ref="Q992">IFERROR(INDEX([1]!v_s10a_incident_by_feeder_FY26[Planned or Unplanned], ROWS($Q$9:Q992)),"")</f>
        <v>Unplanned</v>
      </c>
      <c r="R992" s="88" t="str" cm="1">
        <f t="array" ref="R992">IFERROR(INDEX([1]!v_s10a_incident_by_feeder_FY26[Cause], ROWS($R$9:R992)),"")</f>
        <v>Vegetation</v>
      </c>
      <c r="S992" s="88" t="str" cm="1">
        <f t="array" ref="S992">IFERROR(INDEX([1]!v_s10a_incident_by_feeder_FY26[Details], ROWS($S$9:S992)),"")</f>
        <v># Vegetation in Line, at Pole 425816, Imms Rd, Kaikohe</v>
      </c>
      <c r="T992" s="18"/>
    </row>
    <row r="993" spans="1:20" ht="15.75" x14ac:dyDescent="0.25">
      <c r="A993" s="10">
        <v>993</v>
      </c>
      <c r="B993" s="11"/>
      <c r="C993" s="116"/>
      <c r="D993" s="116"/>
      <c r="E993" s="85" t="str" cm="1">
        <f t="array" ref="E993">IFERROR(INDEX([1]!v_s10a_incident_by_feeder_FY26[Interruptions Identifier], ROWS($E$9:E993)),"")</f>
        <v>INCD-37139-F-ORURU</v>
      </c>
      <c r="F993" s="85" t="str" cm="1">
        <f t="array" ref="F993">IFERROR(INDEX([1]!v_s10a_incident_by_feeder_FY26[Circuit Location], ROWS($F$9:F993)),"")</f>
        <v>Taipa CB1206 - Oruru</v>
      </c>
      <c r="G993" s="88" t="str" cm="1">
        <f t="array" ref="G993">IFERROR(INDEX(#REF!, ROWS($G$9:G993)),"")</f>
        <v/>
      </c>
      <c r="H993" s="88" t="str" cm="1">
        <f t="array" ref="H993">IFERROR(INDEX([1]!v_s10a_incident_by_feeder_FY26[feeder], ROWS($H$9:H993)),"")</f>
        <v>ORURU</v>
      </c>
      <c r="I993" s="89" cm="1">
        <f t="array" ref="I993">IFERROR(INDEX([1]!v_s10a_incident_by_feeder_FY26[Start_Date], ROWS($I$9:I993)),"")</f>
        <v>46092.397280092591</v>
      </c>
      <c r="J993" s="90" cm="1">
        <f t="array" ref="J993">IFERROR(INDEX([1]!v_s10a_incident_by_feeder_FY26[Start_Time], ROWS($J$9:J993)),"")</f>
        <v>46092.397280092591</v>
      </c>
      <c r="K993" s="89" cm="1">
        <f t="array" ref="K993">IFERROR(INDEX([1]!v_s10a_incident_by_feeder_FY26[End_Date], ROWS($K$9:K993)),"")</f>
        <v>46092.53125</v>
      </c>
      <c r="L993" s="90" cm="1">
        <f t="array" ref="L993">IFERROR(INDEX([1]!v_s10a_incident_by_feeder_FY26[End_Time], ROWS($L$9:L993)),"")</f>
        <v>46092.53125</v>
      </c>
      <c r="M993" s="97" cm="1">
        <f t="array" ref="M993">IFERROR(INDEX([1]!v_s10a_incident_by_feeder_FY26[SAIDI_Value], ROWS($M$9:M993)),"")</f>
        <v>0.83392421892512303</v>
      </c>
      <c r="N993" s="94" cm="1">
        <f t="array" ref="N993">IFERROR(INDEX([1]!v_s10a_incident_by_feeder_FY26[SAIFI_Value], ROWS($N$9:N993)),"")</f>
        <v>4.3208508752492795E-3</v>
      </c>
      <c r="O993" s="91" cm="1">
        <f t="array" ref="O993">IFERROR(INDEX([1]!v_s10a_incident_by_feeder_FY26[ICPs], ROWS($N$9:N993)),"")</f>
        <v>156</v>
      </c>
      <c r="P993" s="118" cm="1">
        <f t="array" ref="P993">IFERROR(INDEX([1]!v_s10a_incident_by_feeder_FY26[CML], ROWS($P$9:P993)),"")</f>
        <v>30108.000000072643</v>
      </c>
      <c r="Q993" s="88" t="str" cm="1">
        <f t="array" ref="Q993">IFERROR(INDEX([1]!v_s10a_incident_by_feeder_FY26[Planned or Unplanned], ROWS($Q$9:Q993)),"")</f>
        <v>Planned</v>
      </c>
      <c r="R993" s="88" t="str" cm="1">
        <f t="array" ref="R993">IFERROR(INDEX([1]!v_s10a_incident_by_feeder_FY26[Cause], ROWS($R$9:R993)),"")</f>
        <v>Planned Outage</v>
      </c>
      <c r="S993" s="88" t="str" cm="1">
        <f t="array" ref="S993">IFERROR(INDEX([1]!v_s10a_incident_by_feeder_FY26[Details], ROWS($S$9:S993)),"")</f>
        <v># Replace Pole, Install Isolation Points, beyond R017, Oruru Rd, Taipa</v>
      </c>
      <c r="T993" s="18"/>
    </row>
    <row r="994" spans="1:20" ht="15.75" x14ac:dyDescent="0.25">
      <c r="A994" s="10">
        <v>994</v>
      </c>
      <c r="B994" s="11"/>
      <c r="C994" s="116"/>
      <c r="D994" s="116"/>
      <c r="E994" s="85" t="str" cm="1">
        <f t="array" ref="E994">IFERROR(INDEX([1]!v_s10a_incident_by_feeder_FY26[Interruptions Identifier], ROWS($E$9:E994)),"")</f>
        <v>INCD-37145-F-RANGIAHUA</v>
      </c>
      <c r="F994" s="85" t="str" cm="1">
        <f t="array" ref="F994">IFERROR(INDEX([1]!v_s10a_incident_by_feeder_FY26[Circuit Location], ROWS($F$9:F994)),"")</f>
        <v>Kaikohe  CB0105 - Rangiahua</v>
      </c>
      <c r="G994" s="88" t="str" cm="1">
        <f t="array" ref="G994">IFERROR(INDEX(#REF!, ROWS($G$9:G994)),"")</f>
        <v/>
      </c>
      <c r="H994" s="88" t="str" cm="1">
        <f t="array" ref="H994">IFERROR(INDEX([1]!v_s10a_incident_by_feeder_FY26[feeder], ROWS($H$9:H994)),"")</f>
        <v>RANGIAHUA</v>
      </c>
      <c r="I994" s="89" cm="1">
        <f t="array" ref="I994">IFERROR(INDEX([1]!v_s10a_incident_by_feeder_FY26[Start_Date], ROWS($I$9:I994)),"")</f>
        <v>46076.730821759258</v>
      </c>
      <c r="J994" s="90" cm="1">
        <f t="array" ref="J994">IFERROR(INDEX([1]!v_s10a_incident_by_feeder_FY26[Start_Time], ROWS($J$9:J994)),"")</f>
        <v>46076.730821759258</v>
      </c>
      <c r="K994" s="89" cm="1">
        <f t="array" ref="K994">IFERROR(INDEX([1]!v_s10a_incident_by_feeder_FY26[End_Date], ROWS($K$9:K994)),"")</f>
        <v>46076.869444444441</v>
      </c>
      <c r="L994" s="90" cm="1">
        <f t="array" ref="L994">IFERROR(INDEX([1]!v_s10a_incident_by_feeder_FY26[End_Time], ROWS($L$9:L994)),"")</f>
        <v>46076.869444444441</v>
      </c>
      <c r="M994" s="97" cm="1">
        <f t="array" ref="M994">IFERROR(INDEX([1]!v_s10a_incident_by_feeder_FY26[SAIDI_Value], ROWS($M$9:M994)),"")</f>
        <v>0.61975127411396813</v>
      </c>
      <c r="N994" s="94" cm="1">
        <f t="array" ref="N994">IFERROR(INDEX([1]!v_s10a_incident_by_feeder_FY26[SAIFI_Value], ROWS($N$9:N994)),"")</f>
        <v>1.9554619986705064E-2</v>
      </c>
      <c r="O994" s="91" cm="1">
        <f t="array" ref="O994">IFERROR(INDEX([1]!v_s10a_incident_by_feeder_FY26[ICPs], ROWS($N$9:N994)),"")</f>
        <v>705.99999999999955</v>
      </c>
      <c r="P994" s="118" cm="1">
        <f t="array" ref="P994">IFERROR(INDEX([1]!v_s10a_incident_by_feeder_FY26[CML], ROWS($P$9:P994)),"")</f>
        <v>22375.500000610708</v>
      </c>
      <c r="Q994" s="88" t="str" cm="1">
        <f t="array" ref="Q994">IFERROR(INDEX([1]!v_s10a_incident_by_feeder_FY26[Planned or Unplanned], ROWS($Q$9:Q994)),"")</f>
        <v>Unplanned</v>
      </c>
      <c r="R994" s="88" t="str" cm="1">
        <f t="array" ref="R994">IFERROR(INDEX([1]!v_s10a_incident_by_feeder_FY26[Cause], ROWS($R$9:R994)),"")</f>
        <v>Third Party</v>
      </c>
      <c r="S994" s="88" t="str" cm="1">
        <f t="array" ref="S994">IFERROR(INDEX([1]!v_s10a_incident_by_feeder_FY26[Details], ROWS($S$9:S994)),"")</f>
        <v># Car vs Pole, at Pole 326962, Te Pua Rd, Kaikohe</v>
      </c>
      <c r="T994" s="18"/>
    </row>
    <row r="995" spans="1:20" ht="15.75" x14ac:dyDescent="0.25">
      <c r="A995" s="10">
        <v>995</v>
      </c>
      <c r="B995" s="11"/>
      <c r="C995" s="116"/>
      <c r="D995" s="116"/>
      <c r="E995" s="85" t="str" cm="1">
        <f t="array" ref="E995">IFERROR(INDEX([1]!v_s10a_incident_by_feeder_FY26[Interruptions Identifier], ROWS($E$9:E995)),"")</f>
        <v>INCD-37145-F-BROADWOOD</v>
      </c>
      <c r="F995" s="85" t="str" cm="1">
        <f t="array" ref="F995">IFERROR(INDEX([1]!v_s10a_incident_by_feeder_FY26[Circuit Location], ROWS($F$9:F995)),"")</f>
        <v>Kaitaia Transmission 151922 - Broadwood</v>
      </c>
      <c r="G995" s="88" t="str" cm="1">
        <f t="array" ref="G995">IFERROR(INDEX(#REF!, ROWS($G$9:G995)),"")</f>
        <v/>
      </c>
      <c r="H995" s="88" t="str" cm="1">
        <f t="array" ref="H995">IFERROR(INDEX([1]!v_s10a_incident_by_feeder_FY26[feeder], ROWS($H$9:H995)),"")</f>
        <v>BROADWOOD</v>
      </c>
      <c r="I995" s="89" cm="1">
        <f t="array" ref="I995">IFERROR(INDEX([1]!v_s10a_incident_by_feeder_FY26[Start_Date], ROWS($I$9:I995)),"")</f>
        <v>46076.730821759258</v>
      </c>
      <c r="J995" s="90" cm="1">
        <f t="array" ref="J995">IFERROR(INDEX([1]!v_s10a_incident_by_feeder_FY26[Start_Time], ROWS($J$9:J995)),"")</f>
        <v>46076.730821759258</v>
      </c>
      <c r="K995" s="89" cm="1">
        <f t="array" ref="K995">IFERROR(INDEX([1]!v_s10a_incident_by_feeder_FY26[End_Date], ROWS($K$9:K995)),"")</f>
        <v>46076.869444444441</v>
      </c>
      <c r="L995" s="90" cm="1">
        <f t="array" ref="L995">IFERROR(INDEX([1]!v_s10a_incident_by_feeder_FY26[End_Time], ROWS($L$9:L995)),"")</f>
        <v>46076.869444444441</v>
      </c>
      <c r="M995" s="97" cm="1">
        <f t="array" ref="M995">IFERROR(INDEX([1]!v_s10a_incident_by_feeder_FY26[SAIDI_Value], ROWS($M$9:M995)),"")</f>
        <v>7.5614890318889693E-4</v>
      </c>
      <c r="N995" s="94" cm="1">
        <f t="array" ref="N995">IFERROR(INDEX([1]!v_s10a_incident_by_feeder_FY26[SAIFI_Value], ROWS($N$9:N995)),"")</f>
        <v>2.7697762020820602E-5</v>
      </c>
      <c r="O995" s="91" cm="1">
        <f t="array" ref="O995">IFERROR(INDEX([1]!v_s10a_incident_by_feeder_FY26[ICPs], ROWS($N$9:N995)),"")</f>
        <v>0.99999999999970701</v>
      </c>
      <c r="P995" s="118" cm="1">
        <f t="array" ref="P995">IFERROR(INDEX([1]!v_s10a_incident_by_feeder_FY26[CML], ROWS($P$9:P995)),"")</f>
        <v>27.300000000731934</v>
      </c>
      <c r="Q995" s="88" t="str" cm="1">
        <f t="array" ref="Q995">IFERROR(INDEX([1]!v_s10a_incident_by_feeder_FY26[Planned or Unplanned], ROWS($Q$9:Q995)),"")</f>
        <v>Unplanned</v>
      </c>
      <c r="R995" s="88" t="str" cm="1">
        <f t="array" ref="R995">IFERROR(INDEX([1]!v_s10a_incident_by_feeder_FY26[Cause], ROWS($R$9:R995)),"")</f>
        <v>Third Party</v>
      </c>
      <c r="S995" s="88" t="str" cm="1">
        <f t="array" ref="S995">IFERROR(INDEX([1]!v_s10a_incident_by_feeder_FY26[Details], ROWS($S$9:S995)),"")</f>
        <v># Car vs Pole, at Pole 326962, Te Pua Rd, Kaikohe</v>
      </c>
      <c r="T995" s="18"/>
    </row>
    <row r="996" spans="1:20" ht="15.75" x14ac:dyDescent="0.25">
      <c r="A996" s="10">
        <v>996</v>
      </c>
      <c r="B996" s="11"/>
      <c r="C996" s="116"/>
      <c r="D996" s="116"/>
      <c r="E996" s="85" t="str" cm="1">
        <f t="array" ref="E996">IFERROR(INDEX([1]!v_s10a_incident_by_feeder_FY26[Interruptions Identifier], ROWS($E$9:E996)),"")</f>
        <v>INCD-37151-F-RUSSELL EXPRESS</v>
      </c>
      <c r="F996" s="85" t="str" cm="1">
        <f t="array" ref="F996">IFERROR(INDEX([1]!v_s10a_incident_by_feeder_FY26[Circuit Location], ROWS($F$9:F996)),"")</f>
        <v>Kawakawa CB0209 - Russel Express</v>
      </c>
      <c r="G996" s="88" t="str" cm="1">
        <f t="array" ref="G996">IFERROR(INDEX(#REF!, ROWS($G$9:G996)),"")</f>
        <v/>
      </c>
      <c r="H996" s="88" t="str" cm="1">
        <f t="array" ref="H996">IFERROR(INDEX([1]!v_s10a_incident_by_feeder_FY26[feeder], ROWS($H$9:H996)),"")</f>
        <v>RUSSELL EXPRESS</v>
      </c>
      <c r="I996" s="89" cm="1">
        <f t="array" ref="I996">IFERROR(INDEX([1]!v_s10a_incident_by_feeder_FY26[Start_Date], ROWS($I$9:I996)),"")</f>
        <v>46097.397222222222</v>
      </c>
      <c r="J996" s="90" cm="1">
        <f t="array" ref="J996">IFERROR(INDEX([1]!v_s10a_incident_by_feeder_FY26[Start_Time], ROWS($J$9:J996)),"")</f>
        <v>46097.397222222222</v>
      </c>
      <c r="K996" s="89" cm="1">
        <f t="array" ref="K996">IFERROR(INDEX([1]!v_s10a_incident_by_feeder_FY26[End_Date], ROWS($K$9:K996)),"")</f>
        <v>46097.609027777777</v>
      </c>
      <c r="L996" s="90" cm="1">
        <f t="array" ref="L996">IFERROR(INDEX([1]!v_s10a_incident_by_feeder_FY26[End_Time], ROWS($L$9:L996)),"")</f>
        <v>46097.609027777777</v>
      </c>
      <c r="M996" s="97" cm="1">
        <f t="array" ref="M996">IFERROR(INDEX([1]!v_s10a_incident_by_feeder_FY26[SAIDI_Value], ROWS($M$9:M996)),"")</f>
        <v>0.21119543540801286</v>
      </c>
      <c r="N996" s="94" cm="1">
        <f t="array" ref="N996">IFERROR(INDEX([1]!v_s10a_incident_by_feeder_FY26[SAIFI_Value], ROWS($N$9:N996)),"")</f>
        <v>6.9244405052071788E-4</v>
      </c>
      <c r="O996" s="91" cm="1">
        <f t="array" ref="O996">IFERROR(INDEX([1]!v_s10a_incident_by_feeder_FY26[ICPs], ROWS($N$9:N996)),"")</f>
        <v>25</v>
      </c>
      <c r="P996" s="118" cm="1">
        <f t="array" ref="P996">IFERROR(INDEX([1]!v_s10a_incident_by_feeder_FY26[CML], ROWS($P$9:P996)),"")</f>
        <v>7624.9999999708962</v>
      </c>
      <c r="Q996" s="88" t="str" cm="1">
        <f t="array" ref="Q996">IFERROR(INDEX([1]!v_s10a_incident_by_feeder_FY26[Planned or Unplanned], ROWS($Q$9:Q996)),"")</f>
        <v>Planned</v>
      </c>
      <c r="R996" s="88" t="str" cm="1">
        <f t="array" ref="R996">IFERROR(INDEX([1]!v_s10a_incident_by_feeder_FY26[Cause], ROWS($R$9:R996)),"")</f>
        <v>Planned Outage</v>
      </c>
      <c r="S996" s="88" t="str" cm="1">
        <f t="array" ref="S996">IFERROR(INDEX([1]!v_s10a_incident_by_feeder_FY26[Details], ROWS($S$9:S996)),"")</f>
        <v># Fault Prevention, near Link L775, Manawaora, Kawakawa</v>
      </c>
      <c r="T996" s="18"/>
    </row>
    <row r="997" spans="1:20" ht="15.75" x14ac:dyDescent="0.25">
      <c r="A997" s="10">
        <v>997</v>
      </c>
      <c r="B997" s="11"/>
      <c r="C997" s="116"/>
      <c r="D997" s="116"/>
      <c r="E997" s="85" t="str" cm="1">
        <f t="array" ref="E997">IFERROR(INDEX([1]!v_s10a_incident_by_feeder_FY26[Interruptions Identifier], ROWS($E$9:E997)),"")</f>
        <v>INCD-37157-F-CROSSROADS</v>
      </c>
      <c r="F997" s="85" t="str" cm="1">
        <f t="array" ref="F997">IFERROR(INDEX([1]!v_s10a_incident_by_feeder_FY26[Circuit Location], ROWS($F$9:F997)),"")</f>
        <v>Mt Pokaka 171122 - Crossroads</v>
      </c>
      <c r="G997" s="88" t="str" cm="1">
        <f t="array" ref="G997">IFERROR(INDEX(#REF!, ROWS($G$9:G997)),"")</f>
        <v/>
      </c>
      <c r="H997" s="88" t="str" cm="1">
        <f t="array" ref="H997">IFERROR(INDEX([1]!v_s10a_incident_by_feeder_FY26[feeder], ROWS($H$9:H997)),"")</f>
        <v>CROSSROADS</v>
      </c>
      <c r="I997" s="89" cm="1">
        <f t="array" ref="I997">IFERROR(INDEX([1]!v_s10a_incident_by_feeder_FY26[Start_Date], ROWS($I$9:I997)),"")</f>
        <v>46103.379861111112</v>
      </c>
      <c r="J997" s="90" cm="1">
        <f t="array" ref="J997">IFERROR(INDEX([1]!v_s10a_incident_by_feeder_FY26[Start_Time], ROWS($J$9:J997)),"")</f>
        <v>46103.379861111112</v>
      </c>
      <c r="K997" s="89" cm="1">
        <f t="array" ref="K997">IFERROR(INDEX([1]!v_s10a_incident_by_feeder_FY26[End_Date], ROWS($K$9:K997)),"")</f>
        <v>46103.495138888888</v>
      </c>
      <c r="L997" s="90" cm="1">
        <f t="array" ref="L997">IFERROR(INDEX([1]!v_s10a_incident_by_feeder_FY26[End_Time], ROWS($L$9:L997)),"")</f>
        <v>46103.495138888888</v>
      </c>
      <c r="M997" s="97" cm="1">
        <f t="array" ref="M997">IFERROR(INDEX([1]!v_s10a_incident_by_feeder_FY26[SAIDI_Value], ROWS($M$9:M997)),"")</f>
        <v>0.21089076002450041</v>
      </c>
      <c r="N997" s="94" cm="1">
        <f t="array" ref="N997">IFERROR(INDEX([1]!v_s10a_incident_by_feeder_FY26[SAIFI_Value], ROWS($N$9:N997)),"")</f>
        <v>2.0496343895413252E-3</v>
      </c>
      <c r="O997" s="91" cm="1">
        <f t="array" ref="O997">IFERROR(INDEX([1]!v_s10a_incident_by_feeder_FY26[ICPs], ROWS($N$9:N997)),"")</f>
        <v>74</v>
      </c>
      <c r="P997" s="118" cm="1">
        <f t="array" ref="P997">IFERROR(INDEX([1]!v_s10a_incident_by_feeder_FY26[CML], ROWS($P$9:P997)),"")</f>
        <v>7613.9999999245629</v>
      </c>
      <c r="Q997" s="88" t="str" cm="1">
        <f t="array" ref="Q997">IFERROR(INDEX([1]!v_s10a_incident_by_feeder_FY26[Planned or Unplanned], ROWS($Q$9:Q997)),"")</f>
        <v>Planned</v>
      </c>
      <c r="R997" s="88" t="str" cm="1">
        <f t="array" ref="R997">IFERROR(INDEX([1]!v_s10a_incident_by_feeder_FY26[Cause], ROWS($R$9:R997)),"")</f>
        <v>Planned Outage</v>
      </c>
      <c r="S997" s="88" t="str" cm="1">
        <f t="array" ref="S997">IFERROR(INDEX([1]!v_s10a_incident_by_feeder_FY26[Details], ROWS($S$9:S997)),"")</f>
        <v># Replace Crossarms, Pole 436293, Spring Bank Rd, Mt Pokaka</v>
      </c>
      <c r="T997" s="18"/>
    </row>
    <row r="998" spans="1:20" ht="15.75" x14ac:dyDescent="0.25">
      <c r="A998" s="10">
        <v>998</v>
      </c>
      <c r="B998" s="11"/>
      <c r="C998" s="116"/>
      <c r="D998" s="116"/>
      <c r="E998" s="85" t="str" cm="1">
        <f t="array" ref="E998">IFERROR(INDEX([1]!v_s10a_incident_by_feeder_FY26[Interruptions Identifier], ROWS($E$9:E998)),"")</f>
        <v>INCD-37163-F-BULLS GORGE</v>
      </c>
      <c r="F998" s="85" t="str" cm="1">
        <f t="array" ref="F998">IFERROR(INDEX([1]!v_s10a_incident_by_feeder_FY26[Circuit Location], ROWS($F$9:F998)),"")</f>
        <v>Mt Pokaka 171112 - Bulls Gorge</v>
      </c>
      <c r="G998" s="88" t="str" cm="1">
        <f t="array" ref="G998">IFERROR(INDEX(#REF!, ROWS($G$9:G998)),"")</f>
        <v/>
      </c>
      <c r="H998" s="88" t="str" cm="1">
        <f t="array" ref="H998">IFERROR(INDEX([1]!v_s10a_incident_by_feeder_FY26[feeder], ROWS($H$9:H998)),"")</f>
        <v>BULLS GORGE</v>
      </c>
      <c r="I998" s="89" cm="1">
        <f t="array" ref="I998">IFERROR(INDEX([1]!v_s10a_incident_by_feeder_FY26[Start_Date], ROWS($I$9:I998)),"")</f>
        <v>46077.713194444441</v>
      </c>
      <c r="J998" s="90" cm="1">
        <f t="array" ref="J998">IFERROR(INDEX([1]!v_s10a_incident_by_feeder_FY26[Start_Time], ROWS($J$9:J998)),"")</f>
        <v>46077.713194444441</v>
      </c>
      <c r="K998" s="89" cm="1">
        <f t="array" ref="K998">IFERROR(INDEX([1]!v_s10a_incident_by_feeder_FY26[End_Date], ROWS($K$9:K998)),"")</f>
        <v>46077.793749999997</v>
      </c>
      <c r="L998" s="90" cm="1">
        <f t="array" ref="L998">IFERROR(INDEX([1]!v_s10a_incident_by_feeder_FY26[End_Time], ROWS($L$9:L998)),"")</f>
        <v>46077.793749999997</v>
      </c>
      <c r="M998" s="97" cm="1">
        <f t="array" ref="M998">IFERROR(INDEX([1]!v_s10a_incident_by_feeder_FY26[SAIDI_Value], ROWS($M$9:M998)),"")</f>
        <v>0.35342344338861192</v>
      </c>
      <c r="N998" s="94" cm="1">
        <f t="array" ref="N998">IFERROR(INDEX([1]!v_s10a_incident_by_feeder_FY26[SAIFI_Value], ROWS($N$9:N998)),"")</f>
        <v>3.0467538222911589E-3</v>
      </c>
      <c r="O998" s="91" cm="1">
        <f t="array" ref="O998">IFERROR(INDEX([1]!v_s10a_incident_by_feeder_FY26[ICPs], ROWS($N$9:N998)),"")</f>
        <v>110</v>
      </c>
      <c r="P998" s="118" cm="1">
        <f t="array" ref="P998">IFERROR(INDEX([1]!v_s10a_incident_by_feeder_FY26[CML], ROWS($P$9:P998)),"")</f>
        <v>12760.000000102445</v>
      </c>
      <c r="Q998" s="88" t="str" cm="1">
        <f t="array" ref="Q998">IFERROR(INDEX([1]!v_s10a_incident_by_feeder_FY26[Planned or Unplanned], ROWS($Q$9:Q998)),"")</f>
        <v>Unplanned</v>
      </c>
      <c r="R998" s="88" t="str" cm="1">
        <f t="array" ref="R998">IFERROR(INDEX([1]!v_s10a_incident_by_feeder_FY26[Cause], ROWS($R$9:R998)),"")</f>
        <v>Defective Equipment</v>
      </c>
      <c r="S998" s="88" t="str" cm="1">
        <f t="array" ref="S998">IFERROR(INDEX([1]!v_s10a_incident_by_feeder_FY26[Details], ROWS($S$9:S998)),"")</f>
        <v># Repair Crossarm, Beyond Switch 065, Oromahoe Rd, Mt Pokaka</v>
      </c>
      <c r="T998" s="18"/>
    </row>
    <row r="999" spans="1:20" ht="15.75" x14ac:dyDescent="0.25">
      <c r="A999" s="10">
        <v>999</v>
      </c>
      <c r="B999" s="11"/>
      <c r="C999" s="116"/>
      <c r="D999" s="116"/>
      <c r="E999" s="85" t="str" cm="1">
        <f t="array" ref="E999">IFERROR(INDEX([1]!v_s10a_incident_by_feeder_FY26[Interruptions Identifier], ROWS($E$9:E999)),"")</f>
        <v>INCD-37184-F-SOUTH ROAD</v>
      </c>
      <c r="F999" s="85" t="str" cm="1">
        <f t="array" ref="F999">IFERROR(INDEX([1]!v_s10a_incident_by_feeder_FY26[Circuit Location], ROWS($F$9:F999)),"")</f>
        <v>Okahu CB1105 - South Road</v>
      </c>
      <c r="G999" s="88" t="str" cm="1">
        <f t="array" ref="G999">IFERROR(INDEX(#REF!, ROWS($G$9:G999)),"")</f>
        <v/>
      </c>
      <c r="H999" s="88" t="str" cm="1">
        <f t="array" ref="H999">IFERROR(INDEX([1]!v_s10a_incident_by_feeder_FY26[feeder], ROWS($H$9:H999)),"")</f>
        <v>SOUTH ROAD</v>
      </c>
      <c r="I999" s="89" cm="1">
        <f t="array" ref="I999">IFERROR(INDEX([1]!v_s10a_incident_by_feeder_FY26[Start_Date], ROWS($I$9:I999)),"")</f>
        <v>46097.417025462964</v>
      </c>
      <c r="J999" s="90" cm="1">
        <f t="array" ref="J999">IFERROR(INDEX([1]!v_s10a_incident_by_feeder_FY26[Start_Time], ROWS($J$9:J999)),"")</f>
        <v>46097.417025462964</v>
      </c>
      <c r="K999" s="89" cm="1">
        <f t="array" ref="K999">IFERROR(INDEX([1]!v_s10a_incident_by_feeder_FY26[End_Date], ROWS($K$9:K999)),"")</f>
        <v>46097.58829861111</v>
      </c>
      <c r="L999" s="90" cm="1">
        <f t="array" ref="L999">IFERROR(INDEX([1]!v_s10a_incident_by_feeder_FY26[End_Time], ROWS($L$9:L999)),"")</f>
        <v>46097.58829861111</v>
      </c>
      <c r="M999" s="97" cm="1">
        <f t="array" ref="M999">IFERROR(INDEX([1]!v_s10a_incident_by_feeder_FY26[SAIDI_Value], ROWS($M$9:M999)),"")</f>
        <v>0.43719624786754041</v>
      </c>
      <c r="N999" s="94" cm="1">
        <f t="array" ref="N999">IFERROR(INDEX([1]!v_s10a_incident_by_feeder_FY26[SAIFI_Value], ROWS($N$9:N999)),"")</f>
        <v>1.7726567693330377E-3</v>
      </c>
      <c r="O999" s="91" cm="1">
        <f t="array" ref="O999">IFERROR(INDEX([1]!v_s10a_incident_by_feeder_FY26[ICPs], ROWS($N$9:N999)),"")</f>
        <v>63.999999999999993</v>
      </c>
      <c r="P999" s="118" cm="1">
        <f t="array" ref="P999">IFERROR(INDEX([1]!v_s10a_incident_by_feeder_FY26[CML], ROWS($P$9:P999)),"")</f>
        <v>15784.53333300968</v>
      </c>
      <c r="Q999" s="88" t="str" cm="1">
        <f t="array" ref="Q999">IFERROR(INDEX([1]!v_s10a_incident_by_feeder_FY26[Planned or Unplanned], ROWS($Q$9:Q999)),"")</f>
        <v>Planned</v>
      </c>
      <c r="R999" s="88" t="str" cm="1">
        <f t="array" ref="R999">IFERROR(INDEX([1]!v_s10a_incident_by_feeder_FY26[Cause], ROWS($R$9:R999)),"")</f>
        <v>Planned Outage</v>
      </c>
      <c r="S999" s="88" t="str" cm="1">
        <f t="array" ref="S999">IFERROR(INDEX([1]!v_s10a_incident_by_feeder_FY26[Details], ROWS($S$9:S999)),"")</f>
        <v># Planned Work on Switch 4002, Sectionaliser S1334, near Pole 407704, SH1, Kaitaia</v>
      </c>
      <c r="T999" s="18"/>
    </row>
    <row r="1000" spans="1:20" ht="15.75" x14ac:dyDescent="0.25">
      <c r="A1000" s="10">
        <v>1000</v>
      </c>
      <c r="B1000" s="11"/>
      <c r="C1000" s="116"/>
      <c r="D1000" s="116"/>
      <c r="E1000" s="85" t="str" cm="1">
        <f t="array" ref="E1000">IFERROR(INDEX([1]!v_s10a_incident_by_feeder_FY26[Interruptions Identifier], ROWS($E$9:E1000)),"")</f>
        <v>INCD-37184-F-RANGITIHI</v>
      </c>
      <c r="F1000" s="85" t="str" cm="1">
        <f t="array" ref="F1000">IFERROR(INDEX([1]!v_s10a_incident_by_feeder_FY26[Circuit Location], ROWS($F$9:F1000)),"")</f>
        <v>Kaitaia Transmission 151912 - Rangitihi</v>
      </c>
      <c r="G1000" s="88" t="str" cm="1">
        <f t="array" ref="G1000">IFERROR(INDEX(#REF!, ROWS($G$9:G1000)),"")</f>
        <v/>
      </c>
      <c r="H1000" s="88" t="str" cm="1">
        <f t="array" ref="H1000">IFERROR(INDEX([1]!v_s10a_incident_by_feeder_FY26[feeder], ROWS($H$9:H1000)),"")</f>
        <v>RANGITIHI</v>
      </c>
      <c r="I1000" s="89" cm="1">
        <f t="array" ref="I1000">IFERROR(INDEX([1]!v_s10a_incident_by_feeder_FY26[Start_Date], ROWS($I$9:I1000)),"")</f>
        <v>46097.417025462964</v>
      </c>
      <c r="J1000" s="90" cm="1">
        <f t="array" ref="J1000">IFERROR(INDEX([1]!v_s10a_incident_by_feeder_FY26[Start_Time], ROWS($J$9:J1000)),"")</f>
        <v>46097.417025462964</v>
      </c>
      <c r="K1000" s="89" cm="1">
        <f t="array" ref="K1000">IFERROR(INDEX([1]!v_s10a_incident_by_feeder_FY26[End_Date], ROWS($K$9:K1000)),"")</f>
        <v>46097.58829861111</v>
      </c>
      <c r="L1000" s="90" cm="1">
        <f t="array" ref="L1000">IFERROR(INDEX([1]!v_s10a_incident_by_feeder_FY26[End_Time], ROWS($L$9:L1000)),"")</f>
        <v>46097.58829861111</v>
      </c>
      <c r="M1000" s="97" cm="1">
        <f t="array" ref="M1000">IFERROR(INDEX([1]!v_s10a_incident_by_feeder_FY26[SAIDI_Value], ROWS($M$9:M1000)),"")</f>
        <v>0.35084755151064312</v>
      </c>
      <c r="N1000" s="94" cm="1">
        <f t="array" ref="N1000">IFERROR(INDEX([1]!v_s10a_incident_by_feeder_FY26[SAIFI_Value], ROWS($N$9:N1000)),"")</f>
        <v>1.4679813871039187E-3</v>
      </c>
      <c r="O1000" s="91" cm="1">
        <f t="array" ref="O1000">IFERROR(INDEX([1]!v_s10a_incident_by_feeder_FY26[ICPs], ROWS($N$9:N1000)),"")</f>
        <v>52.999999999999886</v>
      </c>
      <c r="P1000" s="118" cm="1">
        <f t="array" ref="P1000">IFERROR(INDEX([1]!v_s10a_incident_by_feeder_FY26[CML], ROWS($P$9:P1000)),"")</f>
        <v>12666.999999740259</v>
      </c>
      <c r="Q1000" s="88" t="str" cm="1">
        <f t="array" ref="Q1000">IFERROR(INDEX([1]!v_s10a_incident_by_feeder_FY26[Planned or Unplanned], ROWS($Q$9:Q1000)),"")</f>
        <v>Planned</v>
      </c>
      <c r="R1000" s="88" t="str" cm="1">
        <f t="array" ref="R1000">IFERROR(INDEX([1]!v_s10a_incident_by_feeder_FY26[Cause], ROWS($R$9:R1000)),"")</f>
        <v>Planned Outage</v>
      </c>
      <c r="S1000" s="88" t="str" cm="1">
        <f t="array" ref="S1000">IFERROR(INDEX([1]!v_s10a_incident_by_feeder_FY26[Details], ROWS($S$9:S1000)),"")</f>
        <v># Planned Work on Switch 4002, Sectionaliser S1334, near Pole 407704, SH1, Kaitaia</v>
      </c>
      <c r="T1000" s="18"/>
    </row>
    <row r="1001" spans="1:20" ht="15.75" x14ac:dyDescent="0.25">
      <c r="A1001" s="10">
        <v>1001</v>
      </c>
      <c r="B1001" s="11"/>
      <c r="C1001" s="116"/>
      <c r="D1001" s="116"/>
      <c r="E1001" s="85" t="str" cm="1">
        <f t="array" ref="E1001">IFERROR(INDEX([1]!v_s10a_incident_by_feeder_FY26[Interruptions Identifier], ROWS($E$9:E1001)),"")</f>
        <v>INCD-37187-F-TOWAI</v>
      </c>
      <c r="F1001" s="85" t="str" cm="1">
        <f t="array" ref="F1001">IFERROR(INDEX([1]!v_s10a_incident_by_feeder_FY26[Circuit Location], ROWS($F$9:F1001)),"")</f>
        <v>Kawakawa CB0206 - Towai</v>
      </c>
      <c r="G1001" s="88" t="str" cm="1">
        <f t="array" ref="G1001">IFERROR(INDEX(#REF!, ROWS($G$9:G1001)),"")</f>
        <v/>
      </c>
      <c r="H1001" s="88" t="str" cm="1">
        <f t="array" ref="H1001">IFERROR(INDEX([1]!v_s10a_incident_by_feeder_FY26[feeder], ROWS($H$9:H1001)),"")</f>
        <v>TOWAI</v>
      </c>
      <c r="I1001" s="89" cm="1">
        <f t="array" ref="I1001">IFERROR(INDEX([1]!v_s10a_incident_by_feeder_FY26[Start_Date], ROWS($I$9:I1001)),"")</f>
        <v>46111.4375</v>
      </c>
      <c r="J1001" s="90" cm="1">
        <f t="array" ref="J1001">IFERROR(INDEX([1]!v_s10a_incident_by_feeder_FY26[Start_Time], ROWS($J$9:J1001)),"")</f>
        <v>46111.4375</v>
      </c>
      <c r="K1001" s="89" cm="1">
        <f t="array" ref="K1001">IFERROR(INDEX([1]!v_s10a_incident_by_feeder_FY26[End_Date], ROWS($K$9:K1001)),"")</f>
        <v>46111.708333333336</v>
      </c>
      <c r="L1001" s="90" cm="1">
        <f t="array" ref="L1001">IFERROR(INDEX([1]!v_s10a_incident_by_feeder_FY26[End_Time], ROWS($L$9:L1001)),"")</f>
        <v>46111.708333333336</v>
      </c>
      <c r="M1001" s="97" cm="1">
        <f t="array" ref="M1001">IFERROR(INDEX([1]!v_s10a_incident_by_feeder_FY26[SAIDI_Value], ROWS($M$9:M1001)),"")</f>
        <v>0.23764679814083853</v>
      </c>
      <c r="N1001" s="94" cm="1">
        <f t="array" ref="N1001">IFERROR(INDEX([1]!v_s10a_incident_by_feeder_FY26[SAIFI_Value], ROWS($N$9:N1001)),"")</f>
        <v>6.0935076445823178E-4</v>
      </c>
      <c r="O1001" s="91" cm="1">
        <f t="array" ref="O1001">IFERROR(INDEX([1]!v_s10a_incident_by_feeder_FY26[ICPs], ROWS($N$9:N1001)),"")</f>
        <v>22</v>
      </c>
      <c r="P1001" s="118" cm="1">
        <f t="array" ref="P1001">IFERROR(INDEX([1]!v_s10a_incident_by_feeder_FY26[CML], ROWS($P$9:P1001)),"")</f>
        <v>8580.0000000768341</v>
      </c>
      <c r="Q1001" s="88" t="str" cm="1">
        <f t="array" ref="Q1001">IFERROR(INDEX([1]!v_s10a_incident_by_feeder_FY26[Planned or Unplanned], ROWS($Q$9:Q1001)),"")</f>
        <v>Planned</v>
      </c>
      <c r="R1001" s="88" t="str" cm="1">
        <f t="array" ref="R1001">IFERROR(INDEX([1]!v_s10a_incident_by_feeder_FY26[Cause], ROWS($R$9:R1001)),"")</f>
        <v>Planned Outage</v>
      </c>
      <c r="S1001" s="88" t="str" cm="1">
        <f t="array" ref="S1001">IFERROR(INDEX([1]!v_s10a_incident_by_feeder_FY26[Details], ROWS($S$9:S1001)),"")</f>
        <v># Replace Conductor, Between Poles 423254 and 423269, Ruapekapeka Rd, Kawakawa</v>
      </c>
      <c r="T1001" s="18"/>
    </row>
    <row r="1002" spans="1:20" ht="15.75" x14ac:dyDescent="0.25">
      <c r="A1002" s="10">
        <v>1002</v>
      </c>
      <c r="B1002" s="11"/>
      <c r="C1002" s="116"/>
      <c r="D1002" s="116"/>
      <c r="E1002" s="85" t="str" cm="1">
        <f t="array" ref="E1002">IFERROR(INDEX([1]!v_s10a_incident_by_feeder_FY26[Interruptions Identifier], ROWS($E$9:E1002)),"")</f>
        <v>INCD-37199-F-ORURU</v>
      </c>
      <c r="F1002" s="85" t="str" cm="1">
        <f t="array" ref="F1002">IFERROR(INDEX([1]!v_s10a_incident_by_feeder_FY26[Circuit Location], ROWS($F$9:F1002)),"")</f>
        <v>Taipa CB1206 - Oruru</v>
      </c>
      <c r="G1002" s="88" t="str" cm="1">
        <f t="array" ref="G1002">IFERROR(INDEX(#REF!, ROWS($G$9:G1002)),"")</f>
        <v/>
      </c>
      <c r="H1002" s="88" t="str" cm="1">
        <f t="array" ref="H1002">IFERROR(INDEX([1]!v_s10a_incident_by_feeder_FY26[feeder], ROWS($H$9:H1002)),"")</f>
        <v>ORURU</v>
      </c>
      <c r="I1002" s="89" cm="1">
        <f t="array" ref="I1002">IFERROR(INDEX([1]!v_s10a_incident_by_feeder_FY26[Start_Date], ROWS($I$9:I1002)),"")</f>
        <v>46106.397916666669</v>
      </c>
      <c r="J1002" s="90" cm="1">
        <f t="array" ref="J1002">IFERROR(INDEX([1]!v_s10a_incident_by_feeder_FY26[Start_Time], ROWS($J$9:J1002)),"")</f>
        <v>46106.397916666669</v>
      </c>
      <c r="K1002" s="89" cm="1">
        <f t="array" ref="K1002">IFERROR(INDEX([1]!v_s10a_incident_by_feeder_FY26[End_Date], ROWS($K$9:K1002)),"")</f>
        <v>46106.579861111109</v>
      </c>
      <c r="L1002" s="90" cm="1">
        <f t="array" ref="L1002">IFERROR(INDEX([1]!v_s10a_incident_by_feeder_FY26[End_Time], ROWS($L$9:L1002)),"")</f>
        <v>46106.579861111109</v>
      </c>
      <c r="M1002" s="97" cm="1">
        <f t="array" ref="M1002">IFERROR(INDEX([1]!v_s10a_incident_by_feeder_FY26[SAIDI_Value], ROWS($M$9:M1002)),"")</f>
        <v>0.76490139595201223</v>
      </c>
      <c r="N1002" s="94" cm="1">
        <f t="array" ref="N1002">IFERROR(INDEX([1]!v_s10a_incident_by_feeder_FY26[SAIFI_Value], ROWS($N$9:N1002)),"")</f>
        <v>3.1021493463328164E-3</v>
      </c>
      <c r="O1002" s="91" cm="1">
        <f t="array" ref="O1002">IFERROR(INDEX([1]!v_s10a_incident_by_feeder_FY26[ICPs], ROWS($N$9:N1002)),"")</f>
        <v>112</v>
      </c>
      <c r="P1002" s="118" cm="1">
        <f t="array" ref="P1002">IFERROR(INDEX([1]!v_s10a_incident_by_feeder_FY26[CML], ROWS($P$9:P1002)),"")</f>
        <v>27615.999999451451</v>
      </c>
      <c r="Q1002" s="88" t="str" cm="1">
        <f t="array" ref="Q1002">IFERROR(INDEX([1]!v_s10a_incident_by_feeder_FY26[Planned or Unplanned], ROWS($Q$9:Q1002)),"")</f>
        <v>Planned</v>
      </c>
      <c r="R1002" s="88" t="str" cm="1">
        <f t="array" ref="R1002">IFERROR(INDEX([1]!v_s10a_incident_by_feeder_FY26[Cause], ROWS($R$9:R1002)),"")</f>
        <v>Planned Outage</v>
      </c>
      <c r="S1002" s="88" t="str" cm="1">
        <f t="array" ref="S1002">IFERROR(INDEX([1]!v_s10a_incident_by_feeder_FY26[Details], ROWS($S$9:S1002)),"")</f>
        <v># Replace Pole 418584, Crossarms, Oruru Rd, Taipa</v>
      </c>
      <c r="T1002" s="18"/>
    </row>
    <row r="1003" spans="1:20" ht="15.75" x14ac:dyDescent="0.25">
      <c r="A1003" s="10">
        <v>1003</v>
      </c>
      <c r="B1003" s="11"/>
      <c r="C1003" s="116"/>
      <c r="D1003" s="116"/>
      <c r="E1003" s="85" t="str" cm="1">
        <f t="array" ref="E1003">IFERROR(INDEX([1]!v_s10a_incident_by_feeder_FY26[Interruptions Identifier], ROWS($E$9:E1003)),"")</f>
        <v>INCD-37202-F-RAWENE</v>
      </c>
      <c r="F1003" s="85" t="str" cm="1">
        <f t="array" ref="F1003">IFERROR(INDEX([1]!v_s10a_incident_by_feeder_FY26[Circuit Location], ROWS($F$9:F1003)),"")</f>
        <v>Omanaia 051742 - Rawene</v>
      </c>
      <c r="G1003" s="88" t="str" cm="1">
        <f t="array" ref="G1003">IFERROR(INDEX(#REF!, ROWS($G$9:G1003)),"")</f>
        <v/>
      </c>
      <c r="H1003" s="88" t="str" cm="1">
        <f t="array" ref="H1003">IFERROR(INDEX([1]!v_s10a_incident_by_feeder_FY26[feeder], ROWS($H$9:H1003)),"")</f>
        <v>RAWENE</v>
      </c>
      <c r="I1003" s="89" cm="1">
        <f t="array" ref="I1003">IFERROR(INDEX([1]!v_s10a_incident_by_feeder_FY26[Start_Date], ROWS($I$9:I1003)),"")</f>
        <v>46080.597870370373</v>
      </c>
      <c r="J1003" s="90" cm="1">
        <f t="array" ref="J1003">IFERROR(INDEX([1]!v_s10a_incident_by_feeder_FY26[Start_Time], ROWS($J$9:J1003)),"")</f>
        <v>46080.597870370373</v>
      </c>
      <c r="K1003" s="89" cm="1">
        <f t="array" ref="K1003">IFERROR(INDEX([1]!v_s10a_incident_by_feeder_FY26[End_Date], ROWS($K$9:K1003)),"")</f>
        <v>46080.658541666664</v>
      </c>
      <c r="L1003" s="90" cm="1">
        <f t="array" ref="L1003">IFERROR(INDEX([1]!v_s10a_incident_by_feeder_FY26[End_Time], ROWS($L$9:L1003)),"")</f>
        <v>46080.658541666664</v>
      </c>
      <c r="M1003" s="97" cm="1">
        <f t="array" ref="M1003">IFERROR(INDEX([1]!v_s10a_incident_by_feeder_FY26[SAIDI_Value], ROWS($M$9:M1003)),"")</f>
        <v>0.11373347365839599</v>
      </c>
      <c r="N1003" s="94" cm="1">
        <f t="array" ref="N1003">IFERROR(INDEX([1]!v_s10a_incident_by_feeder_FY26[SAIFI_Value], ROWS($N$9:N1003)),"")</f>
        <v>1.3017948149789498E-3</v>
      </c>
      <c r="O1003" s="91" cm="1">
        <f t="array" ref="O1003">IFERROR(INDEX([1]!v_s10a_incident_by_feeder_FY26[ICPs], ROWS($N$9:N1003)),"")</f>
        <v>47</v>
      </c>
      <c r="P1003" s="118" cm="1">
        <f t="array" ref="P1003">IFERROR(INDEX([1]!v_s10a_incident_by_feeder_FY26[CML], ROWS($P$9:P1003)),"")</f>
        <v>4106.233332962729</v>
      </c>
      <c r="Q1003" s="88" t="str" cm="1">
        <f t="array" ref="Q1003">IFERROR(INDEX([1]!v_s10a_incident_by_feeder_FY26[Planned or Unplanned], ROWS($Q$9:Q1003)),"")</f>
        <v>Unplanned</v>
      </c>
      <c r="R1003" s="88" t="str" cm="1">
        <f t="array" ref="R1003">IFERROR(INDEX([1]!v_s10a_incident_by_feeder_FY26[Cause], ROWS($R$9:R1003)),"")</f>
        <v>Wildlife</v>
      </c>
      <c r="S1003" s="88" t="str" cm="1">
        <f t="array" ref="S1003">IFERROR(INDEX([1]!v_s10a_incident_by_feeder_FY26[Details], ROWS($S$9:S1003)),"")</f>
        <v># Bird vs Line, at Sectionaliser S1057, Waihotu Rd, Omanaia</v>
      </c>
      <c r="T1003" s="18"/>
    </row>
    <row r="1004" spans="1:20" ht="15.75" x14ac:dyDescent="0.25">
      <c r="A1004" s="10">
        <v>1004</v>
      </c>
      <c r="B1004" s="11"/>
      <c r="C1004" s="116"/>
      <c r="D1004" s="116"/>
      <c r="E1004" s="85" t="str" cm="1">
        <f t="array" ref="E1004">IFERROR(INDEX([1]!v_s10a_incident_by_feeder_FY26[Interruptions Identifier], ROWS($E$9:E1004)),"")</f>
        <v>INCD-37205-F-TAHEKE</v>
      </c>
      <c r="F1004" s="85" t="str" cm="1">
        <f t="array" ref="F1004">IFERROR(INDEX([1]!v_s10a_incident_by_feeder_FY26[Circuit Location], ROWS($F$9:F1004)),"")</f>
        <v>Kaikohe  CB0109 - Taheke</v>
      </c>
      <c r="G1004" s="88" t="str" cm="1">
        <f t="array" ref="G1004">IFERROR(INDEX(#REF!, ROWS($G$9:G1004)),"")</f>
        <v/>
      </c>
      <c r="H1004" s="88" t="str" cm="1">
        <f t="array" ref="H1004">IFERROR(INDEX([1]!v_s10a_incident_by_feeder_FY26[feeder], ROWS($H$9:H1004)),"")</f>
        <v>TAHEKE</v>
      </c>
      <c r="I1004" s="89" cm="1">
        <f t="array" ref="I1004">IFERROR(INDEX([1]!v_s10a_incident_by_feeder_FY26[Start_Date], ROWS($I$9:I1004)),"")</f>
        <v>46080.600914351853</v>
      </c>
      <c r="J1004" s="90" cm="1">
        <f t="array" ref="J1004">IFERROR(INDEX([1]!v_s10a_incident_by_feeder_FY26[Start_Time], ROWS($J$9:J1004)),"")</f>
        <v>46080.600914351853</v>
      </c>
      <c r="K1004" s="89" cm="1">
        <f t="array" ref="K1004">IFERROR(INDEX([1]!v_s10a_incident_by_feeder_FY26[End_Date], ROWS($K$9:K1004)),"")</f>
        <v>46080.664166666669</v>
      </c>
      <c r="L1004" s="90" cm="1">
        <f t="array" ref="L1004">IFERROR(INDEX([1]!v_s10a_incident_by_feeder_FY26[End_Time], ROWS($L$9:L1004)),"")</f>
        <v>46080.664166666669</v>
      </c>
      <c r="M1004" s="97" cm="1">
        <f t="array" ref="M1004">IFERROR(INDEX([1]!v_s10a_incident_by_feeder_FY26[SAIDI_Value], ROWS($M$9:M1004)),"")</f>
        <v>0.2119155772255136</v>
      </c>
      <c r="N1004" s="94" cm="1">
        <f t="array" ref="N1004">IFERROR(INDEX([1]!v_s10a_incident_by_feeder_FY26[SAIFI_Value], ROWS($N$9:N1004)),"")</f>
        <v>2.3266120097496122E-3</v>
      </c>
      <c r="O1004" s="91" cm="1">
        <f t="array" ref="O1004">IFERROR(INDEX([1]!v_s10a_incident_by_feeder_FY26[ICPs], ROWS($N$9:N1004)),"")</f>
        <v>84</v>
      </c>
      <c r="P1004" s="118" cm="1">
        <f t="array" ref="P1004">IFERROR(INDEX([1]!v_s10a_incident_by_feeder_FY26[CML], ROWS($P$9:P1004)),"")</f>
        <v>7651.0000001499429</v>
      </c>
      <c r="Q1004" s="88" t="str" cm="1">
        <f t="array" ref="Q1004">IFERROR(INDEX([1]!v_s10a_incident_by_feeder_FY26[Planned or Unplanned], ROWS($Q$9:Q1004)),"")</f>
        <v>Unplanned</v>
      </c>
      <c r="R1004" s="88" t="str" cm="1">
        <f t="array" ref="R1004">IFERROR(INDEX([1]!v_s10a_incident_by_feeder_FY26[Cause], ROWS($R$9:R1004)),"")</f>
        <v>Vegetation</v>
      </c>
      <c r="S1004" s="88" t="str" cm="1">
        <f t="array" ref="S1004">IFERROR(INDEX([1]!v_s10a_incident_by_feeder_FY26[Details], ROWS($S$9:S1004)),"")</f>
        <v># Tree vs Line, Beyond Sectionaliser S1030, Mataraua Rd, Kaikohe</v>
      </c>
      <c r="T1004" s="18"/>
    </row>
    <row r="1005" spans="1:20" ht="15.75" x14ac:dyDescent="0.25">
      <c r="A1005" s="10">
        <v>1005</v>
      </c>
      <c r="B1005" s="11"/>
      <c r="C1005" s="116"/>
      <c r="D1005" s="116"/>
      <c r="E1005" s="85" t="str" cm="1">
        <f t="array" ref="E1005">IFERROR(INDEX([1]!v_s10a_incident_by_feeder_FY26[Interruptions Identifier], ROWS($E$9:E1005)),"")</f>
        <v>INCD-37214-F-KAIKOHE</v>
      </c>
      <c r="F1005" s="85" t="str" cm="1">
        <f t="array" ref="F1005">IFERROR(INDEX([1]!v_s10a_incident_by_feeder_FY26[Circuit Location], ROWS($F$9:F1005)),"")</f>
        <v>Kaikohe  CB0107 - Kaikohe</v>
      </c>
      <c r="G1005" s="88" t="str" cm="1">
        <f t="array" ref="G1005">IFERROR(INDEX(#REF!, ROWS($G$9:G1005)),"")</f>
        <v/>
      </c>
      <c r="H1005" s="88" t="str" cm="1">
        <f t="array" ref="H1005">IFERROR(INDEX([1]!v_s10a_incident_by_feeder_FY26[feeder], ROWS($H$9:H1005)),"")</f>
        <v>KAIKOHE</v>
      </c>
      <c r="I1005" s="89" cm="1">
        <f t="array" ref="I1005">IFERROR(INDEX([1]!v_s10a_incident_by_feeder_FY26[Start_Date], ROWS($I$9:I1005)),"")</f>
        <v>46081.147962962961</v>
      </c>
      <c r="J1005" s="90" cm="1">
        <f t="array" ref="J1005">IFERROR(INDEX([1]!v_s10a_incident_by_feeder_FY26[Start_Time], ROWS($J$9:J1005)),"")</f>
        <v>46081.147962962961</v>
      </c>
      <c r="K1005" s="89" cm="1">
        <f t="array" ref="K1005">IFERROR(INDEX([1]!v_s10a_incident_by_feeder_FY26[End_Date], ROWS($K$9:K1005)),"")</f>
        <v>46081.192523148151</v>
      </c>
      <c r="L1005" s="90" cm="1">
        <f t="array" ref="L1005">IFERROR(INDEX([1]!v_s10a_incident_by_feeder_FY26[End_Time], ROWS($L$9:L1005)),"")</f>
        <v>46081.192523148151</v>
      </c>
      <c r="M1005" s="97" cm="1">
        <f t="array" ref="M1005">IFERROR(INDEX([1]!v_s10a_incident_by_feeder_FY26[SAIDI_Value], ROWS($M$9:M1005)),"")</f>
        <v>2.2215913289823681</v>
      </c>
      <c r="N1005" s="94" cm="1">
        <f t="array" ref="N1005">IFERROR(INDEX([1]!v_s10a_incident_by_feeder_FY26[SAIFI_Value], ROWS($N$9:N1005)),"")</f>
        <v>3.4622202526035893E-2</v>
      </c>
      <c r="O1005" s="91" cm="1">
        <f t="array" ref="O1005">IFERROR(INDEX([1]!v_s10a_incident_by_feeder_FY26[ICPs], ROWS($N$9:N1005)),"")</f>
        <v>1250</v>
      </c>
      <c r="P1005" s="118" cm="1">
        <f t="array" ref="P1005">IFERROR(INDEX([1]!v_s10a_incident_by_feeder_FY26[CML], ROWS($P$9:P1005)),"")</f>
        <v>80208.333341579419</v>
      </c>
      <c r="Q1005" s="88" t="str" cm="1">
        <f t="array" ref="Q1005">IFERROR(INDEX([1]!v_s10a_incident_by_feeder_FY26[Planned or Unplanned], ROWS($Q$9:Q1005)),"")</f>
        <v>Unplanned</v>
      </c>
      <c r="R1005" s="88" t="str" cm="1">
        <f t="array" ref="R1005">IFERROR(INDEX([1]!v_s10a_incident_by_feeder_FY26[Cause], ROWS($R$9:R1005)),"")</f>
        <v>Wildlife</v>
      </c>
      <c r="S1005" s="88" t="str" cm="1">
        <f t="array" ref="S1005">IFERROR(INDEX([1]!v_s10a_incident_by_feeder_FY26[Details], ROWS($S$9:S1005)),"")</f>
        <v># Possum Damage, at Switch 0107, Reservoir Rd, Kaikohe</v>
      </c>
      <c r="T1005" s="18"/>
    </row>
    <row r="1006" spans="1:20" ht="15.75" x14ac:dyDescent="0.25">
      <c r="A1006" s="10">
        <v>1006</v>
      </c>
      <c r="B1006" s="11"/>
      <c r="C1006" s="116"/>
      <c r="D1006" s="116"/>
      <c r="E1006" s="85" t="str" cm="1">
        <f t="array" ref="E1006">IFERROR(INDEX([1]!v_s10a_incident_by_feeder_FY26[Interruptions Identifier], ROWS($E$9:E1006)),"")</f>
        <v>INCD-37223-F-WAIMA</v>
      </c>
      <c r="F1006" s="85" t="str" cm="1">
        <f t="array" ref="F1006">IFERROR(INDEX([1]!v_s10a_incident_by_feeder_FY26[Circuit Location], ROWS($F$9:F1006)),"")</f>
        <v>Omanaia 051772 - Waima</v>
      </c>
      <c r="G1006" s="88" t="str" cm="1">
        <f t="array" ref="G1006">IFERROR(INDEX(#REF!, ROWS($G$9:G1006)),"")</f>
        <v/>
      </c>
      <c r="H1006" s="88" t="str" cm="1">
        <f t="array" ref="H1006">IFERROR(INDEX([1]!v_s10a_incident_by_feeder_FY26[feeder], ROWS($H$9:H1006)),"")</f>
        <v>WAIMA</v>
      </c>
      <c r="I1006" s="89" cm="1">
        <f t="array" ref="I1006">IFERROR(INDEX([1]!v_s10a_incident_by_feeder_FY26[Start_Date], ROWS($I$9:I1006)),"")</f>
        <v>46081.952719907407</v>
      </c>
      <c r="J1006" s="90" cm="1">
        <f t="array" ref="J1006">IFERROR(INDEX([1]!v_s10a_incident_by_feeder_FY26[Start_Time], ROWS($J$9:J1006)),"")</f>
        <v>46081.952719907407</v>
      </c>
      <c r="K1006" s="89" cm="1">
        <f t="array" ref="K1006">IFERROR(INDEX([1]!v_s10a_incident_by_feeder_FY26[End_Date], ROWS($K$9:K1006)),"")</f>
        <v>46082.499305555553</v>
      </c>
      <c r="L1006" s="90" cm="1">
        <f t="array" ref="L1006">IFERROR(INDEX([1]!v_s10a_incident_by_feeder_FY26[End_Time], ROWS($L$9:L1006)),"")</f>
        <v>46082.499305555553</v>
      </c>
      <c r="M1006" s="97" cm="1">
        <f t="array" ref="M1006">IFERROR(INDEX([1]!v_s10a_incident_by_feeder_FY26[SAIDI_Value], ROWS($M$9:M1006)),"")</f>
        <v>1.8544150233305587</v>
      </c>
      <c r="N1006" s="94" cm="1">
        <f t="array" ref="N1006">IFERROR(INDEX([1]!v_s10a_incident_by_feeder_FY26[SAIFI_Value], ROWS($N$9:N1006)),"")</f>
        <v>3.1464657655661421E-2</v>
      </c>
      <c r="O1006" s="91" cm="1">
        <f t="array" ref="O1006">IFERROR(INDEX([1]!v_s10a_incident_by_feeder_FY26[ICPs], ROWS($N$9:N1006)),"")</f>
        <v>438</v>
      </c>
      <c r="P1006" s="118" cm="1">
        <f t="array" ref="P1006">IFERROR(INDEX([1]!v_s10a_incident_by_feeder_FY26[CML], ROWS($P$9:P1006)),"")</f>
        <v>66951.80000232649</v>
      </c>
      <c r="Q1006" s="88" t="str" cm="1">
        <f t="array" ref="Q1006">IFERROR(INDEX([1]!v_s10a_incident_by_feeder_FY26[Planned or Unplanned], ROWS($Q$9:Q1006)),"")</f>
        <v>Unplanned</v>
      </c>
      <c r="R1006" s="88" t="str" cm="1">
        <f t="array" ref="R1006">IFERROR(INDEX([1]!v_s10a_incident_by_feeder_FY26[Cause], ROWS($R$9:R1006)),"")</f>
        <v>Defective Equipment</v>
      </c>
      <c r="S1006" s="88" t="str" cm="1">
        <f t="array" ref="S1006">IFERROR(INDEX([1]!v_s10a_incident_by_feeder_FY26[Details], ROWS($S$9:S1006)),"")</f>
        <v># Broken Insulator, at Pole 433497, Rakauwahia Rd, Omanaia</v>
      </c>
      <c r="T1006" s="18"/>
    </row>
    <row r="1007" spans="1:20" ht="15.75" x14ac:dyDescent="0.25">
      <c r="A1007" s="10">
        <v>1007</v>
      </c>
      <c r="B1007" s="11"/>
      <c r="C1007" s="116"/>
      <c r="D1007" s="116"/>
      <c r="E1007" s="85" t="str" cm="1">
        <f t="array" ref="E1007">IFERROR(INDEX([1]!v_s10a_incident_by_feeder_FY26[Interruptions Identifier], ROWS($E$9:E1007)),"")</f>
        <v>INCD-37232-F-KARETU</v>
      </c>
      <c r="F1007" s="85" t="str" cm="1">
        <f t="array" ref="F1007">IFERROR(INDEX([1]!v_s10a_incident_by_feeder_FY26[Circuit Location], ROWS($F$9:F1007)),"")</f>
        <v>Kawakawa CB0210 - Karetu</v>
      </c>
      <c r="G1007" s="88" t="str" cm="1">
        <f t="array" ref="G1007">IFERROR(INDEX(#REF!, ROWS($G$9:G1007)),"")</f>
        <v/>
      </c>
      <c r="H1007" s="88" t="str" cm="1">
        <f t="array" ref="H1007">IFERROR(INDEX([1]!v_s10a_incident_by_feeder_FY26[feeder], ROWS($H$9:H1007)),"")</f>
        <v>KARETU</v>
      </c>
      <c r="I1007" s="89" cm="1">
        <f t="array" ref="I1007">IFERROR(INDEX([1]!v_s10a_incident_by_feeder_FY26[Start_Date], ROWS($I$9:I1007)),"")</f>
        <v>46082.472222222219</v>
      </c>
      <c r="J1007" s="90" cm="1">
        <f t="array" ref="J1007">IFERROR(INDEX([1]!v_s10a_incident_by_feeder_FY26[Start_Time], ROWS($J$9:J1007)),"")</f>
        <v>46082.472222222219</v>
      </c>
      <c r="K1007" s="89" cm="1">
        <f t="array" ref="K1007">IFERROR(INDEX([1]!v_s10a_incident_by_feeder_FY26[End_Date], ROWS($K$9:K1007)),"")</f>
        <v>46082.793749999997</v>
      </c>
      <c r="L1007" s="90" cm="1">
        <f t="array" ref="L1007">IFERROR(INDEX([1]!v_s10a_incident_by_feeder_FY26[End_Time], ROWS($L$9:L1007)),"")</f>
        <v>46082.793749999997</v>
      </c>
      <c r="M1007" s="97" cm="1">
        <f t="array" ref="M1007">IFERROR(INDEX([1]!v_s10a_incident_by_feeder_FY26[SAIDI_Value], ROWS($M$9:M1007)),"")</f>
        <v>0.17516064702885242</v>
      </c>
      <c r="N1007" s="94" cm="1">
        <f t="array" ref="N1007">IFERROR(INDEX([1]!v_s10a_incident_by_feeder_FY26[SAIFI_Value], ROWS($N$9:N1007)),"")</f>
        <v>1.3848881010414358E-3</v>
      </c>
      <c r="O1007" s="91" cm="1">
        <f t="array" ref="O1007">IFERROR(INDEX([1]!v_s10a_incident_by_feeder_FY26[ICPs], ROWS($N$9:N1007)),"")</f>
        <v>50</v>
      </c>
      <c r="P1007" s="118" cm="1">
        <f t="array" ref="P1007">IFERROR(INDEX([1]!v_s10a_incident_by_feeder_FY26[CML], ROWS($P$9:P1007)),"")</f>
        <v>6324.0000003296882</v>
      </c>
      <c r="Q1007" s="88" t="str" cm="1">
        <f t="array" ref="Q1007">IFERROR(INDEX([1]!v_s10a_incident_by_feeder_FY26[Planned or Unplanned], ROWS($Q$9:Q1007)),"")</f>
        <v>Unplanned</v>
      </c>
      <c r="R1007" s="88" t="str" cm="1">
        <f t="array" ref="R1007">IFERROR(INDEX([1]!v_s10a_incident_by_feeder_FY26[Cause], ROWS($R$9:R1007)),"")</f>
        <v>Third Party</v>
      </c>
      <c r="S1007" s="88" t="str" cm="1">
        <f t="array" ref="S1007">IFERROR(INDEX([1]!v_s10a_incident_by_feeder_FY26[Details], ROWS($S$9:S1007)),"")</f>
        <v># Car vs Pole, at Pole 403887, Waikare Rd, Kawakawa</v>
      </c>
      <c r="T1007" s="18"/>
    </row>
    <row r="1008" spans="1:20" ht="15.75" x14ac:dyDescent="0.25">
      <c r="A1008" s="10">
        <v>1008</v>
      </c>
      <c r="B1008" s="11"/>
      <c r="C1008" s="116"/>
      <c r="D1008" s="116"/>
      <c r="E1008" s="85" t="str" cm="1">
        <f t="array" ref="E1008">IFERROR(INDEX([1]!v_s10a_incident_by_feeder_FY26[Interruptions Identifier], ROWS($E$9:E1008)),"")</f>
        <v>INCD-37238-F-ONEWHERO</v>
      </c>
      <c r="F1008" s="85" t="str" cm="1">
        <f t="array" ref="F1008">IFERROR(INDEX([1]!v_s10a_incident_by_feeder_FY26[Circuit Location], ROWS($F$9:F1008)),"")</f>
        <v>Haruru CB0608 - Onewhero</v>
      </c>
      <c r="G1008" s="88" t="str" cm="1">
        <f t="array" ref="G1008">IFERROR(INDEX(#REF!, ROWS($G$9:G1008)),"")</f>
        <v/>
      </c>
      <c r="H1008" s="88" t="str" cm="1">
        <f t="array" ref="H1008">IFERROR(INDEX([1]!v_s10a_incident_by_feeder_FY26[feeder], ROWS($H$9:H1008)),"")</f>
        <v>ONEWHERO</v>
      </c>
      <c r="I1008" s="89" cm="1">
        <f t="array" ref="I1008">IFERROR(INDEX([1]!v_s10a_incident_by_feeder_FY26[Start_Date], ROWS($I$9:I1008)),"")</f>
        <v>46082.869849537034</v>
      </c>
      <c r="J1008" s="90" cm="1">
        <f t="array" ref="J1008">IFERROR(INDEX([1]!v_s10a_incident_by_feeder_FY26[Start_Time], ROWS($J$9:J1008)),"")</f>
        <v>46082.869849537034</v>
      </c>
      <c r="K1008" s="89" cm="1">
        <f t="array" ref="K1008">IFERROR(INDEX([1]!v_s10a_incident_by_feeder_FY26[End_Date], ROWS($K$9:K1008)),"")</f>
        <v>46082.875405092593</v>
      </c>
      <c r="L1008" s="90" cm="1">
        <f t="array" ref="L1008">IFERROR(INDEX([1]!v_s10a_incident_by_feeder_FY26[End_Time], ROWS($L$9:L1008)),"")</f>
        <v>46082.875405092593</v>
      </c>
      <c r="M1008" s="97" cm="1">
        <f t="array" ref="M1008">IFERROR(INDEX([1]!v_s10a_incident_by_feeder_FY26[SAIDI_Value], ROWS($M$9:M1008)),"")</f>
        <v>2.5727620224760158E-2</v>
      </c>
      <c r="N1008" s="94" cm="1">
        <f t="array" ref="N1008">IFERROR(INDEX([1]!v_s10a_incident_by_feeder_FY26[SAIFI_Value], ROWS($N$9:N1008)),"")</f>
        <v>3.2159525260358961E-3</v>
      </c>
      <c r="O1008" s="91" cm="1">
        <f t="array" ref="O1008">IFERROR(INDEX([1]!v_s10a_incident_by_feeder_FY26[ICPs], ROWS($N$9:N1008)),"")</f>
        <v>116.10874999999999</v>
      </c>
      <c r="P1008" s="118" cm="1">
        <f t="array" ref="P1008">IFERROR(INDEX([1]!v_s10a_incident_by_feeder_FY26[CML], ROWS($P$9:P1008)),"")</f>
        <v>928.87000059474076</v>
      </c>
      <c r="Q1008" s="88" t="str" cm="1">
        <f t="array" ref="Q1008">IFERROR(INDEX([1]!v_s10a_incident_by_feeder_FY26[Planned or Unplanned], ROWS($Q$9:Q1008)),"")</f>
        <v>Unplanned</v>
      </c>
      <c r="R1008" s="88" t="str" cm="1">
        <f t="array" ref="R1008">IFERROR(INDEX([1]!v_s10a_incident_by_feeder_FY26[Cause], ROWS($R$9:R1008)),"")</f>
        <v>Other Cause</v>
      </c>
      <c r="S1008" s="88" t="str" cm="1">
        <f t="array" ref="S1008">IFERROR(INDEX([1]!v_s10a_incident_by_feeder_FY26[Details], ROWS($S$9:S1008)),"")</f>
        <v># Circuit Breaker CB3322 Tripped, 33kV, Haruru</v>
      </c>
      <c r="T1008" s="18"/>
    </row>
    <row r="1009" spans="1:20" ht="15.75" x14ac:dyDescent="0.25">
      <c r="A1009" s="10">
        <v>1009</v>
      </c>
      <c r="B1009" s="11"/>
      <c r="C1009" s="116"/>
      <c r="D1009" s="116"/>
      <c r="E1009" s="85" t="str" cm="1">
        <f t="array" ref="E1009">IFERROR(INDEX([1]!v_s10a_incident_by_feeder_FY26[Interruptions Identifier], ROWS($E$9:E1009)),"")</f>
        <v>INCD-37238-F-OPUA</v>
      </c>
      <c r="F1009" s="85" t="str" cm="1">
        <f t="array" ref="F1009">IFERROR(INDEX([1]!v_s10a_incident_by_feeder_FY26[Circuit Location], ROWS($F$9:F1009)),"")</f>
        <v>Kawakawa CB0208 - Opua</v>
      </c>
      <c r="G1009" s="88" t="str" cm="1">
        <f t="array" ref="G1009">IFERROR(INDEX(#REF!, ROWS($G$9:G1009)),"")</f>
        <v/>
      </c>
      <c r="H1009" s="88" t="str" cm="1">
        <f t="array" ref="H1009">IFERROR(INDEX([1]!v_s10a_incident_by_feeder_FY26[feeder], ROWS($H$9:H1009)),"")</f>
        <v>OPUA</v>
      </c>
      <c r="I1009" s="89" cm="1">
        <f t="array" ref="I1009">IFERROR(INDEX([1]!v_s10a_incident_by_feeder_FY26[Start_Date], ROWS($I$9:I1009)),"")</f>
        <v>46082.869849537034</v>
      </c>
      <c r="J1009" s="90" cm="1">
        <f t="array" ref="J1009">IFERROR(INDEX([1]!v_s10a_incident_by_feeder_FY26[Start_Time], ROWS($J$9:J1009)),"")</f>
        <v>46082.869849537034</v>
      </c>
      <c r="K1009" s="89" cm="1">
        <f t="array" ref="K1009">IFERROR(INDEX([1]!v_s10a_incident_by_feeder_FY26[End_Date], ROWS($K$9:K1009)),"")</f>
        <v>46082.875405092593</v>
      </c>
      <c r="L1009" s="90" cm="1">
        <f t="array" ref="L1009">IFERROR(INDEX([1]!v_s10a_incident_by_feeder_FY26[End_Time], ROWS($L$9:L1009)),"")</f>
        <v>46082.875405092593</v>
      </c>
      <c r="M1009" s="97" cm="1">
        <f t="array" ref="M1009">IFERROR(INDEX([1]!v_s10a_incident_by_feeder_FY26[SAIDI_Value], ROWS($M$9:M1009)),"")</f>
        <v>5.5225667551424835E-2</v>
      </c>
      <c r="N1009" s="94" cm="1">
        <f t="array" ref="N1009">IFERROR(INDEX([1]!v_s10a_incident_by_feeder_FY26[SAIFI_Value], ROWS($N$9:N1009)),"")</f>
        <v>6.903208439508088E-3</v>
      </c>
      <c r="O1009" s="91" cm="1">
        <f t="array" ref="O1009">IFERROR(INDEX([1]!v_s10a_incident_by_feeder_FY26[ICPs], ROWS($N$9:N1009)),"")</f>
        <v>249.23343750000001</v>
      </c>
      <c r="P1009" s="118" cm="1">
        <f t="array" ref="P1009">IFERROR(INDEX([1]!v_s10a_incident_by_feeder_FY26[CML], ROWS($P$9:P1009)),"")</f>
        <v>1993.8675012766421</v>
      </c>
      <c r="Q1009" s="88" t="str" cm="1">
        <f t="array" ref="Q1009">IFERROR(INDEX([1]!v_s10a_incident_by_feeder_FY26[Planned or Unplanned], ROWS($Q$9:Q1009)),"")</f>
        <v>Unplanned</v>
      </c>
      <c r="R1009" s="88" t="str" cm="1">
        <f t="array" ref="R1009">IFERROR(INDEX([1]!v_s10a_incident_by_feeder_FY26[Cause], ROWS($R$9:R1009)),"")</f>
        <v>Other Cause</v>
      </c>
      <c r="S1009" s="88" t="str" cm="1">
        <f t="array" ref="S1009">IFERROR(INDEX([1]!v_s10a_incident_by_feeder_FY26[Details], ROWS($S$9:S1009)),"")</f>
        <v># Circuit Breaker CB3322 Tripped, 33kV, Haruru</v>
      </c>
      <c r="T1009" s="18"/>
    </row>
    <row r="1010" spans="1:20" ht="15.75" x14ac:dyDescent="0.25">
      <c r="A1010" s="10">
        <v>1010</v>
      </c>
      <c r="B1010" s="11"/>
      <c r="C1010" s="116"/>
      <c r="D1010" s="116"/>
      <c r="E1010" s="85" t="str" cm="1">
        <f t="array" ref="E1010">IFERROR(INDEX([1]!v_s10a_incident_by_feeder_FY26[Interruptions Identifier], ROWS($E$9:E1010)),"")</f>
        <v>INCD-37238-F-JOYCES ROAD</v>
      </c>
      <c r="F1010" s="85" t="str" cm="1">
        <f t="array" ref="F1010">IFERROR(INDEX([1]!v_s10a_incident_by_feeder_FY26[Circuit Location], ROWS($F$9:F1010)),"")</f>
        <v>Haruru CB0609 - Joyces Rd</v>
      </c>
      <c r="G1010" s="88" t="str" cm="1">
        <f t="array" ref="G1010">IFERROR(INDEX(#REF!, ROWS($G$9:G1010)),"")</f>
        <v/>
      </c>
      <c r="H1010" s="88" t="str" cm="1">
        <f t="array" ref="H1010">IFERROR(INDEX([1]!v_s10a_incident_by_feeder_FY26[feeder], ROWS($H$9:H1010)),"")</f>
        <v>JOYCES ROAD</v>
      </c>
      <c r="I1010" s="89" cm="1">
        <f t="array" ref="I1010">IFERROR(INDEX([1]!v_s10a_incident_by_feeder_FY26[Start_Date], ROWS($I$9:I1010)),"")</f>
        <v>46082.869849537034</v>
      </c>
      <c r="J1010" s="90" cm="1">
        <f t="array" ref="J1010">IFERROR(INDEX([1]!v_s10a_incident_by_feeder_FY26[Start_Time], ROWS($J$9:J1010)),"")</f>
        <v>46082.869849537034</v>
      </c>
      <c r="K1010" s="89" cm="1">
        <f t="array" ref="K1010">IFERROR(INDEX([1]!v_s10a_incident_by_feeder_FY26[End_Date], ROWS($K$9:K1010)),"")</f>
        <v>46082.875405092593</v>
      </c>
      <c r="L1010" s="90" cm="1">
        <f t="array" ref="L1010">IFERROR(INDEX([1]!v_s10a_incident_by_feeder_FY26[End_Time], ROWS($L$9:L1010)),"")</f>
        <v>46082.875405092593</v>
      </c>
      <c r="M1010" s="97" cm="1">
        <f t="array" ref="M1010">IFERROR(INDEX([1]!v_s10a_incident_by_feeder_FY26[SAIDI_Value], ROWS($M$9:M1010)),"")</f>
        <v>0.31338902911712163</v>
      </c>
      <c r="N1010" s="94" cm="1">
        <f t="array" ref="N1010">IFERROR(INDEX([1]!v_s10a_incident_by_feeder_FY26[SAIFI_Value], ROWS($N$9:N1010)),"")</f>
        <v>3.9173628614557941E-2</v>
      </c>
      <c r="O1010" s="91" cm="1">
        <f t="array" ref="O1010">IFERROR(INDEX([1]!v_s10a_incident_by_feeder_FY26[ICPs], ROWS($N$9:N1010)),"")</f>
        <v>1414.3246875</v>
      </c>
      <c r="P1010" s="118" cm="1">
        <f t="array" ref="P1010">IFERROR(INDEX([1]!v_s10a_incident_by_feeder_FY26[CML], ROWS($P$9:P1010)),"")</f>
        <v>11314.59750724456</v>
      </c>
      <c r="Q1010" s="88" t="str" cm="1">
        <f t="array" ref="Q1010">IFERROR(INDEX([1]!v_s10a_incident_by_feeder_FY26[Planned or Unplanned], ROWS($Q$9:Q1010)),"")</f>
        <v>Unplanned</v>
      </c>
      <c r="R1010" s="88" t="str" cm="1">
        <f t="array" ref="R1010">IFERROR(INDEX([1]!v_s10a_incident_by_feeder_FY26[Cause], ROWS($R$9:R1010)),"")</f>
        <v>Other Cause</v>
      </c>
      <c r="S1010" s="88" t="str" cm="1">
        <f t="array" ref="S1010">IFERROR(INDEX([1]!v_s10a_incident_by_feeder_FY26[Details], ROWS($S$9:S1010)),"")</f>
        <v># Circuit Breaker CB3322 Tripped, 33kV, Haruru</v>
      </c>
      <c r="T1010" s="18"/>
    </row>
    <row r="1011" spans="1:20" ht="15.75" x14ac:dyDescent="0.25">
      <c r="A1011" s="10">
        <v>1011</v>
      </c>
      <c r="B1011" s="11"/>
      <c r="C1011" s="116"/>
      <c r="D1011" s="116"/>
      <c r="E1011" s="85" t="str" cm="1">
        <f t="array" ref="E1011">IFERROR(INDEX([1]!v_s10a_incident_by_feeder_FY26[Interruptions Identifier], ROWS($E$9:E1011)),"")</f>
        <v>INCD-37238-F-PUKETONA</v>
      </c>
      <c r="F1011" s="85" t="str" cm="1">
        <f t="array" ref="F1011">IFERROR(INDEX([1]!v_s10a_incident_by_feeder_FY26[Circuit Location], ROWS($F$9:F1011)),"")</f>
        <v>Haruru CB0607 - Puketona</v>
      </c>
      <c r="G1011" s="88" t="str" cm="1">
        <f t="array" ref="G1011">IFERROR(INDEX(#REF!, ROWS($G$9:G1011)),"")</f>
        <v/>
      </c>
      <c r="H1011" s="88" t="str" cm="1">
        <f t="array" ref="H1011">IFERROR(INDEX([1]!v_s10a_incident_by_feeder_FY26[feeder], ROWS($H$9:H1011)),"")</f>
        <v>PUKETONA</v>
      </c>
      <c r="I1011" s="89" cm="1">
        <f t="array" ref="I1011">IFERROR(INDEX([1]!v_s10a_incident_by_feeder_FY26[Start_Date], ROWS($I$9:I1011)),"")</f>
        <v>46082.869849537034</v>
      </c>
      <c r="J1011" s="90" cm="1">
        <f t="array" ref="J1011">IFERROR(INDEX([1]!v_s10a_incident_by_feeder_FY26[Start_Time], ROWS($J$9:J1011)),"")</f>
        <v>46082.869849537034</v>
      </c>
      <c r="K1011" s="89" cm="1">
        <f t="array" ref="K1011">IFERROR(INDEX([1]!v_s10a_incident_by_feeder_FY26[End_Date], ROWS($K$9:K1011)),"")</f>
        <v>46082.875405092593</v>
      </c>
      <c r="L1011" s="90" cm="1">
        <f t="array" ref="L1011">IFERROR(INDEX([1]!v_s10a_incident_by_feeder_FY26[End_Time], ROWS($L$9:L1011)),"")</f>
        <v>46082.875405092593</v>
      </c>
      <c r="M1011" s="97" cm="1">
        <f t="array" ref="M1011">IFERROR(INDEX([1]!v_s10a_incident_by_feeder_FY26[SAIDI_Value], ROWS($M$9:M1011)),"")</f>
        <v>5.6778196358091393E-2</v>
      </c>
      <c r="N1011" s="94" cm="1">
        <f t="array" ref="N1011">IFERROR(INDEX([1]!v_s10a_incident_by_feeder_FY26[SAIFI_Value], ROWS($N$9:N1011)),"")</f>
        <v>7.0972745402171503E-3</v>
      </c>
      <c r="O1011" s="91" cm="1">
        <f t="array" ref="O1011">IFERROR(INDEX([1]!v_s10a_incident_by_feeder_FY26[ICPs], ROWS($N$9:N1011)),"")</f>
        <v>256.24</v>
      </c>
      <c r="P1011" s="118" cm="1">
        <f t="array" ref="P1011">IFERROR(INDEX([1]!v_s10a_incident_by_feeder_FY26[CML], ROWS($P$9:P1011)),"")</f>
        <v>2049.9200013125314</v>
      </c>
      <c r="Q1011" s="88" t="str" cm="1">
        <f t="array" ref="Q1011">IFERROR(INDEX([1]!v_s10a_incident_by_feeder_FY26[Planned or Unplanned], ROWS($Q$9:Q1011)),"")</f>
        <v>Unplanned</v>
      </c>
      <c r="R1011" s="88" t="str" cm="1">
        <f t="array" ref="R1011">IFERROR(INDEX([1]!v_s10a_incident_by_feeder_FY26[Cause], ROWS($R$9:R1011)),"")</f>
        <v>Other Cause</v>
      </c>
      <c r="S1011" s="88" t="str" cm="1">
        <f t="array" ref="S1011">IFERROR(INDEX([1]!v_s10a_incident_by_feeder_FY26[Details], ROWS($S$9:S1011)),"")</f>
        <v># Circuit Breaker CB3322 Tripped, 33kV, Haruru</v>
      </c>
      <c r="T1011" s="18"/>
    </row>
    <row r="1012" spans="1:20" ht="15.75" x14ac:dyDescent="0.25">
      <c r="A1012" s="10">
        <v>1012</v>
      </c>
      <c r="B1012" s="11"/>
      <c r="C1012" s="116"/>
      <c r="D1012" s="116"/>
      <c r="E1012" s="85" t="str" cm="1">
        <f t="array" ref="E1012">IFERROR(INDEX([1]!v_s10a_incident_by_feeder_FY26[Interruptions Identifier], ROWS($E$9:E1012)),"")</f>
        <v>INCD-37238-F-TI BAY</v>
      </c>
      <c r="F1012" s="85" t="str" cm="1">
        <f t="array" ref="F1012">IFERROR(INDEX([1]!v_s10a_incident_by_feeder_FY26[Circuit Location], ROWS($F$9:F1012)),"")</f>
        <v>Haruru CB0606 - Ti Bay</v>
      </c>
      <c r="G1012" s="88" t="str" cm="1">
        <f t="array" ref="G1012">IFERROR(INDEX(#REF!, ROWS($G$9:G1012)),"")</f>
        <v/>
      </c>
      <c r="H1012" s="88" t="str" cm="1">
        <f t="array" ref="H1012">IFERROR(INDEX([1]!v_s10a_incident_by_feeder_FY26[feeder], ROWS($H$9:H1012)),"")</f>
        <v>TI BAY</v>
      </c>
      <c r="I1012" s="89" cm="1">
        <f t="array" ref="I1012">IFERROR(INDEX([1]!v_s10a_incident_by_feeder_FY26[Start_Date], ROWS($I$9:I1012)),"")</f>
        <v>46082.869849537034</v>
      </c>
      <c r="J1012" s="90" cm="1">
        <f t="array" ref="J1012">IFERROR(INDEX([1]!v_s10a_incident_by_feeder_FY26[Start_Time], ROWS($J$9:J1012)),"")</f>
        <v>46082.869849537034</v>
      </c>
      <c r="K1012" s="89" cm="1">
        <f t="array" ref="K1012">IFERROR(INDEX([1]!v_s10a_incident_by_feeder_FY26[End_Date], ROWS($K$9:K1012)),"")</f>
        <v>46082.875405092593</v>
      </c>
      <c r="L1012" s="90" cm="1">
        <f t="array" ref="L1012">IFERROR(INDEX([1]!v_s10a_incident_by_feeder_FY26[End_Time], ROWS($L$9:L1012)),"")</f>
        <v>46082.875405092593</v>
      </c>
      <c r="M1012" s="97" cm="1">
        <f t="array" ref="M1012">IFERROR(INDEX([1]!v_s10a_incident_by_feeder_FY26[SAIDI_Value], ROWS($M$9:M1012)),"")</f>
        <v>0.16944742975617899</v>
      </c>
      <c r="N1012" s="94" cm="1">
        <f t="array" ref="N1012">IFERROR(INDEX([1]!v_s10a_incident_by_feeder_FY26[SAIFI_Value], ROWS($N$9:N1012)),"")</f>
        <v>2.1180928705960556E-2</v>
      </c>
      <c r="O1012" s="91" cm="1">
        <f t="array" ref="O1012">IFERROR(INDEX([1]!v_s10a_incident_by_feeder_FY26[ICPs], ROWS($N$9:N1012)),"")</f>
        <v>764.71624999999995</v>
      </c>
      <c r="P1012" s="118" cm="1">
        <f t="array" ref="P1012">IFERROR(INDEX([1]!v_s10a_incident_by_feeder_FY26[CML], ROWS($P$9:P1012)),"")</f>
        <v>6117.7300039170859</v>
      </c>
      <c r="Q1012" s="88" t="str" cm="1">
        <f t="array" ref="Q1012">IFERROR(INDEX([1]!v_s10a_incident_by_feeder_FY26[Planned or Unplanned], ROWS($Q$9:Q1012)),"")</f>
        <v>Unplanned</v>
      </c>
      <c r="R1012" s="88" t="str" cm="1">
        <f t="array" ref="R1012">IFERROR(INDEX([1]!v_s10a_incident_by_feeder_FY26[Cause], ROWS($R$9:R1012)),"")</f>
        <v>Other Cause</v>
      </c>
      <c r="S1012" s="88" t="str" cm="1">
        <f t="array" ref="S1012">IFERROR(INDEX([1]!v_s10a_incident_by_feeder_FY26[Details], ROWS($S$9:S1012)),"")</f>
        <v># Circuit Breaker CB3322 Tripped, 33kV, Haruru</v>
      </c>
      <c r="T1012" s="18"/>
    </row>
    <row r="1013" spans="1:20" ht="15.75" x14ac:dyDescent="0.25">
      <c r="A1013" s="10">
        <v>1013</v>
      </c>
      <c r="B1013" s="11"/>
      <c r="C1013" s="116"/>
      <c r="D1013" s="116"/>
      <c r="E1013" s="85" t="str" cm="1">
        <f t="array" ref="E1013">IFERROR(INDEX([1]!v_s10a_incident_by_feeder_FY26[Interruptions Identifier], ROWS($E$9:E1013)),"")</f>
        <v>INCD-37238-F-TE KEMARA AVE</v>
      </c>
      <c r="F1013" s="85" t="str" cm="1">
        <f t="array" ref="F1013">IFERROR(INDEX([1]!v_s10a_incident_by_feeder_FY26[Circuit Location], ROWS($F$9:F1013)),"")</f>
        <v>Haruru CB0605 - Te Kemara Ave</v>
      </c>
      <c r="G1013" s="88" t="str" cm="1">
        <f t="array" ref="G1013">IFERROR(INDEX(#REF!, ROWS($G$9:G1013)),"")</f>
        <v/>
      </c>
      <c r="H1013" s="88" t="str" cm="1">
        <f t="array" ref="H1013">IFERROR(INDEX([1]!v_s10a_incident_by_feeder_FY26[feeder], ROWS($H$9:H1013)),"")</f>
        <v>TE KEMARA AVE</v>
      </c>
      <c r="I1013" s="89" cm="1">
        <f t="array" ref="I1013">IFERROR(INDEX([1]!v_s10a_incident_by_feeder_FY26[Start_Date], ROWS($I$9:I1013)),"")</f>
        <v>46082.869849537034</v>
      </c>
      <c r="J1013" s="90" cm="1">
        <f t="array" ref="J1013">IFERROR(INDEX([1]!v_s10a_incident_by_feeder_FY26[Start_Time], ROWS($J$9:J1013)),"")</f>
        <v>46082.869849537034</v>
      </c>
      <c r="K1013" s="89" cm="1">
        <f t="array" ref="K1013">IFERROR(INDEX([1]!v_s10a_incident_by_feeder_FY26[End_Date], ROWS($K$9:K1013)),"")</f>
        <v>46082.875405092593</v>
      </c>
      <c r="L1013" s="90" cm="1">
        <f t="array" ref="L1013">IFERROR(INDEX([1]!v_s10a_incident_by_feeder_FY26[End_Time], ROWS($L$9:L1013)),"")</f>
        <v>46082.875405092593</v>
      </c>
      <c r="M1013" s="97" cm="1">
        <f t="array" ref="M1013">IFERROR(INDEX([1]!v_s10a_incident_by_feeder_FY26[SAIDI_Value], ROWS($M$9:M1013)),"")</f>
        <v>8.9159511468565378E-2</v>
      </c>
      <c r="N1013" s="94" cm="1">
        <f t="array" ref="N1013">IFERROR(INDEX([1]!v_s10a_incident_by_feeder_FY26[SAIFI_Value], ROWS($N$9:N1013)),"")</f>
        <v>1.1144938926434741E-2</v>
      </c>
      <c r="O1013" s="91" cm="1">
        <f t="array" ref="O1013">IFERROR(INDEX([1]!v_s10a_incident_by_feeder_FY26[ICPs], ROWS($N$9:N1013)),"")</f>
        <v>402.37687499999998</v>
      </c>
      <c r="P1013" s="118" cm="1">
        <f t="array" ref="P1013">IFERROR(INDEX([1]!v_s10a_incident_by_feeder_FY26[CML], ROWS($P$9:P1013)),"")</f>
        <v>3219.0150020610845</v>
      </c>
      <c r="Q1013" s="88" t="str" cm="1">
        <f t="array" ref="Q1013">IFERROR(INDEX([1]!v_s10a_incident_by_feeder_FY26[Planned or Unplanned], ROWS($Q$9:Q1013)),"")</f>
        <v>Unplanned</v>
      </c>
      <c r="R1013" s="88" t="str" cm="1">
        <f t="array" ref="R1013">IFERROR(INDEX([1]!v_s10a_incident_by_feeder_FY26[Cause], ROWS($R$9:R1013)),"")</f>
        <v>Other Cause</v>
      </c>
      <c r="S1013" s="88" t="str" cm="1">
        <f t="array" ref="S1013">IFERROR(INDEX([1]!v_s10a_incident_by_feeder_FY26[Details], ROWS($S$9:S1013)),"")</f>
        <v># Circuit Breaker CB3322 Tripped, 33kV, Haruru</v>
      </c>
      <c r="T1013" s="18"/>
    </row>
    <row r="1014" spans="1:20" ht="15.75" x14ac:dyDescent="0.25">
      <c r="A1014" s="10">
        <v>1014</v>
      </c>
      <c r="B1014" s="11"/>
      <c r="C1014" s="116"/>
      <c r="D1014" s="116"/>
      <c r="E1014" s="85" t="str" cm="1">
        <f t="array" ref="E1014">IFERROR(INDEX([1]!v_s10a_incident_by_feeder_FY26[Interruptions Identifier], ROWS($E$9:E1014)),"")</f>
        <v>INCD-37241-F-OPONONI</v>
      </c>
      <c r="F1014" s="85" t="str" cm="1">
        <f t="array" ref="F1014">IFERROR(INDEX([1]!v_s10a_incident_by_feeder_FY26[Circuit Location], ROWS($F$9:F1014)),"")</f>
        <v>Omanaia 051762 - Opononi</v>
      </c>
      <c r="G1014" s="88" t="str" cm="1">
        <f t="array" ref="G1014">IFERROR(INDEX(#REF!, ROWS($G$9:G1014)),"")</f>
        <v/>
      </c>
      <c r="H1014" s="88" t="str" cm="1">
        <f t="array" ref="H1014">IFERROR(INDEX([1]!v_s10a_incident_by_feeder_FY26[feeder], ROWS($H$9:H1014)),"")</f>
        <v>OPONONI</v>
      </c>
      <c r="I1014" s="89" cm="1">
        <f t="array" ref="I1014">IFERROR(INDEX([1]!v_s10a_incident_by_feeder_FY26[Start_Date], ROWS($I$9:I1014)),"")</f>
        <v>46083.259722222225</v>
      </c>
      <c r="J1014" s="90" cm="1">
        <f t="array" ref="J1014">IFERROR(INDEX([1]!v_s10a_incident_by_feeder_FY26[Start_Time], ROWS($J$9:J1014)),"")</f>
        <v>46083.259722222225</v>
      </c>
      <c r="K1014" s="89" cm="1">
        <f t="array" ref="K1014">IFERROR(INDEX([1]!v_s10a_incident_by_feeder_FY26[End_Date], ROWS($K$9:K1014)),"")</f>
        <v>46083.390277777777</v>
      </c>
      <c r="L1014" s="90" cm="1">
        <f t="array" ref="L1014">IFERROR(INDEX([1]!v_s10a_incident_by_feeder_FY26[End_Time], ROWS($L$9:L1014)),"")</f>
        <v>46083.390277777777</v>
      </c>
      <c r="M1014" s="97" cm="1">
        <f t="array" ref="M1014">IFERROR(INDEX([1]!v_s10a_incident_by_feeder_FY26[SAIDI_Value], ROWS($M$9:M1014)),"")</f>
        <v>3.1243075558604845E-2</v>
      </c>
      <c r="N1014" s="94" cm="1">
        <f t="array" ref="N1014">IFERROR(INDEX([1]!v_s10a_incident_by_feeder_FY26[SAIFI_Value], ROWS($N$9:N1014)),"")</f>
        <v>1.6618657212497231E-4</v>
      </c>
      <c r="O1014" s="91" cm="1">
        <f t="array" ref="O1014">IFERROR(INDEX([1]!v_s10a_incident_by_feeder_FY26[ICPs], ROWS($N$9:N1014)),"")</f>
        <v>6</v>
      </c>
      <c r="P1014" s="118" cm="1">
        <f t="array" ref="P1014">IFERROR(INDEX([1]!v_s10a_incident_by_feeder_FY26[CML], ROWS($P$9:P1014)),"")</f>
        <v>1127.9999999678694</v>
      </c>
      <c r="Q1014" s="88" t="str" cm="1">
        <f t="array" ref="Q1014">IFERROR(INDEX([1]!v_s10a_incident_by_feeder_FY26[Planned or Unplanned], ROWS($Q$9:Q1014)),"")</f>
        <v>Unplanned</v>
      </c>
      <c r="R1014" s="88" t="str" cm="1">
        <f t="array" ref="R1014">IFERROR(INDEX([1]!v_s10a_incident_by_feeder_FY26[Cause], ROWS($R$9:R1014)),"")</f>
        <v>Wildlife</v>
      </c>
      <c r="S1014" s="88" t="str" cm="1">
        <f t="array" ref="S1014">IFERROR(INDEX([1]!v_s10a_incident_by_feeder_FY26[Details], ROWS($S$9:S1014)),"")</f>
        <v># Bird Strike, Pole 434590, Opara Rd, Omanaia</v>
      </c>
      <c r="T1014" s="18"/>
    </row>
    <row r="1015" spans="1:20" ht="15.75" x14ac:dyDescent="0.25">
      <c r="A1015" s="10">
        <v>1015</v>
      </c>
      <c r="B1015" s="11"/>
      <c r="C1015" s="116"/>
      <c r="D1015" s="116"/>
      <c r="E1015" s="85" t="str" cm="1">
        <f t="array" ref="E1015">IFERROR(INDEX([1]!v_s10a_incident_by_feeder_FY26[Interruptions Identifier], ROWS($E$9:E1015)),"")</f>
        <v>INCD-37244-F-BULLS GORGE</v>
      </c>
      <c r="F1015" s="85" t="str" cm="1">
        <f t="array" ref="F1015">IFERROR(INDEX([1]!v_s10a_incident_by_feeder_FY26[Circuit Location], ROWS($F$9:F1015)),"")</f>
        <v>Mt Pokaka 171112 - Bulls Gorge</v>
      </c>
      <c r="G1015" s="88" t="str" cm="1">
        <f t="array" ref="G1015">IFERROR(INDEX(#REF!, ROWS($G$9:G1015)),"")</f>
        <v/>
      </c>
      <c r="H1015" s="88" t="str" cm="1">
        <f t="array" ref="H1015">IFERROR(INDEX([1]!v_s10a_incident_by_feeder_FY26[feeder], ROWS($H$9:H1015)),"")</f>
        <v>BULLS GORGE</v>
      </c>
      <c r="I1015" s="89" cm="1">
        <f t="array" ref="I1015">IFERROR(INDEX([1]!v_s10a_incident_by_feeder_FY26[Start_Date], ROWS($I$9:I1015)),"")</f>
        <v>46083.443055555559</v>
      </c>
      <c r="J1015" s="90" cm="1">
        <f t="array" ref="J1015">IFERROR(INDEX([1]!v_s10a_incident_by_feeder_FY26[Start_Time], ROWS($J$9:J1015)),"")</f>
        <v>46083.443055555559</v>
      </c>
      <c r="K1015" s="89" cm="1">
        <f t="array" ref="K1015">IFERROR(INDEX([1]!v_s10a_incident_by_feeder_FY26[End_Date], ROWS($K$9:K1015)),"")</f>
        <v>46083.493055555555</v>
      </c>
      <c r="L1015" s="90" cm="1">
        <f t="array" ref="L1015">IFERROR(INDEX([1]!v_s10a_incident_by_feeder_FY26[End_Time], ROWS($L$9:L1015)),"")</f>
        <v>46083.493055555555</v>
      </c>
      <c r="M1015" s="97" cm="1">
        <f t="array" ref="M1015">IFERROR(INDEX([1]!v_s10a_incident_by_feeder_FY26[SAIDI_Value], ROWS($M$9:M1015)),"")</f>
        <v>1.595391092260438E-2</v>
      </c>
      <c r="N1015" s="94" cm="1">
        <f t="array" ref="N1015">IFERROR(INDEX([1]!v_s10a_incident_by_feeder_FY26[SAIFI_Value], ROWS($N$9:N1015)),"")</f>
        <v>2.2158209616662973E-4</v>
      </c>
      <c r="O1015" s="91" cm="1">
        <f t="array" ref="O1015">IFERROR(INDEX([1]!v_s10a_incident_by_feeder_FY26[ICPs], ROWS($N$9:N1015)),"")</f>
        <v>8</v>
      </c>
      <c r="P1015" s="118" cm="1">
        <f t="array" ref="P1015">IFERROR(INDEX([1]!v_s10a_incident_by_feeder_FY26[CML], ROWS($P$9:P1015)),"")</f>
        <v>575.99999994970858</v>
      </c>
      <c r="Q1015" s="88" t="str" cm="1">
        <f t="array" ref="Q1015">IFERROR(INDEX([1]!v_s10a_incident_by_feeder_FY26[Planned or Unplanned], ROWS($Q$9:Q1015)),"")</f>
        <v>Unplanned</v>
      </c>
      <c r="R1015" s="88" t="str" cm="1">
        <f t="array" ref="R1015">IFERROR(INDEX([1]!v_s10a_incident_by_feeder_FY26[Cause], ROWS($R$9:R1015)),"")</f>
        <v>Defective Equipment</v>
      </c>
      <c r="S1015" s="88" t="str" cm="1">
        <f t="array" ref="S1015">IFERROR(INDEX([1]!v_s10a_incident_by_feeder_FY26[Details], ROWS($S$9:S1015)),"")</f>
        <v># Isolated Beyond L170 while repairing 33kV Insulator at Pole 403531, McIntyre Rd, Mt Pokaka</v>
      </c>
      <c r="T1015" s="18"/>
    </row>
    <row r="1016" spans="1:20" ht="15.75" x14ac:dyDescent="0.25">
      <c r="A1016" s="10">
        <v>1016</v>
      </c>
      <c r="B1016" s="11"/>
      <c r="C1016" s="116"/>
      <c r="D1016" s="116"/>
      <c r="E1016" s="85" t="str" cm="1">
        <f t="array" ref="E1016">IFERROR(INDEX([1]!v_s10a_incident_by_feeder_FY26[Interruptions Identifier], ROWS($E$9:E1016)),"")</f>
        <v>INCD-37262-F-AWANUI</v>
      </c>
      <c r="F1016" s="85" t="str" cm="1">
        <f t="array" ref="F1016">IFERROR(INDEX([1]!v_s10a_incident_by_feeder_FY26[Circuit Location], ROWS($F$9:F1016)),"")</f>
        <v>NPL CB1406 - Awanui</v>
      </c>
      <c r="G1016" s="88" t="str" cm="1">
        <f t="array" ref="G1016">IFERROR(INDEX(#REF!, ROWS($G$9:G1016)),"")</f>
        <v/>
      </c>
      <c r="H1016" s="88" t="str" cm="1">
        <f t="array" ref="H1016">IFERROR(INDEX([1]!v_s10a_incident_by_feeder_FY26[feeder], ROWS($H$9:H1016)),"")</f>
        <v>AWANUI</v>
      </c>
      <c r="I1016" s="89" cm="1">
        <f t="array" ref="I1016">IFERROR(INDEX([1]!v_s10a_incident_by_feeder_FY26[Start_Date], ROWS($I$9:I1016)),"")</f>
        <v>46084.576516203706</v>
      </c>
      <c r="J1016" s="90" cm="1">
        <f t="array" ref="J1016">IFERROR(INDEX([1]!v_s10a_incident_by_feeder_FY26[Start_Time], ROWS($J$9:J1016)),"")</f>
        <v>46084.576516203706</v>
      </c>
      <c r="K1016" s="89" cm="1">
        <f t="array" ref="K1016">IFERROR(INDEX([1]!v_s10a_incident_by_feeder_FY26[End_Date], ROWS($K$9:K1016)),"")</f>
        <v>46084.597002314818</v>
      </c>
      <c r="L1016" s="90" cm="1">
        <f t="array" ref="L1016">IFERROR(INDEX([1]!v_s10a_incident_by_feeder_FY26[End_Time], ROWS($L$9:L1016)),"")</f>
        <v>46084.597002314818</v>
      </c>
      <c r="M1016" s="97" cm="1">
        <f t="array" ref="M1016">IFERROR(INDEX([1]!v_s10a_incident_by_feeder_FY26[SAIDI_Value], ROWS($M$9:M1016)),"")</f>
        <v>0.72399318632332232</v>
      </c>
      <c r="N1016" s="94" cm="1">
        <f t="array" ref="N1016">IFERROR(INDEX([1]!v_s10a_incident_by_feeder_FY26[SAIFI_Value], ROWS($N$9:N1016)),"")</f>
        <v>2.7337691114557659E-2</v>
      </c>
      <c r="O1016" s="91" cm="1">
        <f t="array" ref="O1016">IFERROR(INDEX([1]!v_s10a_incident_by_feeder_FY26[ICPs], ROWS($N$9:N1016)),"")</f>
        <v>986.99999999998977</v>
      </c>
      <c r="P1016" s="118" cm="1">
        <f t="array" ref="P1016">IFERROR(INDEX([1]!v_s10a_incident_by_feeder_FY26[CML], ROWS($P$9:P1016)),"")</f>
        <v>26139.049999017232</v>
      </c>
      <c r="Q1016" s="88" t="str" cm="1">
        <f t="array" ref="Q1016">IFERROR(INDEX([1]!v_s10a_incident_by_feeder_FY26[Planned or Unplanned], ROWS($Q$9:Q1016)),"")</f>
        <v>Unplanned</v>
      </c>
      <c r="R1016" s="88" t="str" cm="1">
        <f t="array" ref="R1016">IFERROR(INDEX([1]!v_s10a_incident_by_feeder_FY26[Cause], ROWS($R$9:R1016)),"")</f>
        <v>Human Error</v>
      </c>
      <c r="S1016" s="88" t="str" cm="1">
        <f t="array" ref="S1016">IFERROR(INDEX([1]!v_s10a_incident_by_feeder_FY26[Details], ROWS($S$9:S1016)),"")</f>
        <v># Northern Area Fault, Kaitaia 33kV Substation</v>
      </c>
      <c r="T1016" s="18"/>
    </row>
    <row r="1017" spans="1:20" ht="15.75" x14ac:dyDescent="0.25">
      <c r="A1017" s="10">
        <v>1017</v>
      </c>
      <c r="B1017" s="11"/>
      <c r="C1017" s="116"/>
      <c r="D1017" s="116"/>
      <c r="E1017" s="85" t="str" cm="1">
        <f t="array" ref="E1017">IFERROR(INDEX([1]!v_s10a_incident_by_feeder_FY26[Interruptions Identifier], ROWS($E$9:E1017)),"")</f>
        <v>INCD-37262-F-ORURU</v>
      </c>
      <c r="F1017" s="85" t="str" cm="1">
        <f t="array" ref="F1017">IFERROR(INDEX([1]!v_s10a_incident_by_feeder_FY26[Circuit Location], ROWS($F$9:F1017)),"")</f>
        <v>Taipa CB1206 - Oruru</v>
      </c>
      <c r="G1017" s="88" t="str" cm="1">
        <f t="array" ref="G1017">IFERROR(INDEX(#REF!, ROWS($G$9:G1017)),"")</f>
        <v/>
      </c>
      <c r="H1017" s="88" t="str" cm="1">
        <f t="array" ref="H1017">IFERROR(INDEX([1]!v_s10a_incident_by_feeder_FY26[feeder], ROWS($H$9:H1017)),"")</f>
        <v>ORURU</v>
      </c>
      <c r="I1017" s="89" cm="1">
        <f t="array" ref="I1017">IFERROR(INDEX([1]!v_s10a_incident_by_feeder_FY26[Start_Date], ROWS($I$9:I1017)),"")</f>
        <v>46084.576516203706</v>
      </c>
      <c r="J1017" s="90" cm="1">
        <f t="array" ref="J1017">IFERROR(INDEX([1]!v_s10a_incident_by_feeder_FY26[Start_Time], ROWS($J$9:J1017)),"")</f>
        <v>46084.576516203706</v>
      </c>
      <c r="K1017" s="89" cm="1">
        <f t="array" ref="K1017">IFERROR(INDEX([1]!v_s10a_incident_by_feeder_FY26[End_Date], ROWS($K$9:K1017)),"")</f>
        <v>46084.597002314818</v>
      </c>
      <c r="L1017" s="90" cm="1">
        <f t="array" ref="L1017">IFERROR(INDEX([1]!v_s10a_incident_by_feeder_FY26[End_Time], ROWS($L$9:L1017)),"")</f>
        <v>46084.597002314818</v>
      </c>
      <c r="M1017" s="97" cm="1">
        <f t="array" ref="M1017">IFERROR(INDEX([1]!v_s10a_incident_by_feeder_FY26[SAIDI_Value], ROWS($M$9:M1017)),"")</f>
        <v>0.86703135383401508</v>
      </c>
      <c r="N1017" s="94" cm="1">
        <f t="array" ref="N1017">IFERROR(INDEX([1]!v_s10a_incident_by_feeder_FY26[SAIFI_Value], ROWS($N$9:N1017)),"")</f>
        <v>3.2738754708619464E-2</v>
      </c>
      <c r="O1017" s="91" cm="1">
        <f t="array" ref="O1017">IFERROR(INDEX([1]!v_s10a_incident_by_feeder_FY26[ICPs], ROWS($N$9:N1017)),"")</f>
        <v>1181.9999999999973</v>
      </c>
      <c r="P1017" s="118" cm="1">
        <f t="array" ref="P1017">IFERROR(INDEX([1]!v_s10a_incident_by_feeder_FY26[CML], ROWS($P$9:P1017)),"")</f>
        <v>31303.29999882328</v>
      </c>
      <c r="Q1017" s="88" t="str" cm="1">
        <f t="array" ref="Q1017">IFERROR(INDEX([1]!v_s10a_incident_by_feeder_FY26[Planned or Unplanned], ROWS($Q$9:Q1017)),"")</f>
        <v>Unplanned</v>
      </c>
      <c r="R1017" s="88" t="str" cm="1">
        <f t="array" ref="R1017">IFERROR(INDEX([1]!v_s10a_incident_by_feeder_FY26[Cause], ROWS($R$9:R1017)),"")</f>
        <v>Human Error</v>
      </c>
      <c r="S1017" s="88" t="str" cm="1">
        <f t="array" ref="S1017">IFERROR(INDEX([1]!v_s10a_incident_by_feeder_FY26[Details], ROWS($S$9:S1017)),"")</f>
        <v># Northern Area Fault, Kaitaia 33kV Substation</v>
      </c>
      <c r="T1017" s="18"/>
    </row>
    <row r="1018" spans="1:20" ht="15.75" x14ac:dyDescent="0.25">
      <c r="A1018" s="10">
        <v>1018</v>
      </c>
      <c r="B1018" s="11"/>
      <c r="C1018" s="116"/>
      <c r="D1018" s="116"/>
      <c r="E1018" s="85" t="str" cm="1">
        <f t="array" ref="E1018">IFERROR(INDEX([1]!v_s10a_incident_by_feeder_FY26[Interruptions Identifier], ROWS($E$9:E1018)),"")</f>
        <v>INCD-37262-F-OXFORD STREET</v>
      </c>
      <c r="F1018" s="85" t="str" cm="1">
        <f t="array" ref="F1018">IFERROR(INDEX([1]!v_s10a_incident_by_feeder_FY26[Circuit Location], ROWS($F$9:F1018)),"")</f>
        <v>Okahu CB1108 - Oxford Street</v>
      </c>
      <c r="G1018" s="88" t="str" cm="1">
        <f t="array" ref="G1018">IFERROR(INDEX(#REF!, ROWS($G$9:G1018)),"")</f>
        <v/>
      </c>
      <c r="H1018" s="88" t="str" cm="1">
        <f t="array" ref="H1018">IFERROR(INDEX([1]!v_s10a_incident_by_feeder_FY26[feeder], ROWS($H$9:H1018)),"")</f>
        <v>OXFORD STREET</v>
      </c>
      <c r="I1018" s="89" cm="1">
        <f t="array" ref="I1018">IFERROR(INDEX([1]!v_s10a_incident_by_feeder_FY26[Start_Date], ROWS($I$9:I1018)),"")</f>
        <v>46084.576516203706</v>
      </c>
      <c r="J1018" s="90" cm="1">
        <f t="array" ref="J1018">IFERROR(INDEX([1]!v_s10a_incident_by_feeder_FY26[Start_Time], ROWS($J$9:J1018)),"")</f>
        <v>46084.576516203706</v>
      </c>
      <c r="K1018" s="89" cm="1">
        <f t="array" ref="K1018">IFERROR(INDEX([1]!v_s10a_incident_by_feeder_FY26[End_Date], ROWS($K$9:K1018)),"")</f>
        <v>46084.597002314818</v>
      </c>
      <c r="L1018" s="90" cm="1">
        <f t="array" ref="L1018">IFERROR(INDEX([1]!v_s10a_incident_by_feeder_FY26[End_Time], ROWS($L$9:L1018)),"")</f>
        <v>46084.597002314818</v>
      </c>
      <c r="M1018" s="97" cm="1">
        <f t="array" ref="M1018">IFERROR(INDEX([1]!v_s10a_incident_by_feeder_FY26[SAIDI_Value], ROWS($M$9:M1018)),"")</f>
        <v>0.25966928871170547</v>
      </c>
      <c r="N1018" s="94" cm="1">
        <f t="array" ref="N1018">IFERROR(INDEX([1]!v_s10a_incident_by_feeder_FY26[SAIFI_Value], ROWS($N$9:N1018)),"")</f>
        <v>9.8050077553732528E-3</v>
      </c>
      <c r="O1018" s="91" cm="1">
        <f t="array" ref="O1018">IFERROR(INDEX([1]!v_s10a_incident_by_feeder_FY26[ICPs], ROWS($N$9:N1018)),"")</f>
        <v>353.99999999999596</v>
      </c>
      <c r="P1018" s="118" cm="1">
        <f t="array" ref="P1018">IFERROR(INDEX([1]!v_s10a_incident_by_feeder_FY26[CML], ROWS($P$9:P1018)),"")</f>
        <v>9375.0999996474147</v>
      </c>
      <c r="Q1018" s="88" t="str" cm="1">
        <f t="array" ref="Q1018">IFERROR(INDEX([1]!v_s10a_incident_by_feeder_FY26[Planned or Unplanned], ROWS($Q$9:Q1018)),"")</f>
        <v>Unplanned</v>
      </c>
      <c r="R1018" s="88" t="str" cm="1">
        <f t="array" ref="R1018">IFERROR(INDEX([1]!v_s10a_incident_by_feeder_FY26[Cause], ROWS($R$9:R1018)),"")</f>
        <v>Human Error</v>
      </c>
      <c r="S1018" s="88" t="str" cm="1">
        <f t="array" ref="S1018">IFERROR(INDEX([1]!v_s10a_incident_by_feeder_FY26[Details], ROWS($S$9:S1018)),"")</f>
        <v># Northern Area Fault, Kaitaia 33kV Substation</v>
      </c>
      <c r="T1018" s="18"/>
    </row>
    <row r="1019" spans="1:20" ht="15.75" x14ac:dyDescent="0.25">
      <c r="A1019" s="10">
        <v>1019</v>
      </c>
      <c r="B1019" s="11"/>
      <c r="C1019" s="116"/>
      <c r="D1019" s="116"/>
      <c r="E1019" s="85" t="str" cm="1">
        <f t="array" ref="E1019">IFERROR(INDEX([1]!v_s10a_incident_by_feeder_FY26[Interruptions Identifier], ROWS($E$9:E1019)),"")</f>
        <v>INCD-37262-F-NORTH ROAD</v>
      </c>
      <c r="F1019" s="85" t="str" cm="1">
        <f t="array" ref="F1019">IFERROR(INDEX([1]!v_s10a_incident_by_feeder_FY26[Circuit Location], ROWS($F$9:F1019)),"")</f>
        <v>NPL CB1408 - North Road</v>
      </c>
      <c r="G1019" s="88" t="str" cm="1">
        <f t="array" ref="G1019">IFERROR(INDEX(#REF!, ROWS($G$9:G1019)),"")</f>
        <v/>
      </c>
      <c r="H1019" s="88" t="str" cm="1">
        <f t="array" ref="H1019">IFERROR(INDEX([1]!v_s10a_incident_by_feeder_FY26[feeder], ROWS($H$9:H1019)),"")</f>
        <v>NORTH ROAD</v>
      </c>
      <c r="I1019" s="89" cm="1">
        <f t="array" ref="I1019">IFERROR(INDEX([1]!v_s10a_incident_by_feeder_FY26[Start_Date], ROWS($I$9:I1019)),"")</f>
        <v>46084.576516203706</v>
      </c>
      <c r="J1019" s="90" cm="1">
        <f t="array" ref="J1019">IFERROR(INDEX([1]!v_s10a_incident_by_feeder_FY26[Start_Time], ROWS($J$9:J1019)),"")</f>
        <v>46084.576516203706</v>
      </c>
      <c r="K1019" s="89" cm="1">
        <f t="array" ref="K1019">IFERROR(INDEX([1]!v_s10a_incident_by_feeder_FY26[End_Date], ROWS($K$9:K1019)),"")</f>
        <v>46084.597002314818</v>
      </c>
      <c r="L1019" s="90" cm="1">
        <f t="array" ref="L1019">IFERROR(INDEX([1]!v_s10a_incident_by_feeder_FY26[End_Time], ROWS($L$9:L1019)),"")</f>
        <v>46084.597002314818</v>
      </c>
      <c r="M1019" s="97" cm="1">
        <f t="array" ref="M1019">IFERROR(INDEX([1]!v_s10a_incident_by_feeder_FY26[SAIDI_Value], ROWS($M$9:M1019)),"")</f>
        <v>0.42324627001879817</v>
      </c>
      <c r="N1019" s="94" cm="1">
        <f t="array" ref="N1019">IFERROR(INDEX([1]!v_s10a_incident_by_feeder_FY26[SAIFI_Value], ROWS($N$9:N1019)),"")</f>
        <v>1.598160868601806E-2</v>
      </c>
      <c r="O1019" s="91" cm="1">
        <f t="array" ref="O1019">IFERROR(INDEX([1]!v_s10a_incident_by_feeder_FY26[ICPs], ROWS($N$9:N1019)),"")</f>
        <v>576.99999999999613</v>
      </c>
      <c r="P1019" s="118" cm="1">
        <f t="array" ref="P1019">IFERROR(INDEX([1]!v_s10a_incident_by_feeder_FY26[CML], ROWS($P$9:P1019)),"")</f>
        <v>15280.883332758691</v>
      </c>
      <c r="Q1019" s="88" t="str" cm="1">
        <f t="array" ref="Q1019">IFERROR(INDEX([1]!v_s10a_incident_by_feeder_FY26[Planned or Unplanned], ROWS($Q$9:Q1019)),"")</f>
        <v>Unplanned</v>
      </c>
      <c r="R1019" s="88" t="str" cm="1">
        <f t="array" ref="R1019">IFERROR(INDEX([1]!v_s10a_incident_by_feeder_FY26[Cause], ROWS($R$9:R1019)),"")</f>
        <v>Human Error</v>
      </c>
      <c r="S1019" s="88" t="str" cm="1">
        <f t="array" ref="S1019">IFERROR(INDEX([1]!v_s10a_incident_by_feeder_FY26[Details], ROWS($S$9:S1019)),"")</f>
        <v># Northern Area Fault, Kaitaia 33kV Substation</v>
      </c>
      <c r="T1019" s="18"/>
    </row>
    <row r="1020" spans="1:20" ht="15.75" x14ac:dyDescent="0.25">
      <c r="A1020" s="10">
        <v>1020</v>
      </c>
      <c r="B1020" s="11"/>
      <c r="C1020" s="116"/>
      <c r="D1020" s="116"/>
      <c r="E1020" s="85" t="str" cm="1">
        <f t="array" ref="E1020">IFERROR(INDEX([1]!v_s10a_incident_by_feeder_FY26[Interruptions Identifier], ROWS($E$9:E1020)),"")</f>
        <v>INCD-37262-F-REDAN ROAD</v>
      </c>
      <c r="F1020" s="85" t="str" cm="1">
        <f t="array" ref="F1020">IFERROR(INDEX([1]!v_s10a_incident_by_feeder_FY26[Circuit Location], ROWS($F$9:F1020)),"")</f>
        <v>Okahu CB1107 - Redan Road</v>
      </c>
      <c r="G1020" s="88" t="str" cm="1">
        <f t="array" ref="G1020">IFERROR(INDEX(#REF!, ROWS($G$9:G1020)),"")</f>
        <v/>
      </c>
      <c r="H1020" s="88" t="str" cm="1">
        <f t="array" ref="H1020">IFERROR(INDEX([1]!v_s10a_incident_by_feeder_FY26[feeder], ROWS($H$9:H1020)),"")</f>
        <v>REDAN ROAD</v>
      </c>
      <c r="I1020" s="89" cm="1">
        <f t="array" ref="I1020">IFERROR(INDEX([1]!v_s10a_incident_by_feeder_FY26[Start_Date], ROWS($I$9:I1020)),"")</f>
        <v>46084.576516203706</v>
      </c>
      <c r="J1020" s="90" cm="1">
        <f t="array" ref="J1020">IFERROR(INDEX([1]!v_s10a_incident_by_feeder_FY26[Start_Time], ROWS($J$9:J1020)),"")</f>
        <v>46084.576516203706</v>
      </c>
      <c r="K1020" s="89" cm="1">
        <f t="array" ref="K1020">IFERROR(INDEX([1]!v_s10a_incident_by_feeder_FY26[End_Date], ROWS($K$9:K1020)),"")</f>
        <v>46084.597002314818</v>
      </c>
      <c r="L1020" s="90" cm="1">
        <f t="array" ref="L1020">IFERROR(INDEX([1]!v_s10a_incident_by_feeder_FY26[End_Time], ROWS($L$9:L1020)),"")</f>
        <v>46084.597002314818</v>
      </c>
      <c r="M1020" s="97" cm="1">
        <f t="array" ref="M1020">IFERROR(INDEX([1]!v_s10a_incident_by_feeder_FY26[SAIDI_Value], ROWS($M$9:M1020)),"")</f>
        <v>0.51933857742342027</v>
      </c>
      <c r="N1020" s="94" cm="1">
        <f t="array" ref="N1020">IFERROR(INDEX([1]!v_s10a_incident_by_feeder_FY26[SAIFI_Value], ROWS($N$9:N1020)),"")</f>
        <v>1.9610015510746506E-2</v>
      </c>
      <c r="O1020" s="91" cm="1">
        <f t="array" ref="O1020">IFERROR(INDEX([1]!v_s10a_incident_by_feeder_FY26[ICPs], ROWS($N$9:N1020)),"")</f>
        <v>707.99999999999193</v>
      </c>
      <c r="P1020" s="118" cm="1">
        <f t="array" ref="P1020">IFERROR(INDEX([1]!v_s10a_incident_by_feeder_FY26[CML], ROWS($P$9:P1020)),"")</f>
        <v>18750.199999295168</v>
      </c>
      <c r="Q1020" s="88" t="str" cm="1">
        <f t="array" ref="Q1020">IFERROR(INDEX([1]!v_s10a_incident_by_feeder_FY26[Planned or Unplanned], ROWS($Q$9:Q1020)),"")</f>
        <v>Unplanned</v>
      </c>
      <c r="R1020" s="88" t="str" cm="1">
        <f t="array" ref="R1020">IFERROR(INDEX([1]!v_s10a_incident_by_feeder_FY26[Cause], ROWS($R$9:R1020)),"")</f>
        <v>Human Error</v>
      </c>
      <c r="S1020" s="88" t="str" cm="1">
        <f t="array" ref="S1020">IFERROR(INDEX([1]!v_s10a_incident_by_feeder_FY26[Details], ROWS($S$9:S1020)),"")</f>
        <v># Northern Area Fault, Kaitaia 33kV Substation</v>
      </c>
      <c r="T1020" s="18"/>
    </row>
    <row r="1021" spans="1:20" ht="15.75" x14ac:dyDescent="0.25">
      <c r="A1021" s="10">
        <v>1021</v>
      </c>
      <c r="B1021" s="11"/>
      <c r="C1021" s="116"/>
      <c r="D1021" s="116"/>
      <c r="E1021" s="85" t="str" cm="1">
        <f t="array" ref="E1021">IFERROR(INDEX([1]!v_s10a_incident_by_feeder_FY26[Interruptions Identifier], ROWS($E$9:E1021)),"")</f>
        <v>INCD-37262-F-TAIPALS</v>
      </c>
      <c r="F1021" s="85" t="str" cm="1">
        <f t="array" ref="F1021">IFERROR(INDEX([1]!v_s10a_incident_by_feeder_FY26[Circuit Location], ROWS($F$9:F1021)),"")</f>
        <v>Taipa CB1205 - Tokerau</v>
      </c>
      <c r="G1021" s="88" t="str" cm="1">
        <f t="array" ref="G1021">IFERROR(INDEX(#REF!, ROWS($G$9:G1021)),"")</f>
        <v/>
      </c>
      <c r="H1021" s="88" t="str" cm="1">
        <f t="array" ref="H1021">IFERROR(INDEX([1]!v_s10a_incident_by_feeder_FY26[feeder], ROWS($H$9:H1021)),"")</f>
        <v>TAIPALS</v>
      </c>
      <c r="I1021" s="89" cm="1">
        <f t="array" ref="I1021">IFERROR(INDEX([1]!v_s10a_incident_by_feeder_FY26[Start_Date], ROWS($I$9:I1021)),"")</f>
        <v>46084.576516203706</v>
      </c>
      <c r="J1021" s="90" cm="1">
        <f t="array" ref="J1021">IFERROR(INDEX([1]!v_s10a_incident_by_feeder_FY26[Start_Time], ROWS($J$9:J1021)),"")</f>
        <v>46084.576516203706</v>
      </c>
      <c r="K1021" s="89" cm="1">
        <f t="array" ref="K1021">IFERROR(INDEX([1]!v_s10a_incident_by_feeder_FY26[End_Date], ROWS($K$9:K1021)),"")</f>
        <v>46084.597002314818</v>
      </c>
      <c r="L1021" s="90" cm="1">
        <f t="array" ref="L1021">IFERROR(INDEX([1]!v_s10a_incident_by_feeder_FY26[End_Time], ROWS($L$9:L1021)),"")</f>
        <v>46084.597002314818</v>
      </c>
      <c r="M1021" s="97" cm="1">
        <f t="array" ref="M1021">IFERROR(INDEX([1]!v_s10a_incident_by_feeder_FY26[SAIDI_Value], ROWS($M$9:M1021)),"")</f>
        <v>1.1897841420632569</v>
      </c>
      <c r="N1021" s="94" cm="1">
        <f t="array" ref="N1021">IFERROR(INDEX([1]!v_s10a_incident_by_feeder_FY26[SAIFI_Value], ROWS($N$9:N1021)),"")</f>
        <v>4.4925769997783908E-2</v>
      </c>
      <c r="O1021" s="91" cm="1">
        <f t="array" ref="O1021">IFERROR(INDEX([1]!v_s10a_incident_by_feeder_FY26[ICPs], ROWS($N$9:N1021)),"")</f>
        <v>1621.9999999999905</v>
      </c>
      <c r="P1021" s="118" cm="1">
        <f t="array" ref="P1021">IFERROR(INDEX([1]!v_s10a_incident_by_feeder_FY26[CML], ROWS($P$9:P1021)),"")</f>
        <v>42955.966665051834</v>
      </c>
      <c r="Q1021" s="88" t="str" cm="1">
        <f t="array" ref="Q1021">IFERROR(INDEX([1]!v_s10a_incident_by_feeder_FY26[Planned or Unplanned], ROWS($Q$9:Q1021)),"")</f>
        <v>Unplanned</v>
      </c>
      <c r="R1021" s="88" t="str" cm="1">
        <f t="array" ref="R1021">IFERROR(INDEX([1]!v_s10a_incident_by_feeder_FY26[Cause], ROWS($R$9:R1021)),"")</f>
        <v>Human Error</v>
      </c>
      <c r="S1021" s="88" t="str" cm="1">
        <f t="array" ref="S1021">IFERROR(INDEX([1]!v_s10a_incident_by_feeder_FY26[Details], ROWS($S$9:S1021)),"")</f>
        <v># Northern Area Fault, Kaitaia 33kV Substation</v>
      </c>
      <c r="T1021" s="18"/>
    </row>
    <row r="1022" spans="1:20" ht="15.75" x14ac:dyDescent="0.25">
      <c r="A1022" s="10">
        <v>1022</v>
      </c>
      <c r="B1022" s="11"/>
      <c r="C1022" s="116"/>
      <c r="D1022" s="116"/>
      <c r="E1022" s="85" t="str" cm="1">
        <f t="array" ref="E1022">IFERROR(INDEX([1]!v_s10a_incident_by_feeder_FY26[Interruptions Identifier], ROWS($E$9:E1022)),"")</f>
        <v>INCD-37262-F-SOUTH ROAD</v>
      </c>
      <c r="F1022" s="85" t="str" cm="1">
        <f t="array" ref="F1022">IFERROR(INDEX([1]!v_s10a_incident_by_feeder_FY26[Circuit Location], ROWS($F$9:F1022)),"")</f>
        <v>Okahu CB1105 - South Road</v>
      </c>
      <c r="G1022" s="88" t="str" cm="1">
        <f t="array" ref="G1022">IFERROR(INDEX(#REF!, ROWS($G$9:G1022)),"")</f>
        <v/>
      </c>
      <c r="H1022" s="88" t="str" cm="1">
        <f t="array" ref="H1022">IFERROR(INDEX([1]!v_s10a_incident_by_feeder_FY26[feeder], ROWS($H$9:H1022)),"")</f>
        <v>SOUTH ROAD</v>
      </c>
      <c r="I1022" s="89" cm="1">
        <f t="array" ref="I1022">IFERROR(INDEX([1]!v_s10a_incident_by_feeder_FY26[Start_Date], ROWS($I$9:I1022)),"")</f>
        <v>46084.576516203706</v>
      </c>
      <c r="J1022" s="90" cm="1">
        <f t="array" ref="J1022">IFERROR(INDEX([1]!v_s10a_incident_by_feeder_FY26[Start_Time], ROWS($J$9:J1022)),"")</f>
        <v>46084.576516203706</v>
      </c>
      <c r="K1022" s="89" cm="1">
        <f t="array" ref="K1022">IFERROR(INDEX([1]!v_s10a_incident_by_feeder_FY26[End_Date], ROWS($K$9:K1022)),"")</f>
        <v>46084.597002314818</v>
      </c>
      <c r="L1022" s="90" cm="1">
        <f t="array" ref="L1022">IFERROR(INDEX([1]!v_s10a_incident_by_feeder_FY26[End_Time], ROWS($L$9:L1022)),"")</f>
        <v>46084.597002314818</v>
      </c>
      <c r="M1022" s="97" cm="1">
        <f t="array" ref="M1022">IFERROR(INDEX([1]!v_s10a_incident_by_feeder_FY26[SAIDI_Value], ROWS($M$9:M1022)),"")</f>
        <v>4.6945860106070519E-2</v>
      </c>
      <c r="N1022" s="94" cm="1">
        <f t="array" ref="N1022">IFERROR(INDEX([1]!v_s10a_incident_by_feeder_FY26[SAIFI_Value], ROWS($N$9:N1022)),"")</f>
        <v>1.7726567693330155E-3</v>
      </c>
      <c r="O1022" s="91" cm="1">
        <f t="array" ref="O1022">IFERROR(INDEX([1]!v_s10a_incident_by_feeder_FY26[ICPs], ROWS($N$9:N1022)),"")</f>
        <v>63.999999999999204</v>
      </c>
      <c r="P1022" s="118" cm="1">
        <f t="array" ref="P1022">IFERROR(INDEX([1]!v_s10a_incident_by_feeder_FY26[CML], ROWS($P$9:P1022)),"")</f>
        <v>1694.9333332695701</v>
      </c>
      <c r="Q1022" s="88" t="str" cm="1">
        <f t="array" ref="Q1022">IFERROR(INDEX([1]!v_s10a_incident_by_feeder_FY26[Planned or Unplanned], ROWS($Q$9:Q1022)),"")</f>
        <v>Unplanned</v>
      </c>
      <c r="R1022" s="88" t="str" cm="1">
        <f t="array" ref="R1022">IFERROR(INDEX([1]!v_s10a_incident_by_feeder_FY26[Cause], ROWS($R$9:R1022)),"")</f>
        <v>Human Error</v>
      </c>
      <c r="S1022" s="88" t="str" cm="1">
        <f t="array" ref="S1022">IFERROR(INDEX([1]!v_s10a_incident_by_feeder_FY26[Details], ROWS($S$9:S1022)),"")</f>
        <v># Northern Area Fault, Kaitaia 33kV Substation</v>
      </c>
      <c r="T1022" s="18"/>
    </row>
    <row r="1023" spans="1:20" ht="15.75" x14ac:dyDescent="0.25">
      <c r="A1023" s="10">
        <v>1023</v>
      </c>
      <c r="B1023" s="11"/>
      <c r="C1023" s="116"/>
      <c r="D1023" s="116"/>
      <c r="E1023" s="85" t="str" cm="1">
        <f t="array" ref="E1023">IFERROR(INDEX([1]!v_s10a_incident_by_feeder_FY26[Interruptions Identifier], ROWS($E$9:E1023)),"")</f>
        <v>INCD-37262-F-RANGITIHI</v>
      </c>
      <c r="F1023" s="85" t="str" cm="1">
        <f t="array" ref="F1023">IFERROR(INDEX([1]!v_s10a_incident_by_feeder_FY26[Circuit Location], ROWS($F$9:F1023)),"")</f>
        <v>Kaitaia Transmission 151912 - Rangitihi</v>
      </c>
      <c r="G1023" s="88" t="str" cm="1">
        <f t="array" ref="G1023">IFERROR(INDEX(#REF!, ROWS($G$9:G1023)),"")</f>
        <v/>
      </c>
      <c r="H1023" s="88" t="str" cm="1">
        <f t="array" ref="H1023">IFERROR(INDEX([1]!v_s10a_incident_by_feeder_FY26[feeder], ROWS($H$9:H1023)),"")</f>
        <v>RANGITIHI</v>
      </c>
      <c r="I1023" s="89" cm="1">
        <f t="array" ref="I1023">IFERROR(INDEX([1]!v_s10a_incident_by_feeder_FY26[Start_Date], ROWS($I$9:I1023)),"")</f>
        <v>46084.576516203706</v>
      </c>
      <c r="J1023" s="90" cm="1">
        <f t="array" ref="J1023">IFERROR(INDEX([1]!v_s10a_incident_by_feeder_FY26[Start_Time], ROWS($J$9:J1023)),"")</f>
        <v>46084.576516203706</v>
      </c>
      <c r="K1023" s="89" cm="1">
        <f t="array" ref="K1023">IFERROR(INDEX([1]!v_s10a_incident_by_feeder_FY26[End_Date], ROWS($K$9:K1023)),"")</f>
        <v>46084.597002314818</v>
      </c>
      <c r="L1023" s="90" cm="1">
        <f t="array" ref="L1023">IFERROR(INDEX([1]!v_s10a_incident_by_feeder_FY26[End_Time], ROWS($L$9:L1023)),"")</f>
        <v>46084.597002314818</v>
      </c>
      <c r="M1023" s="97" cm="1">
        <f t="array" ref="M1023">IFERROR(INDEX([1]!v_s10a_incident_by_feeder_FY26[SAIDI_Value], ROWS($M$9:M1023)),"")</f>
        <v>5.2814092619322357E-2</v>
      </c>
      <c r="N1023" s="94" cm="1">
        <f t="array" ref="N1023">IFERROR(INDEX([1]!v_s10a_incident_by_feeder_FY26[SAIFI_Value], ROWS($N$9:N1023)),"")</f>
        <v>1.9942388654993386E-3</v>
      </c>
      <c r="O1023" s="91" cm="1">
        <f t="array" ref="O1023">IFERROR(INDEX([1]!v_s10a_incident_by_feeder_FY26[ICPs], ROWS($N$9:N1023)),"")</f>
        <v>71.99999999998812</v>
      </c>
      <c r="P1023" s="118" cm="1">
        <f t="array" ref="P1023">IFERROR(INDEX([1]!v_s10a_incident_by_feeder_FY26[CML], ROWS($P$9:P1023)),"")</f>
        <v>1906.7999999280146</v>
      </c>
      <c r="Q1023" s="88" t="str" cm="1">
        <f t="array" ref="Q1023">IFERROR(INDEX([1]!v_s10a_incident_by_feeder_FY26[Planned or Unplanned], ROWS($Q$9:Q1023)),"")</f>
        <v>Unplanned</v>
      </c>
      <c r="R1023" s="88" t="str" cm="1">
        <f t="array" ref="R1023">IFERROR(INDEX([1]!v_s10a_incident_by_feeder_FY26[Cause], ROWS($R$9:R1023)),"")</f>
        <v>Human Error</v>
      </c>
      <c r="S1023" s="88" t="str" cm="1">
        <f t="array" ref="S1023">IFERROR(INDEX([1]!v_s10a_incident_by_feeder_FY26[Details], ROWS($S$9:S1023)),"")</f>
        <v># Northern Area Fault, Kaitaia 33kV Substation</v>
      </c>
      <c r="T1023" s="18"/>
    </row>
    <row r="1024" spans="1:20" ht="15.75" x14ac:dyDescent="0.25">
      <c r="A1024" s="10">
        <v>1024</v>
      </c>
      <c r="B1024" s="11"/>
      <c r="C1024" s="116"/>
      <c r="D1024" s="116"/>
      <c r="E1024" s="85" t="str" cm="1">
        <f t="array" ref="E1024">IFERROR(INDEX([1]!v_s10a_incident_by_feeder_FY26[Interruptions Identifier], ROWS($E$9:E1024)),"")</f>
        <v>INCD-37262-F-VICTORIA VALLEY</v>
      </c>
      <c r="F1024" s="85" t="str" cm="1">
        <f t="array" ref="F1024">IFERROR(INDEX([1]!v_s10a_incident_by_feeder_FY26[Circuit Location], ROWS($F$9:F1024)),"")</f>
        <v>Kaitaia Transmission 151802 - Victoria Valley</v>
      </c>
      <c r="G1024" s="88" t="str" cm="1">
        <f t="array" ref="G1024">IFERROR(INDEX(#REF!, ROWS($G$9:G1024)),"")</f>
        <v/>
      </c>
      <c r="H1024" s="88" t="str" cm="1">
        <f t="array" ref="H1024">IFERROR(INDEX([1]!v_s10a_incident_by_feeder_FY26[feeder], ROWS($H$9:H1024)),"")</f>
        <v>VICTORIA VALLEY</v>
      </c>
      <c r="I1024" s="89" cm="1">
        <f t="array" ref="I1024">IFERROR(INDEX([1]!v_s10a_incident_by_feeder_FY26[Start_Date], ROWS($I$9:I1024)),"")</f>
        <v>46084.576516203706</v>
      </c>
      <c r="J1024" s="90" cm="1">
        <f t="array" ref="J1024">IFERROR(INDEX([1]!v_s10a_incident_by_feeder_FY26[Start_Time], ROWS($J$9:J1024)),"")</f>
        <v>46084.576516203706</v>
      </c>
      <c r="K1024" s="89" cm="1">
        <f t="array" ref="K1024">IFERROR(INDEX([1]!v_s10a_incident_by_feeder_FY26[End_Date], ROWS($K$9:K1024)),"")</f>
        <v>46084.597002314818</v>
      </c>
      <c r="L1024" s="90" cm="1">
        <f t="array" ref="L1024">IFERROR(INDEX([1]!v_s10a_incident_by_feeder_FY26[End_Time], ROWS($L$9:L1024)),"")</f>
        <v>46084.597002314818</v>
      </c>
      <c r="M1024" s="97" cm="1">
        <f t="array" ref="M1024">IFERROR(INDEX([1]!v_s10a_incident_by_feeder_FY26[SAIDI_Value], ROWS($M$9:M1024)),"")</f>
        <v>0.13790346406158566</v>
      </c>
      <c r="N1024" s="94" cm="1">
        <f t="array" ref="N1024">IFERROR(INDEX([1]!v_s10a_incident_by_feeder_FY26[SAIFI_Value], ROWS($N$9:N1024)),"")</f>
        <v>5.2071792599157115E-3</v>
      </c>
      <c r="O1024" s="91" cm="1">
        <f t="array" ref="O1024">IFERROR(INDEX([1]!v_s10a_incident_by_feeder_FY26[ICPs], ROWS($N$9:N1024)),"")</f>
        <v>187.99999999999685</v>
      </c>
      <c r="P1024" s="118" cm="1">
        <f t="array" ref="P1024">IFERROR(INDEX([1]!v_s10a_incident_by_feeder_FY26[CML], ROWS($P$9:P1024)),"")</f>
        <v>4978.8666664794891</v>
      </c>
      <c r="Q1024" s="88" t="str" cm="1">
        <f t="array" ref="Q1024">IFERROR(INDEX([1]!v_s10a_incident_by_feeder_FY26[Planned or Unplanned], ROWS($Q$9:Q1024)),"")</f>
        <v>Unplanned</v>
      </c>
      <c r="R1024" s="88" t="str" cm="1">
        <f t="array" ref="R1024">IFERROR(INDEX([1]!v_s10a_incident_by_feeder_FY26[Cause], ROWS($R$9:R1024)),"")</f>
        <v>Human Error</v>
      </c>
      <c r="S1024" s="88" t="str" cm="1">
        <f t="array" ref="S1024">IFERROR(INDEX([1]!v_s10a_incident_by_feeder_FY26[Details], ROWS($S$9:S1024)),"")</f>
        <v># Northern Area Fault, Kaitaia 33kV Substation</v>
      </c>
      <c r="T1024" s="18"/>
    </row>
    <row r="1025" spans="1:20" ht="15.75" x14ac:dyDescent="0.25">
      <c r="A1025" s="10">
        <v>1025</v>
      </c>
      <c r="B1025" s="11"/>
      <c r="C1025" s="116"/>
      <c r="D1025" s="116"/>
      <c r="E1025" s="85" t="str" cm="1">
        <f t="array" ref="E1025">IFERROR(INDEX([1]!v_s10a_incident_by_feeder_FY26[Interruptions Identifier], ROWS($E$9:E1025)),"")</f>
        <v>INCD-37262-F-CLOUGH ROAD</v>
      </c>
      <c r="F1025" s="85" t="str" cm="1">
        <f t="array" ref="F1025">IFERROR(INDEX([1]!v_s10a_incident_by_feeder_FY26[Circuit Location], ROWS($F$9:F1025)),"")</f>
        <v>Kaitaia Transmission 151822 - Clough Road</v>
      </c>
      <c r="G1025" s="88" t="str" cm="1">
        <f t="array" ref="G1025">IFERROR(INDEX(#REF!, ROWS($G$9:G1025)),"")</f>
        <v/>
      </c>
      <c r="H1025" s="88" t="str" cm="1">
        <f t="array" ref="H1025">IFERROR(INDEX([1]!v_s10a_incident_by_feeder_FY26[feeder], ROWS($H$9:H1025)),"")</f>
        <v>CLOUGH ROAD</v>
      </c>
      <c r="I1025" s="89" cm="1">
        <f t="array" ref="I1025">IFERROR(INDEX([1]!v_s10a_incident_by_feeder_FY26[Start_Date], ROWS($I$9:I1025)),"")</f>
        <v>46084.576516203706</v>
      </c>
      <c r="J1025" s="90" cm="1">
        <f t="array" ref="J1025">IFERROR(INDEX([1]!v_s10a_incident_by_feeder_FY26[Start_Time], ROWS($J$9:J1025)),"")</f>
        <v>46084.576516203706</v>
      </c>
      <c r="K1025" s="89" cm="1">
        <f t="array" ref="K1025">IFERROR(INDEX([1]!v_s10a_incident_by_feeder_FY26[End_Date], ROWS($K$9:K1025)),"")</f>
        <v>46084.597002314818</v>
      </c>
      <c r="L1025" s="90" cm="1">
        <f t="array" ref="L1025">IFERROR(INDEX([1]!v_s10a_incident_by_feeder_FY26[End_Time], ROWS($L$9:L1025)),"")</f>
        <v>46084.597002314818</v>
      </c>
      <c r="M1025" s="97" cm="1">
        <f t="array" ref="M1025">IFERROR(INDEX([1]!v_s10a_incident_by_feeder_FY26[SAIDI_Value], ROWS($M$9:M1025)),"")</f>
        <v>0.34695924734643124</v>
      </c>
      <c r="N1025" s="94" cm="1">
        <f t="array" ref="N1025">IFERROR(INDEX([1]!v_s10a_incident_by_feeder_FY26[SAIFI_Value], ROWS($N$9:N1025)),"")</f>
        <v>1.3101041435851692E-2</v>
      </c>
      <c r="O1025" s="91" cm="1">
        <f t="array" ref="O1025">IFERROR(INDEX([1]!v_s10a_incident_by_feeder_FY26[ICPs], ROWS($N$9:N1025)),"")</f>
        <v>472.99999999998954</v>
      </c>
      <c r="P1025" s="118" cm="1">
        <f t="array" ref="P1025">IFERROR(INDEX([1]!v_s10a_incident_by_feeder_FY26[CML], ROWS($P$9:P1025)),"")</f>
        <v>12526.616666195554</v>
      </c>
      <c r="Q1025" s="88" t="str" cm="1">
        <f t="array" ref="Q1025">IFERROR(INDEX([1]!v_s10a_incident_by_feeder_FY26[Planned or Unplanned], ROWS($Q$9:Q1025)),"")</f>
        <v>Unplanned</v>
      </c>
      <c r="R1025" s="88" t="str" cm="1">
        <f t="array" ref="R1025">IFERROR(INDEX([1]!v_s10a_incident_by_feeder_FY26[Cause], ROWS($R$9:R1025)),"")</f>
        <v>Human Error</v>
      </c>
      <c r="S1025" s="88" t="str" cm="1">
        <f t="array" ref="S1025">IFERROR(INDEX([1]!v_s10a_incident_by_feeder_FY26[Details], ROWS($S$9:S1025)),"")</f>
        <v># Northern Area Fault, Kaitaia 33kV Substation</v>
      </c>
      <c r="T1025" s="18"/>
    </row>
    <row r="1026" spans="1:20" ht="15.75" x14ac:dyDescent="0.25">
      <c r="A1026" s="10">
        <v>1026</v>
      </c>
      <c r="B1026" s="11"/>
      <c r="C1026" s="116"/>
      <c r="D1026" s="116"/>
      <c r="E1026" s="85" t="str" cm="1">
        <f t="array" ref="E1026">IFERROR(INDEX([1]!v_s10a_incident_by_feeder_FY26[Interruptions Identifier], ROWS($E$9:E1026)),"")</f>
        <v>INCD-37262-F-MANGONUI</v>
      </c>
      <c r="F1026" s="85" t="str" cm="1">
        <f t="array" ref="F1026">IFERROR(INDEX([1]!v_s10a_incident_by_feeder_FY26[Circuit Location], ROWS($F$9:F1026)),"")</f>
        <v>Taipa CB1208 - Mangonui</v>
      </c>
      <c r="G1026" s="88" t="str" cm="1">
        <f t="array" ref="G1026">IFERROR(INDEX(#REF!, ROWS($G$9:G1026)),"")</f>
        <v/>
      </c>
      <c r="H1026" s="88" t="str" cm="1">
        <f t="array" ref="H1026">IFERROR(INDEX([1]!v_s10a_incident_by_feeder_FY26[feeder], ROWS($H$9:H1026)),"")</f>
        <v>MANGONUI</v>
      </c>
      <c r="I1026" s="89" cm="1">
        <f t="array" ref="I1026">IFERROR(INDEX([1]!v_s10a_incident_by_feeder_FY26[Start_Date], ROWS($I$9:I1026)),"")</f>
        <v>46084.576516203706</v>
      </c>
      <c r="J1026" s="90" cm="1">
        <f t="array" ref="J1026">IFERROR(INDEX([1]!v_s10a_incident_by_feeder_FY26[Start_Time], ROWS($J$9:J1026)),"")</f>
        <v>46084.576516203706</v>
      </c>
      <c r="K1026" s="89" cm="1">
        <f t="array" ref="K1026">IFERROR(INDEX([1]!v_s10a_incident_by_feeder_FY26[End_Date], ROWS($K$9:K1026)),"")</f>
        <v>46084.597002314818</v>
      </c>
      <c r="L1026" s="90" cm="1">
        <f t="array" ref="L1026">IFERROR(INDEX([1]!v_s10a_incident_by_feeder_FY26[End_Time], ROWS($L$9:L1026)),"")</f>
        <v>46084.597002314818</v>
      </c>
      <c r="M1026" s="97" cm="1">
        <f t="array" ref="M1026">IFERROR(INDEX([1]!v_s10a_incident_by_feeder_FY26[SAIDI_Value], ROWS($M$9:M1026)),"")</f>
        <v>1.3284211351889965</v>
      </c>
      <c r="N1026" s="94" cm="1">
        <f t="array" ref="N1026">IFERROR(INDEX([1]!v_s10a_incident_by_feeder_FY26[SAIFI_Value], ROWS($N$9:N1026)),"")</f>
        <v>5.016064701972054E-2</v>
      </c>
      <c r="O1026" s="91" cm="1">
        <f t="array" ref="O1026">IFERROR(INDEX([1]!v_s10a_incident_by_feeder_FY26[ICPs], ROWS($N$9:N1026)),"")</f>
        <v>1810.9999999999905</v>
      </c>
      <c r="P1026" s="118" cm="1">
        <f t="array" ref="P1026">IFERROR(INDEX([1]!v_s10a_incident_by_feeder_FY26[CML], ROWS($P$9:P1026)),"")</f>
        <v>47961.316664863538</v>
      </c>
      <c r="Q1026" s="88" t="str" cm="1">
        <f t="array" ref="Q1026">IFERROR(INDEX([1]!v_s10a_incident_by_feeder_FY26[Planned or Unplanned], ROWS($Q$9:Q1026)),"")</f>
        <v>Unplanned</v>
      </c>
      <c r="R1026" s="88" t="str" cm="1">
        <f t="array" ref="R1026">IFERROR(INDEX([1]!v_s10a_incident_by_feeder_FY26[Cause], ROWS($R$9:R1026)),"")</f>
        <v>Human Error</v>
      </c>
      <c r="S1026" s="88" t="str" cm="1">
        <f t="array" ref="S1026">IFERROR(INDEX([1]!v_s10a_incident_by_feeder_FY26[Details], ROWS($S$9:S1026)),"")</f>
        <v># Northern Area Fault, Kaitaia 33kV Substation</v>
      </c>
      <c r="T1026" s="18"/>
    </row>
    <row r="1027" spans="1:20" ht="15.75" x14ac:dyDescent="0.25">
      <c r="A1027" s="10">
        <v>1027</v>
      </c>
      <c r="B1027" s="11"/>
      <c r="C1027" s="116"/>
      <c r="D1027" s="116"/>
      <c r="E1027" s="85" t="str" cm="1">
        <f t="array" ref="E1027">IFERROR(INDEX([1]!v_s10a_incident_by_feeder_FY26[Interruptions Identifier], ROWS($E$9:E1027)),"")</f>
        <v>INCD-37262-F-BROADWOOD</v>
      </c>
      <c r="F1027" s="85" t="str" cm="1">
        <f t="array" ref="F1027">IFERROR(INDEX([1]!v_s10a_incident_by_feeder_FY26[Circuit Location], ROWS($F$9:F1027)),"")</f>
        <v>Kaitaia Transmission 151922 - Broadwood</v>
      </c>
      <c r="G1027" s="88" t="str" cm="1">
        <f t="array" ref="G1027">IFERROR(INDEX(#REF!, ROWS($G$9:G1027)),"")</f>
        <v/>
      </c>
      <c r="H1027" s="88" t="str" cm="1">
        <f t="array" ref="H1027">IFERROR(INDEX([1]!v_s10a_incident_by_feeder_FY26[feeder], ROWS($H$9:H1027)),"")</f>
        <v>BROADWOOD</v>
      </c>
      <c r="I1027" s="89" cm="1">
        <f t="array" ref="I1027">IFERROR(INDEX([1]!v_s10a_incident_by_feeder_FY26[Start_Date], ROWS($I$9:I1027)),"")</f>
        <v>46084.576516203706</v>
      </c>
      <c r="J1027" s="90" cm="1">
        <f t="array" ref="J1027">IFERROR(INDEX([1]!v_s10a_incident_by_feeder_FY26[Start_Time], ROWS($J$9:J1027)),"")</f>
        <v>46084.576516203706</v>
      </c>
      <c r="K1027" s="89" cm="1">
        <f t="array" ref="K1027">IFERROR(INDEX([1]!v_s10a_incident_by_feeder_FY26[End_Date], ROWS($K$9:K1027)),"")</f>
        <v>46084.597002314818</v>
      </c>
      <c r="L1027" s="90" cm="1">
        <f t="array" ref="L1027">IFERROR(INDEX([1]!v_s10a_incident_by_feeder_FY26[End_Time], ROWS($L$9:L1027)),"")</f>
        <v>46084.597002314818</v>
      </c>
      <c r="M1027" s="97" cm="1">
        <f t="array" ref="M1027">IFERROR(INDEX([1]!v_s10a_incident_by_feeder_FY26[SAIDI_Value], ROWS($M$9:M1027)),"")</f>
        <v>0.53767680402734852</v>
      </c>
      <c r="N1027" s="94" cm="1">
        <f t="array" ref="N1027">IFERROR(INDEX([1]!v_s10a_incident_by_feeder_FY26[SAIFI_Value], ROWS($N$9:N1027)),"")</f>
        <v>2.0302459561267437E-2</v>
      </c>
      <c r="O1027" s="91" cm="1">
        <f t="array" ref="O1027">IFERROR(INDEX([1]!v_s10a_incident_by_feeder_FY26[ICPs], ROWS($N$9:N1027)),"")</f>
        <v>732.99999999999966</v>
      </c>
      <c r="P1027" s="118" cm="1">
        <f t="array" ref="P1027">IFERROR(INDEX([1]!v_s10a_incident_by_feeder_FY26[CML], ROWS($P$9:P1027)),"")</f>
        <v>19412.283332603394</v>
      </c>
      <c r="Q1027" s="88" t="str" cm="1">
        <f t="array" ref="Q1027">IFERROR(INDEX([1]!v_s10a_incident_by_feeder_FY26[Planned or Unplanned], ROWS($Q$9:Q1027)),"")</f>
        <v>Unplanned</v>
      </c>
      <c r="R1027" s="88" t="str" cm="1">
        <f t="array" ref="R1027">IFERROR(INDEX([1]!v_s10a_incident_by_feeder_FY26[Cause], ROWS($R$9:R1027)),"")</f>
        <v>Human Error</v>
      </c>
      <c r="S1027" s="88" t="str" cm="1">
        <f t="array" ref="S1027">IFERROR(INDEX([1]!v_s10a_incident_by_feeder_FY26[Details], ROWS($S$9:S1027)),"")</f>
        <v># Northern Area Fault, Kaitaia 33kV Substation</v>
      </c>
      <c r="T1027" s="18"/>
    </row>
    <row r="1028" spans="1:20" ht="15.75" x14ac:dyDescent="0.25">
      <c r="A1028" s="10">
        <v>1028</v>
      </c>
      <c r="B1028" s="11"/>
      <c r="C1028" s="116"/>
      <c r="D1028" s="116"/>
      <c r="E1028" s="85" t="str" cm="1">
        <f t="array" ref="E1028">IFERROR(INDEX([1]!v_s10a_incident_by_feeder_FY26[Interruptions Identifier], ROWS($E$9:E1028)),"")</f>
        <v>INCD-37262-F-KAITAIA WEST</v>
      </c>
      <c r="F1028" s="85" t="str" cm="1">
        <f t="array" ref="F1028">IFERROR(INDEX([1]!v_s10a_incident_by_feeder_FY26[Circuit Location], ROWS($F$9:F1028)),"")</f>
        <v>Okahu CB1106 - Kaitaia West</v>
      </c>
      <c r="G1028" s="88" t="str" cm="1">
        <f t="array" ref="G1028">IFERROR(INDEX(#REF!, ROWS($G$9:G1028)),"")</f>
        <v/>
      </c>
      <c r="H1028" s="88" t="str" cm="1">
        <f t="array" ref="H1028">IFERROR(INDEX([1]!v_s10a_incident_by_feeder_FY26[feeder], ROWS($H$9:H1028)),"")</f>
        <v>KAITAIA WEST</v>
      </c>
      <c r="I1028" s="89" cm="1">
        <f t="array" ref="I1028">IFERROR(INDEX([1]!v_s10a_incident_by_feeder_FY26[Start_Date], ROWS($I$9:I1028)),"")</f>
        <v>46084.576516203706</v>
      </c>
      <c r="J1028" s="90" cm="1">
        <f t="array" ref="J1028">IFERROR(INDEX([1]!v_s10a_incident_by_feeder_FY26[Start_Time], ROWS($J$9:J1028)),"")</f>
        <v>46084.576516203706</v>
      </c>
      <c r="K1028" s="89" cm="1">
        <f t="array" ref="K1028">IFERROR(INDEX([1]!v_s10a_incident_by_feeder_FY26[End_Date], ROWS($K$9:K1028)),"")</f>
        <v>46084.597002314818</v>
      </c>
      <c r="L1028" s="90" cm="1">
        <f t="array" ref="L1028">IFERROR(INDEX([1]!v_s10a_incident_by_feeder_FY26[End_Time], ROWS($L$9:L1028)),"")</f>
        <v>46084.597002314818</v>
      </c>
      <c r="M1028" s="97" cm="1">
        <f t="array" ref="M1028">IFERROR(INDEX([1]!v_s10a_incident_by_feeder_FY26[SAIDI_Value], ROWS($M$9:M1028)),"")</f>
        <v>0.11369700494438693</v>
      </c>
      <c r="N1028" s="94" cm="1">
        <f t="array" ref="N1028">IFERROR(INDEX([1]!v_s10a_incident_by_feeder_FY26[SAIFI_Value], ROWS($N$9:N1028)),"")</f>
        <v>4.2931531132281093E-3</v>
      </c>
      <c r="O1028" s="91" cm="1">
        <f t="array" ref="O1028">IFERROR(INDEX([1]!v_s10a_incident_by_feeder_FY26[ICPs], ROWS($N$9:N1028)),"")</f>
        <v>154.99999999998766</v>
      </c>
      <c r="P1028" s="118" cm="1">
        <f t="array" ref="P1028">IFERROR(INDEX([1]!v_s10a_incident_by_feeder_FY26[CML], ROWS($P$9:P1028)),"")</f>
        <v>4104.9166665121465</v>
      </c>
      <c r="Q1028" s="88" t="str" cm="1">
        <f t="array" ref="Q1028">IFERROR(INDEX([1]!v_s10a_incident_by_feeder_FY26[Planned or Unplanned], ROWS($Q$9:Q1028)),"")</f>
        <v>Unplanned</v>
      </c>
      <c r="R1028" s="88" t="str" cm="1">
        <f t="array" ref="R1028">IFERROR(INDEX([1]!v_s10a_incident_by_feeder_FY26[Cause], ROWS($R$9:R1028)),"")</f>
        <v>Human Error</v>
      </c>
      <c r="S1028" s="88" t="str" cm="1">
        <f t="array" ref="S1028">IFERROR(INDEX([1]!v_s10a_incident_by_feeder_FY26[Details], ROWS($S$9:S1028)),"")</f>
        <v># Northern Area Fault, Kaitaia 33kV Substation</v>
      </c>
      <c r="T1028" s="18"/>
    </row>
    <row r="1029" spans="1:20" ht="15.75" x14ac:dyDescent="0.25">
      <c r="A1029" s="10">
        <v>1029</v>
      </c>
      <c r="B1029" s="11"/>
      <c r="C1029" s="116"/>
      <c r="D1029" s="116"/>
      <c r="E1029" s="85" t="str" cm="1">
        <f t="array" ref="E1029">IFERROR(INDEX([1]!v_s10a_incident_by_feeder_FY26[Interruptions Identifier], ROWS($E$9:E1029)),"")</f>
        <v>INCD-37262-F-PUKENUI SOUTH</v>
      </c>
      <c r="F1029" s="85" t="str" cm="1">
        <f t="array" ref="F1029">IFERROR(INDEX([1]!v_s10a_incident_by_feeder_FY26[Circuit Location], ROWS($F$9:F1029)),"")</f>
        <v>Pukenui 131132 - Pukenui South</v>
      </c>
      <c r="G1029" s="88" t="str" cm="1">
        <f t="array" ref="G1029">IFERROR(INDEX(#REF!, ROWS($G$9:G1029)),"")</f>
        <v/>
      </c>
      <c r="H1029" s="88" t="str" cm="1">
        <f t="array" ref="H1029">IFERROR(INDEX([1]!v_s10a_incident_by_feeder_FY26[feeder], ROWS($H$9:H1029)),"")</f>
        <v>PUKENUI SOUTH</v>
      </c>
      <c r="I1029" s="89" cm="1">
        <f t="array" ref="I1029">IFERROR(INDEX([1]!v_s10a_incident_by_feeder_FY26[Start_Date], ROWS($I$9:I1029)),"")</f>
        <v>46084.576516203706</v>
      </c>
      <c r="J1029" s="90" cm="1">
        <f t="array" ref="J1029">IFERROR(INDEX([1]!v_s10a_incident_by_feeder_FY26[Start_Time], ROWS($J$9:J1029)),"")</f>
        <v>46084.576516203706</v>
      </c>
      <c r="K1029" s="89" cm="1">
        <f t="array" ref="K1029">IFERROR(INDEX([1]!v_s10a_incident_by_feeder_FY26[End_Date], ROWS($K$9:K1029)),"")</f>
        <v>46084.597002314818</v>
      </c>
      <c r="L1029" s="90" cm="1">
        <f t="array" ref="L1029">IFERROR(INDEX([1]!v_s10a_incident_by_feeder_FY26[End_Time], ROWS($L$9:L1029)),"")</f>
        <v>46084.597002314818</v>
      </c>
      <c r="M1029" s="97" cm="1">
        <f t="array" ref="M1029">IFERROR(INDEX([1]!v_s10a_incident_by_feeder_FY26[SAIDI_Value], ROWS($M$9:M1029)),"")</f>
        <v>0.49923831152565656</v>
      </c>
      <c r="N1029" s="94" cm="1">
        <f t="array" ref="N1029">IFERROR(INDEX([1]!v_s10a_incident_by_feeder_FY26[SAIFI_Value], ROWS($N$9:N1029)),"")</f>
        <v>1.6923332594726236E-2</v>
      </c>
      <c r="O1029" s="91" cm="1">
        <f t="array" ref="O1029">IFERROR(INDEX([1]!v_s10a_incident_by_feeder_FY26[ICPs], ROWS($N$9:N1029)),"")</f>
        <v>610.99999999999602</v>
      </c>
      <c r="P1029" s="118" cm="1">
        <f t="array" ref="P1029">IFERROR(INDEX([1]!v_s10a_incident_by_feeder_FY26[CML], ROWS($P$9:P1029)),"")</f>
        <v>18024.499999322306</v>
      </c>
      <c r="Q1029" s="88" t="str" cm="1">
        <f t="array" ref="Q1029">IFERROR(INDEX([1]!v_s10a_incident_by_feeder_FY26[Planned or Unplanned], ROWS($Q$9:Q1029)),"")</f>
        <v>Unplanned</v>
      </c>
      <c r="R1029" s="88" t="str" cm="1">
        <f t="array" ref="R1029">IFERROR(INDEX([1]!v_s10a_incident_by_feeder_FY26[Cause], ROWS($R$9:R1029)),"")</f>
        <v>Human Error</v>
      </c>
      <c r="S1029" s="88" t="str" cm="1">
        <f t="array" ref="S1029">IFERROR(INDEX([1]!v_s10a_incident_by_feeder_FY26[Details], ROWS($S$9:S1029)),"")</f>
        <v># Northern Area Fault, Kaitaia 33kV Substation</v>
      </c>
      <c r="T1029" s="18"/>
    </row>
    <row r="1030" spans="1:20" ht="15.75" x14ac:dyDescent="0.25">
      <c r="A1030" s="10">
        <v>1030</v>
      </c>
      <c r="B1030" s="11"/>
      <c r="C1030" s="116"/>
      <c r="D1030" s="116"/>
      <c r="E1030" s="85" t="str" cm="1">
        <f t="array" ref="E1030">IFERROR(INDEX([1]!v_s10a_incident_by_feeder_FY26[Interruptions Identifier], ROWS($E$9:E1030)),"")</f>
        <v>INCD-37262-F-FAIRBURN ROAD</v>
      </c>
      <c r="F1030" s="85" t="str" cm="1">
        <f t="array" ref="F1030">IFERROR(INDEX([1]!v_s10a_incident_by_feeder_FY26[Circuit Location], ROWS($F$9:F1030)),"")</f>
        <v>Kaitaia Transmission 151902 - Fairburn Road</v>
      </c>
      <c r="G1030" s="88" t="str" cm="1">
        <f t="array" ref="G1030">IFERROR(INDEX(#REF!, ROWS($G$9:G1030)),"")</f>
        <v/>
      </c>
      <c r="H1030" s="88" t="str" cm="1">
        <f t="array" ref="H1030">IFERROR(INDEX([1]!v_s10a_incident_by_feeder_FY26[feeder], ROWS($H$9:H1030)),"")</f>
        <v>FAIRBURN ROAD</v>
      </c>
      <c r="I1030" s="89" cm="1">
        <f t="array" ref="I1030">IFERROR(INDEX([1]!v_s10a_incident_by_feeder_FY26[Start_Date], ROWS($I$9:I1030)),"")</f>
        <v>46084.576516203706</v>
      </c>
      <c r="J1030" s="90" cm="1">
        <f t="array" ref="J1030">IFERROR(INDEX([1]!v_s10a_incident_by_feeder_FY26[Start_Time], ROWS($J$9:J1030)),"")</f>
        <v>46084.576516203706</v>
      </c>
      <c r="K1030" s="89" cm="1">
        <f t="array" ref="K1030">IFERROR(INDEX([1]!v_s10a_incident_by_feeder_FY26[End_Date], ROWS($K$9:K1030)),"")</f>
        <v>46084.597002314818</v>
      </c>
      <c r="L1030" s="90" cm="1">
        <f t="array" ref="L1030">IFERROR(INDEX([1]!v_s10a_incident_by_feeder_FY26[End_Time], ROWS($L$9:L1030)),"")</f>
        <v>46084.597002314818</v>
      </c>
      <c r="M1030" s="97" cm="1">
        <f t="array" ref="M1030">IFERROR(INDEX([1]!v_s10a_incident_by_feeder_FY26[SAIDI_Value], ROWS($M$9:M1030)),"")</f>
        <v>0.110762888687761</v>
      </c>
      <c r="N1030" s="94" cm="1">
        <f t="array" ref="N1030">IFERROR(INDEX([1]!v_s10a_incident_by_feeder_FY26[SAIFI_Value], ROWS($N$9:N1030)),"")</f>
        <v>4.1823620651451213E-3</v>
      </c>
      <c r="O1030" s="91" cm="1">
        <f t="array" ref="O1030">IFERROR(INDEX([1]!v_s10a_incident_by_feeder_FY26[ICPs], ROWS($N$9:N1030)),"")</f>
        <v>150.99999999999949</v>
      </c>
      <c r="P1030" s="118" cm="1">
        <f t="array" ref="P1030">IFERROR(INDEX([1]!v_s10a_incident_by_feeder_FY26[CML], ROWS($P$9:P1030)),"")</f>
        <v>3998.9833331829236</v>
      </c>
      <c r="Q1030" s="88" t="str" cm="1">
        <f t="array" ref="Q1030">IFERROR(INDEX([1]!v_s10a_incident_by_feeder_FY26[Planned or Unplanned], ROWS($Q$9:Q1030)),"")</f>
        <v>Unplanned</v>
      </c>
      <c r="R1030" s="88" t="str" cm="1">
        <f t="array" ref="R1030">IFERROR(INDEX([1]!v_s10a_incident_by_feeder_FY26[Cause], ROWS($R$9:R1030)),"")</f>
        <v>Human Error</v>
      </c>
      <c r="S1030" s="88" t="str" cm="1">
        <f t="array" ref="S1030">IFERROR(INDEX([1]!v_s10a_incident_by_feeder_FY26[Details], ROWS($S$9:S1030)),"")</f>
        <v># Northern Area Fault, Kaitaia 33kV Substation</v>
      </c>
      <c r="T1030" s="18"/>
    </row>
    <row r="1031" spans="1:20" ht="15.75" x14ac:dyDescent="0.25">
      <c r="A1031" s="10">
        <v>1031</v>
      </c>
      <c r="B1031" s="11"/>
      <c r="C1031" s="116"/>
      <c r="D1031" s="116"/>
      <c r="E1031" s="85" t="str" cm="1">
        <f t="array" ref="E1031">IFERROR(INDEX([1]!v_s10a_incident_by_feeder_FY26[Interruptions Identifier], ROWS($E$9:E1031)),"")</f>
        <v>INCD-37262-F-PUKEPOTO</v>
      </c>
      <c r="F1031" s="85" t="str" cm="1">
        <f t="array" ref="F1031">IFERROR(INDEX([1]!v_s10a_incident_by_feeder_FY26[Circuit Location], ROWS($F$9:F1031)),"")</f>
        <v>Okahu CB1110 - Pukepoto</v>
      </c>
      <c r="G1031" s="88" t="str" cm="1">
        <f t="array" ref="G1031">IFERROR(INDEX(#REF!, ROWS($G$9:G1031)),"")</f>
        <v/>
      </c>
      <c r="H1031" s="88" t="str" cm="1">
        <f t="array" ref="H1031">IFERROR(INDEX([1]!v_s10a_incident_by_feeder_FY26[feeder], ROWS($H$9:H1031)),"")</f>
        <v>PUKEPOTO</v>
      </c>
      <c r="I1031" s="89" cm="1">
        <f t="array" ref="I1031">IFERROR(INDEX([1]!v_s10a_incident_by_feeder_FY26[Start_Date], ROWS($I$9:I1031)),"")</f>
        <v>46084.576516203706</v>
      </c>
      <c r="J1031" s="90" cm="1">
        <f t="array" ref="J1031">IFERROR(INDEX([1]!v_s10a_incident_by_feeder_FY26[Start_Time], ROWS($J$9:J1031)),"")</f>
        <v>46084.576516203706</v>
      </c>
      <c r="K1031" s="89" cm="1">
        <f t="array" ref="K1031">IFERROR(INDEX([1]!v_s10a_incident_by_feeder_FY26[End_Date], ROWS($K$9:K1031)),"")</f>
        <v>46084.597002314818</v>
      </c>
      <c r="L1031" s="90" cm="1">
        <f t="array" ref="L1031">IFERROR(INDEX([1]!v_s10a_incident_by_feeder_FY26[End_Time], ROWS($L$9:L1031)),"")</f>
        <v>46084.597002314818</v>
      </c>
      <c r="M1031" s="97" cm="1">
        <f t="array" ref="M1031">IFERROR(INDEX([1]!v_s10a_incident_by_feeder_FY26[SAIDI_Value], ROWS($M$9:M1031)),"")</f>
        <v>0.78120845332759747</v>
      </c>
      <c r="N1031" s="94" cm="1">
        <f t="array" ref="N1031">IFERROR(INDEX([1]!v_s10a_incident_by_feeder_FY26[SAIFI_Value], ROWS($N$9:N1031)),"")</f>
        <v>2.9498116552182523E-2</v>
      </c>
      <c r="O1031" s="91" cm="1">
        <f t="array" ref="O1031">IFERROR(INDEX([1]!v_s10a_incident_by_feeder_FY26[ICPs], ROWS($N$9:N1031)),"")</f>
        <v>1064.999999999998</v>
      </c>
      <c r="P1031" s="118" cm="1">
        <f t="array" ref="P1031">IFERROR(INDEX([1]!v_s10a_incident_by_feeder_FY26[CML], ROWS($P$9:P1031)),"")</f>
        <v>28204.749998939584</v>
      </c>
      <c r="Q1031" s="88" t="str" cm="1">
        <f t="array" ref="Q1031">IFERROR(INDEX([1]!v_s10a_incident_by_feeder_FY26[Planned or Unplanned], ROWS($Q$9:Q1031)),"")</f>
        <v>Unplanned</v>
      </c>
      <c r="R1031" s="88" t="str" cm="1">
        <f t="array" ref="R1031">IFERROR(INDEX([1]!v_s10a_incident_by_feeder_FY26[Cause], ROWS($R$9:R1031)),"")</f>
        <v>Human Error</v>
      </c>
      <c r="S1031" s="88" t="str" cm="1">
        <f t="array" ref="S1031">IFERROR(INDEX([1]!v_s10a_incident_by_feeder_FY26[Details], ROWS($S$9:S1031)),"")</f>
        <v># Northern Area Fault, Kaitaia 33kV Substation</v>
      </c>
      <c r="T1031" s="18"/>
    </row>
    <row r="1032" spans="1:20" ht="15.75" x14ac:dyDescent="0.25">
      <c r="A1032" s="10">
        <v>1032</v>
      </c>
      <c r="B1032" s="11"/>
      <c r="C1032" s="116"/>
      <c r="D1032" s="116"/>
      <c r="E1032" s="85" t="str" cm="1">
        <f t="array" ref="E1032">IFERROR(INDEX([1]!v_s10a_incident_by_feeder_FY26[Interruptions Identifier], ROWS($E$9:E1032)),"")</f>
        <v>INCD-37262-F-TE KAO</v>
      </c>
      <c r="F1032" s="85" t="str" cm="1">
        <f t="array" ref="F1032">IFERROR(INDEX([1]!v_s10a_incident_by_feeder_FY26[Circuit Location], ROWS($F$9:F1032)),"")</f>
        <v>Pukenui 131142 - Te Kao</v>
      </c>
      <c r="G1032" s="88" t="str" cm="1">
        <f t="array" ref="G1032">IFERROR(INDEX(#REF!, ROWS($G$9:G1032)),"")</f>
        <v/>
      </c>
      <c r="H1032" s="88" t="str" cm="1">
        <f t="array" ref="H1032">IFERROR(INDEX([1]!v_s10a_incident_by_feeder_FY26[feeder], ROWS($H$9:H1032)),"")</f>
        <v>TE KAO</v>
      </c>
      <c r="I1032" s="89" cm="1">
        <f t="array" ref="I1032">IFERROR(INDEX([1]!v_s10a_incident_by_feeder_FY26[Start_Date], ROWS($I$9:I1032)),"")</f>
        <v>46084.576516203706</v>
      </c>
      <c r="J1032" s="90" cm="1">
        <f t="array" ref="J1032">IFERROR(INDEX([1]!v_s10a_incident_by_feeder_FY26[Start_Time], ROWS($J$9:J1032)),"")</f>
        <v>46084.576516203706</v>
      </c>
      <c r="K1032" s="89" cm="1">
        <f t="array" ref="K1032">IFERROR(INDEX([1]!v_s10a_incident_by_feeder_FY26[End_Date], ROWS($K$9:K1032)),"")</f>
        <v>46084.597002314818</v>
      </c>
      <c r="L1032" s="90" cm="1">
        <f t="array" ref="L1032">IFERROR(INDEX([1]!v_s10a_incident_by_feeder_FY26[End_Time], ROWS($L$9:L1032)),"")</f>
        <v>46084.597002314818</v>
      </c>
      <c r="M1032" s="97" cm="1">
        <f t="array" ref="M1032">IFERROR(INDEX([1]!v_s10a_incident_by_feeder_FY26[SAIDI_Value], ROWS($M$9:M1032)),"")</f>
        <v>0.55153168621901272</v>
      </c>
      <c r="N1032" s="94" cm="1">
        <f t="array" ref="N1032">IFERROR(INDEX([1]!v_s10a_incident_by_feeder_FY26[SAIFI_Value], ROWS($N$9:N1032)),"")</f>
        <v>1.8695989364059251E-2</v>
      </c>
      <c r="O1032" s="91" cm="1">
        <f t="array" ref="O1032">IFERROR(INDEX([1]!v_s10a_incident_by_feeder_FY26[ICPs], ROWS($N$9:N1032)),"")</f>
        <v>674.99999999999534</v>
      </c>
      <c r="P1032" s="118" cm="1">
        <f t="array" ref="P1032">IFERROR(INDEX([1]!v_s10a_incident_by_feeder_FY26[CML], ROWS($P$9:P1032)),"")</f>
        <v>19912.499999251235</v>
      </c>
      <c r="Q1032" s="88" t="str" cm="1">
        <f t="array" ref="Q1032">IFERROR(INDEX([1]!v_s10a_incident_by_feeder_FY26[Planned or Unplanned], ROWS($Q$9:Q1032)),"")</f>
        <v>Unplanned</v>
      </c>
      <c r="R1032" s="88" t="str" cm="1">
        <f t="array" ref="R1032">IFERROR(INDEX([1]!v_s10a_incident_by_feeder_FY26[Cause], ROWS($R$9:R1032)),"")</f>
        <v>Human Error</v>
      </c>
      <c r="S1032" s="88" t="str" cm="1">
        <f t="array" ref="S1032">IFERROR(INDEX([1]!v_s10a_incident_by_feeder_FY26[Details], ROWS($S$9:S1032)),"")</f>
        <v># Northern Area Fault, Kaitaia 33kV Substation</v>
      </c>
      <c r="T1032" s="18"/>
    </row>
    <row r="1033" spans="1:20" ht="15.75" x14ac:dyDescent="0.25">
      <c r="A1033" s="10">
        <v>1033</v>
      </c>
      <c r="B1033" s="11"/>
      <c r="C1033" s="116"/>
      <c r="D1033" s="116"/>
      <c r="E1033" s="85" t="str" cm="1">
        <f t="array" ref="E1033">IFERROR(INDEX([1]!v_s10a_incident_by_feeder_FY26[Interruptions Identifier], ROWS($E$9:E1033)),"")</f>
        <v>INCD-37262-F-HEREKINO</v>
      </c>
      <c r="F1033" s="85" t="str" cm="1">
        <f t="array" ref="F1033">IFERROR(INDEX([1]!v_s10a_incident_by_feeder_FY26[Circuit Location], ROWS($F$9:F1033)),"")</f>
        <v>Okahu CB1109 - Herekino</v>
      </c>
      <c r="G1033" s="88" t="str" cm="1">
        <f t="array" ref="G1033">IFERROR(INDEX(#REF!, ROWS($G$9:G1033)),"")</f>
        <v/>
      </c>
      <c r="H1033" s="88" t="str" cm="1">
        <f t="array" ref="H1033">IFERROR(INDEX([1]!v_s10a_incident_by_feeder_FY26[feeder], ROWS($H$9:H1033)),"")</f>
        <v>HEREKINO</v>
      </c>
      <c r="I1033" s="89" cm="1">
        <f t="array" ref="I1033">IFERROR(INDEX([1]!v_s10a_incident_by_feeder_FY26[Start_Date], ROWS($I$9:I1033)),"")</f>
        <v>46084.576516203706</v>
      </c>
      <c r="J1033" s="90" cm="1">
        <f t="array" ref="J1033">IFERROR(INDEX([1]!v_s10a_incident_by_feeder_FY26[Start_Time], ROWS($J$9:J1033)),"")</f>
        <v>46084.576516203706</v>
      </c>
      <c r="K1033" s="89" cm="1">
        <f t="array" ref="K1033">IFERROR(INDEX([1]!v_s10a_incident_by_feeder_FY26[End_Date], ROWS($K$9:K1033)),"")</f>
        <v>46084.597002314818</v>
      </c>
      <c r="L1033" s="90" cm="1">
        <f t="array" ref="L1033">IFERROR(INDEX([1]!v_s10a_incident_by_feeder_FY26[End_Time], ROWS($L$9:L1033)),"")</f>
        <v>46084.597002314818</v>
      </c>
      <c r="M1033" s="97" cm="1">
        <f t="array" ref="M1033">IFERROR(INDEX([1]!v_s10a_incident_by_feeder_FY26[SAIDI_Value], ROWS($M$9:M1033)),"")</f>
        <v>0.82008549372793504</v>
      </c>
      <c r="N1033" s="94" cm="1">
        <f t="array" ref="N1033">IFERROR(INDEX([1]!v_s10a_incident_by_feeder_FY26[SAIFI_Value], ROWS($N$9:N1033)),"")</f>
        <v>3.0966097939286452E-2</v>
      </c>
      <c r="O1033" s="91" cm="1">
        <f t="array" ref="O1033">IFERROR(INDEX([1]!v_s10a_incident_by_feeder_FY26[ICPs], ROWS($N$9:N1033)),"")</f>
        <v>1117.9999999999982</v>
      </c>
      <c r="P1033" s="118" cm="1">
        <f t="array" ref="P1033">IFERROR(INDEX([1]!v_s10a_incident_by_feeder_FY26[CML], ROWS($P$9:P1033)),"")</f>
        <v>29608.366665553371</v>
      </c>
      <c r="Q1033" s="88" t="str" cm="1">
        <f t="array" ref="Q1033">IFERROR(INDEX([1]!v_s10a_incident_by_feeder_FY26[Planned or Unplanned], ROWS($Q$9:Q1033)),"")</f>
        <v>Unplanned</v>
      </c>
      <c r="R1033" s="88" t="str" cm="1">
        <f t="array" ref="R1033">IFERROR(INDEX([1]!v_s10a_incident_by_feeder_FY26[Cause], ROWS($R$9:R1033)),"")</f>
        <v>Human Error</v>
      </c>
      <c r="S1033" s="88" t="str" cm="1">
        <f t="array" ref="S1033">IFERROR(INDEX([1]!v_s10a_incident_by_feeder_FY26[Details], ROWS($S$9:S1033)),"")</f>
        <v># Northern Area Fault, Kaitaia 33kV Substation</v>
      </c>
      <c r="T1033" s="18"/>
    </row>
    <row r="1034" spans="1:20" ht="15.75" x14ac:dyDescent="0.25">
      <c r="A1034" s="10">
        <v>1034</v>
      </c>
      <c r="B1034" s="11"/>
      <c r="C1034" s="116"/>
      <c r="D1034" s="116"/>
      <c r="E1034" s="85" t="str" cm="1">
        <f t="array" ref="E1034">IFERROR(INDEX([1]!v_s10a_incident_by_feeder_FY26[Interruptions Identifier], ROWS($E$9:E1034)),"")</f>
        <v>INCD-37265-F-PUKENUI SOUTH</v>
      </c>
      <c r="F1034" s="85" t="str" cm="1">
        <f t="array" ref="F1034">IFERROR(INDEX([1]!v_s10a_incident_by_feeder_FY26[Circuit Location], ROWS($F$9:F1034)),"")</f>
        <v>Pukenui 131132 - Pukenui South</v>
      </c>
      <c r="G1034" s="88" t="str" cm="1">
        <f t="array" ref="G1034">IFERROR(INDEX(#REF!, ROWS($G$9:G1034)),"")</f>
        <v/>
      </c>
      <c r="H1034" s="88" t="str" cm="1">
        <f t="array" ref="H1034">IFERROR(INDEX([1]!v_s10a_incident_by_feeder_FY26[feeder], ROWS($H$9:H1034)),"")</f>
        <v>PUKENUI SOUTH</v>
      </c>
      <c r="I1034" s="89" cm="1">
        <f t="array" ref="I1034">IFERROR(INDEX([1]!v_s10a_incident_by_feeder_FY26[Start_Date], ROWS($I$9:I1034)),"")</f>
        <v>46084.688194444447</v>
      </c>
      <c r="J1034" s="90" cm="1">
        <f t="array" ref="J1034">IFERROR(INDEX([1]!v_s10a_incident_by_feeder_FY26[Start_Time], ROWS($J$9:J1034)),"")</f>
        <v>46084.688194444447</v>
      </c>
      <c r="K1034" s="89" cm="1">
        <f t="array" ref="K1034">IFERROR(INDEX([1]!v_s10a_incident_by_feeder_FY26[End_Date], ROWS($K$9:K1034)),"")</f>
        <v>46084.765972222223</v>
      </c>
      <c r="L1034" s="90" cm="1">
        <f t="array" ref="L1034">IFERROR(INDEX([1]!v_s10a_incident_by_feeder_FY26[End_Time], ROWS($L$9:L1034)),"")</f>
        <v>46084.765972222223</v>
      </c>
      <c r="M1034" s="97" cm="1">
        <f t="array" ref="M1034">IFERROR(INDEX([1]!v_s10a_incident_by_feeder_FY26[SAIDI_Value], ROWS($M$9:M1034)),"")</f>
        <v>0.34433857743793184</v>
      </c>
      <c r="N1034" s="94" cm="1">
        <f t="array" ref="N1034">IFERROR(INDEX([1]!v_s10a_incident_by_feeder_FY26[SAIFI_Value], ROWS($N$9:N1034)),"")</f>
        <v>3.0744515843119874E-3</v>
      </c>
      <c r="O1034" s="91" cm="1">
        <f t="array" ref="O1034">IFERROR(INDEX([1]!v_s10a_incident_by_feeder_FY26[ICPs], ROWS($N$9:N1034)),"")</f>
        <v>111</v>
      </c>
      <c r="P1034" s="118" cm="1">
        <f t="array" ref="P1034">IFERROR(INDEX([1]!v_s10a_incident_by_feeder_FY26[CML], ROWS($P$9:P1034)),"")</f>
        <v>12431.999999819091</v>
      </c>
      <c r="Q1034" s="88" t="str" cm="1">
        <f t="array" ref="Q1034">IFERROR(INDEX([1]!v_s10a_incident_by_feeder_FY26[Planned or Unplanned], ROWS($Q$9:Q1034)),"")</f>
        <v>Unplanned</v>
      </c>
      <c r="R1034" s="88" t="str" cm="1">
        <f t="array" ref="R1034">IFERROR(INDEX([1]!v_s10a_incident_by_feeder_FY26[Cause], ROWS($R$9:R1034)),"")</f>
        <v>Defective Equipment</v>
      </c>
      <c r="S1034" s="88" t="str" cm="1">
        <f t="array" ref="S1034">IFERROR(INDEX([1]!v_s10a_incident_by_feeder_FY26[Details], ROWS($S$9:S1034)),"")</f>
        <v># Replace Crossarm at Pole 430921, Kaimaumau Rd, Pukenui</v>
      </c>
      <c r="T1034" s="18"/>
    </row>
    <row r="1035" spans="1:20" ht="15.75" x14ac:dyDescent="0.25">
      <c r="A1035" s="10">
        <v>1035</v>
      </c>
      <c r="B1035" s="11"/>
      <c r="C1035" s="116"/>
      <c r="D1035" s="116"/>
      <c r="E1035" s="85" t="str" cm="1">
        <f t="array" ref="E1035">IFERROR(INDEX([1]!v_s10a_incident_by_feeder_FY26[Interruptions Identifier], ROWS($E$9:E1035)),"")</f>
        <v>INCD-37268-F-BROADWOOD</v>
      </c>
      <c r="F1035" s="85" t="str" cm="1">
        <f t="array" ref="F1035">IFERROR(INDEX([1]!v_s10a_incident_by_feeder_FY26[Circuit Location], ROWS($F$9:F1035)),"")</f>
        <v>Kaitaia Transmission 151922 - Broadwood</v>
      </c>
      <c r="G1035" s="88" t="str" cm="1">
        <f t="array" ref="G1035">IFERROR(INDEX(#REF!, ROWS($G$9:G1035)),"")</f>
        <v/>
      </c>
      <c r="H1035" s="88" t="str" cm="1">
        <f t="array" ref="H1035">IFERROR(INDEX([1]!v_s10a_incident_by_feeder_FY26[feeder], ROWS($H$9:H1035)),"")</f>
        <v>BROADWOOD</v>
      </c>
      <c r="I1035" s="89" cm="1">
        <f t="array" ref="I1035">IFERROR(INDEX([1]!v_s10a_incident_by_feeder_FY26[Start_Date], ROWS($I$9:I1035)),"")</f>
        <v>46084.769745370373</v>
      </c>
      <c r="J1035" s="90" cm="1">
        <f t="array" ref="J1035">IFERROR(INDEX([1]!v_s10a_incident_by_feeder_FY26[Start_Time], ROWS($J$9:J1035)),"")</f>
        <v>46084.769745370373</v>
      </c>
      <c r="K1035" s="89" cm="1">
        <f t="array" ref="K1035">IFERROR(INDEX([1]!v_s10a_incident_by_feeder_FY26[End_Date], ROWS($K$9:K1035)),"")</f>
        <v>46084.844108796293</v>
      </c>
      <c r="L1035" s="90" cm="1">
        <f t="array" ref="L1035">IFERROR(INDEX([1]!v_s10a_incident_by_feeder_FY26[End_Time], ROWS($L$9:L1035)),"")</f>
        <v>46084.844108796293</v>
      </c>
      <c r="M1035" s="97" cm="1">
        <f t="array" ref="M1035">IFERROR(INDEX([1]!v_s10a_incident_by_feeder_FY26[SAIDI_Value], ROWS($M$9:M1035)),"")</f>
        <v>0.91213438946320835</v>
      </c>
      <c r="N1035" s="94" cm="1">
        <f t="array" ref="N1035">IFERROR(INDEX([1]!v_s10a_incident_by_feeder_FY26[SAIFI_Value], ROWS($N$9:N1035)),"")</f>
        <v>8.8078883226235319E-3</v>
      </c>
      <c r="O1035" s="91" cm="1">
        <f t="array" ref="O1035">IFERROR(INDEX([1]!v_s10a_incident_by_feeder_FY26[ICPs], ROWS($N$9:N1035)),"")</f>
        <v>312</v>
      </c>
      <c r="P1035" s="118" cm="1">
        <f t="array" ref="P1035">IFERROR(INDEX([1]!v_s10a_incident_by_feeder_FY26[CML], ROWS($P$9:P1035)),"")</f>
        <v>32931.699997179676</v>
      </c>
      <c r="Q1035" s="88" t="str" cm="1">
        <f t="array" ref="Q1035">IFERROR(INDEX([1]!v_s10a_incident_by_feeder_FY26[Planned or Unplanned], ROWS($Q$9:Q1035)),"")</f>
        <v>Unplanned</v>
      </c>
      <c r="R1035" s="88" t="str" cm="1">
        <f t="array" ref="R1035">IFERROR(INDEX([1]!v_s10a_incident_by_feeder_FY26[Cause], ROWS($R$9:R1035)),"")</f>
        <v>Defective Equipment</v>
      </c>
      <c r="S1035" s="88" t="str" cm="1">
        <f t="array" ref="S1035">IFERROR(INDEX([1]!v_s10a_incident_by_feeder_FY26[Details], ROWS($S$9:S1035)),"")</f>
        <v># Defective Crossarm, at Pole 414517, Runaruna Rd, Broadwood</v>
      </c>
      <c r="T1035" s="18"/>
    </row>
    <row r="1036" spans="1:20" ht="15.75" x14ac:dyDescent="0.25">
      <c r="A1036" s="10">
        <v>1036</v>
      </c>
      <c r="B1036" s="11"/>
      <c r="C1036" s="116"/>
      <c r="D1036" s="116"/>
      <c r="E1036" s="85" t="str" cm="1">
        <f t="array" ref="E1036">IFERROR(INDEX([1]!v_s10a_incident_by_feeder_FY26[Interruptions Identifier], ROWS($E$9:E1036)),"")</f>
        <v>INCD-37277-F-FAIRBURN ROAD</v>
      </c>
      <c r="F1036" s="85" t="str" cm="1">
        <f t="array" ref="F1036">IFERROR(INDEX([1]!v_s10a_incident_by_feeder_FY26[Circuit Location], ROWS($F$9:F1036)),"")</f>
        <v>Kaitaia Transmission 151902 - Fairburn Road</v>
      </c>
      <c r="G1036" s="88" t="str" cm="1">
        <f t="array" ref="G1036">IFERROR(INDEX(#REF!, ROWS($G$9:G1036)),"")</f>
        <v/>
      </c>
      <c r="H1036" s="88" t="str" cm="1">
        <f t="array" ref="H1036">IFERROR(INDEX([1]!v_s10a_incident_by_feeder_FY26[feeder], ROWS($H$9:H1036)),"")</f>
        <v>FAIRBURN ROAD</v>
      </c>
      <c r="I1036" s="89" cm="1">
        <f t="array" ref="I1036">IFERROR(INDEX([1]!v_s10a_incident_by_feeder_FY26[Start_Date], ROWS($I$9:I1036)),"")</f>
        <v>46091.399305555555</v>
      </c>
      <c r="J1036" s="90" cm="1">
        <f t="array" ref="J1036">IFERROR(INDEX([1]!v_s10a_incident_by_feeder_FY26[Start_Time], ROWS($J$9:J1036)),"")</f>
        <v>46091.399305555555</v>
      </c>
      <c r="K1036" s="89" cm="1">
        <f t="array" ref="K1036">IFERROR(INDEX([1]!v_s10a_incident_by_feeder_FY26[End_Date], ROWS($K$9:K1036)),"")</f>
        <v>46091.45</v>
      </c>
      <c r="L1036" s="90" cm="1">
        <f t="array" ref="L1036">IFERROR(INDEX([1]!v_s10a_incident_by_feeder_FY26[End_Time], ROWS($L$9:L1036)),"")</f>
        <v>46091.45</v>
      </c>
      <c r="M1036" s="97" cm="1">
        <f t="array" ref="M1036">IFERROR(INDEX([1]!v_s10a_incident_by_feeder_FY26[SAIDI_Value], ROWS($M$9:M1036)),"")</f>
        <v>2.0219366274366608E-2</v>
      </c>
      <c r="N1036" s="94" cm="1">
        <f t="array" ref="N1036">IFERROR(INDEX([1]!v_s10a_incident_by_feeder_FY26[SAIFI_Value], ROWS($N$9:N1036)),"")</f>
        <v>2.7697762020828715E-4</v>
      </c>
      <c r="O1036" s="91" cm="1">
        <f t="array" ref="O1036">IFERROR(INDEX([1]!v_s10a_incident_by_feeder_FY26[ICPs], ROWS($N$9:N1036)),"")</f>
        <v>10</v>
      </c>
      <c r="P1036" s="118" cm="1">
        <f t="array" ref="P1036">IFERROR(INDEX([1]!v_s10a_incident_by_feeder_FY26[CML], ROWS($P$9:P1036)),"")</f>
        <v>729.99999996973202</v>
      </c>
      <c r="Q1036" s="88" t="str" cm="1">
        <f t="array" ref="Q1036">IFERROR(INDEX([1]!v_s10a_incident_by_feeder_FY26[Planned or Unplanned], ROWS($Q$9:Q1036)),"")</f>
        <v>Planned</v>
      </c>
      <c r="R1036" s="88" t="str" cm="1">
        <f t="array" ref="R1036">IFERROR(INDEX([1]!v_s10a_incident_by_feeder_FY26[Cause], ROWS($R$9:R1036)),"")</f>
        <v>Planned Outage</v>
      </c>
      <c r="S1036" s="88" t="str" cm="1">
        <f t="array" ref="S1036">IFERROR(INDEX([1]!v_s10a_incident_by_feeder_FY26[Details], ROWS($S$9:S1036)),"")</f>
        <v># Repair Conductor Between Poles 419131 - 419132, Fisher-Riley Rd, Kaitaia</v>
      </c>
      <c r="T1036" s="18"/>
    </row>
    <row r="1037" spans="1:20" ht="15.75" x14ac:dyDescent="0.25">
      <c r="A1037" s="10">
        <v>1037</v>
      </c>
      <c r="B1037" s="11"/>
      <c r="C1037" s="116"/>
      <c r="D1037" s="116"/>
      <c r="E1037" s="85" t="str" cm="1">
        <f t="array" ref="E1037">IFERROR(INDEX([1]!v_s10a_incident_by_feeder_FY26[Interruptions Identifier], ROWS($E$9:E1037)),"")</f>
        <v>INCD-37292-F-BROADWOOD</v>
      </c>
      <c r="F1037" s="85" t="str" cm="1">
        <f t="array" ref="F1037">IFERROR(INDEX([1]!v_s10a_incident_by_feeder_FY26[Circuit Location], ROWS($F$9:F1037)),"")</f>
        <v>Kaitaia Transmission 151922 - Broadwood</v>
      </c>
      <c r="G1037" s="88" t="str" cm="1">
        <f t="array" ref="G1037">IFERROR(INDEX(#REF!, ROWS($G$9:G1037)),"")</f>
        <v/>
      </c>
      <c r="H1037" s="88" t="str" cm="1">
        <f t="array" ref="H1037">IFERROR(INDEX([1]!v_s10a_incident_by_feeder_FY26[feeder], ROWS($H$9:H1037)),"")</f>
        <v>BROADWOOD</v>
      </c>
      <c r="I1037" s="89" cm="1">
        <f t="array" ref="I1037">IFERROR(INDEX([1]!v_s10a_incident_by_feeder_FY26[Start_Date], ROWS($I$9:I1037)),"")</f>
        <v>46104.400694444441</v>
      </c>
      <c r="J1037" s="90" cm="1">
        <f t="array" ref="J1037">IFERROR(INDEX([1]!v_s10a_incident_by_feeder_FY26[Start_Time], ROWS($J$9:J1037)),"")</f>
        <v>46104.400694444441</v>
      </c>
      <c r="K1037" s="89" cm="1">
        <f t="array" ref="K1037">IFERROR(INDEX([1]!v_s10a_incident_by_feeder_FY26[End_Date], ROWS($K$9:K1037)),"")</f>
        <v>46104.603472222225</v>
      </c>
      <c r="L1037" s="90" cm="1">
        <f t="array" ref="L1037">IFERROR(INDEX([1]!v_s10a_incident_by_feeder_FY26[End_Time], ROWS($L$9:L1037)),"")</f>
        <v>46104.603472222225</v>
      </c>
      <c r="M1037" s="97" cm="1">
        <f t="array" ref="M1037">IFERROR(INDEX([1]!v_s10a_incident_by_feeder_FY26[SAIDI_Value], ROWS($M$9:M1037)),"")</f>
        <v>0.16175493020654086</v>
      </c>
      <c r="N1037" s="94" cm="1">
        <f t="array" ref="N1037">IFERROR(INDEX([1]!v_s10a_incident_by_feeder_FY26[SAIFI_Value], ROWS($N$9:N1037)),"")</f>
        <v>5.5395524041657431E-4</v>
      </c>
      <c r="O1037" s="91" cm="1">
        <f t="array" ref="O1037">IFERROR(INDEX([1]!v_s10a_incident_by_feeder_FY26[ICPs], ROWS($N$9:N1037)),"")</f>
        <v>20</v>
      </c>
      <c r="P1037" s="118" cm="1">
        <f t="array" ref="P1037">IFERROR(INDEX([1]!v_s10a_incident_by_feeder_FY26[CML], ROWS($P$9:P1037)),"")</f>
        <v>5840.0000001769513</v>
      </c>
      <c r="Q1037" s="88" t="str" cm="1">
        <f t="array" ref="Q1037">IFERROR(INDEX([1]!v_s10a_incident_by_feeder_FY26[Planned or Unplanned], ROWS($Q$9:Q1037)),"")</f>
        <v>Planned</v>
      </c>
      <c r="R1037" s="88" t="str" cm="1">
        <f t="array" ref="R1037">IFERROR(INDEX([1]!v_s10a_incident_by_feeder_FY26[Cause], ROWS($R$9:R1037)),"")</f>
        <v>Planned Outage</v>
      </c>
      <c r="S1037" s="88" t="str" cm="1">
        <f t="array" ref="S1037">IFERROR(INDEX([1]!v_s10a_incident_by_feeder_FY26[Details], ROWS($S$9:S1037)),"")</f>
        <v># Relocate Pole 407280, Install Equipment, Broadwood Rd, Kaitaia</v>
      </c>
      <c r="T1037" s="18"/>
    </row>
    <row r="1038" spans="1:20" ht="15.75" x14ac:dyDescent="0.25">
      <c r="A1038" s="10">
        <v>1038</v>
      </c>
      <c r="B1038" s="11"/>
      <c r="C1038" s="116"/>
      <c r="D1038" s="116"/>
      <c r="E1038" s="85" t="str" cm="1">
        <f t="array" ref="E1038">IFERROR(INDEX([1]!v_s10a_incident_by_feeder_FY26[Interruptions Identifier], ROWS($E$9:E1038)),"")</f>
        <v>INCD-37307-F-AWARUA</v>
      </c>
      <c r="F1038" s="85" t="str" cm="1">
        <f t="array" ref="F1038">IFERROR(INDEX([1]!v_s10a_incident_by_feeder_FY26[Circuit Location], ROWS($F$9:F1038)),"")</f>
        <v>Kaikohe CB0108 - Awanui</v>
      </c>
      <c r="G1038" s="88" t="str" cm="1">
        <f t="array" ref="G1038">IFERROR(INDEX(#REF!, ROWS($G$9:G1038)),"")</f>
        <v/>
      </c>
      <c r="H1038" s="88" t="str" cm="1">
        <f t="array" ref="H1038">IFERROR(INDEX([1]!v_s10a_incident_by_feeder_FY26[feeder], ROWS($H$9:H1038)),"")</f>
        <v>AWARUA</v>
      </c>
      <c r="I1038" s="89" cm="1">
        <f t="array" ref="I1038">IFERROR(INDEX([1]!v_s10a_incident_by_feeder_FY26[Start_Date], ROWS($I$9:I1038)),"")</f>
        <v>46086.668032407404</v>
      </c>
      <c r="J1038" s="90" cm="1">
        <f t="array" ref="J1038">IFERROR(INDEX([1]!v_s10a_incident_by_feeder_FY26[Start_Time], ROWS($J$9:J1038)),"")</f>
        <v>46086.668032407404</v>
      </c>
      <c r="K1038" s="89" cm="1">
        <f t="array" ref="K1038">IFERROR(INDEX([1]!v_s10a_incident_by_feeder_FY26[End_Date], ROWS($K$9:K1038)),"")</f>
        <v>46086.802777777775</v>
      </c>
      <c r="L1038" s="90" cm="1">
        <f t="array" ref="L1038">IFERROR(INDEX([1]!v_s10a_incident_by_feeder_FY26[End_Time], ROWS($L$9:L1038)),"")</f>
        <v>46086.802777777775</v>
      </c>
      <c r="M1038" s="97" cm="1">
        <f t="array" ref="M1038">IFERROR(INDEX([1]!v_s10a_incident_by_feeder_FY26[SAIDI_Value], ROWS($M$9:M1038)),"")</f>
        <v>0.28556023339852549</v>
      </c>
      <c r="N1038" s="94" cm="1">
        <f t="array" ref="N1038">IFERROR(INDEX([1]!v_s10a_incident_by_feeder_FY26[SAIFI_Value], ROWS($N$9:N1038)),"")</f>
        <v>3.4068247285619323E-3</v>
      </c>
      <c r="O1038" s="91" cm="1">
        <f t="array" ref="O1038">IFERROR(INDEX([1]!v_s10a_incident_by_feeder_FY26[ICPs], ROWS($N$9:N1038)),"")</f>
        <v>123</v>
      </c>
      <c r="P1038" s="118" cm="1">
        <f t="array" ref="P1038">IFERROR(INDEX([1]!v_s10a_incident_by_feeder_FY26[CML], ROWS($P$9:P1038)),"")</f>
        <v>10309.866666620364</v>
      </c>
      <c r="Q1038" s="88" t="str" cm="1">
        <f t="array" ref="Q1038">IFERROR(INDEX([1]!v_s10a_incident_by_feeder_FY26[Planned or Unplanned], ROWS($Q$9:Q1038)),"")</f>
        <v>Unplanned</v>
      </c>
      <c r="R1038" s="88" t="str" cm="1">
        <f t="array" ref="R1038">IFERROR(INDEX([1]!v_s10a_incident_by_feeder_FY26[Cause], ROWS($R$9:R1038)),"")</f>
        <v>Defective Equipment</v>
      </c>
      <c r="S1038" s="88" t="str" cm="1">
        <f t="array" ref="S1038">IFERROR(INDEX([1]!v_s10a_incident_by_feeder_FY26[Details], ROWS($S$9:S1038)),"")</f>
        <v># Broken Crossarm, at Pole 434350, Mangakahia Rd, Kaikohe</v>
      </c>
      <c r="T1038" s="18"/>
    </row>
    <row r="1039" spans="1:20" ht="15.75" x14ac:dyDescent="0.25">
      <c r="A1039" s="10">
        <v>1039</v>
      </c>
      <c r="B1039" s="11"/>
      <c r="C1039" s="116"/>
      <c r="D1039" s="116"/>
      <c r="E1039" s="85" t="str" cm="1">
        <f t="array" ref="E1039">IFERROR(INDEX([1]!v_s10a_incident_by_feeder_FY26[Interruptions Identifier], ROWS($E$9:E1039)),"")</f>
        <v>INCD-37313-F-BROADWOOD</v>
      </c>
      <c r="F1039" s="85" t="str" cm="1">
        <f t="array" ref="F1039">IFERROR(INDEX([1]!v_s10a_incident_by_feeder_FY26[Circuit Location], ROWS($F$9:F1039)),"")</f>
        <v>Kaitaia Transmission 151922 - Broadwood</v>
      </c>
      <c r="G1039" s="88" t="str" cm="1">
        <f t="array" ref="G1039">IFERROR(INDEX(#REF!, ROWS($G$9:G1039)),"")</f>
        <v/>
      </c>
      <c r="H1039" s="88" t="str" cm="1">
        <f t="array" ref="H1039">IFERROR(INDEX([1]!v_s10a_incident_by_feeder_FY26[feeder], ROWS($H$9:H1039)),"")</f>
        <v>BROADWOOD</v>
      </c>
      <c r="I1039" s="89" cm="1">
        <f t="array" ref="I1039">IFERROR(INDEX([1]!v_s10a_incident_by_feeder_FY26[Start_Date], ROWS($I$9:I1039)),"")</f>
        <v>46105.395960648151</v>
      </c>
      <c r="J1039" s="90" cm="1">
        <f t="array" ref="J1039">IFERROR(INDEX([1]!v_s10a_incident_by_feeder_FY26[Start_Time], ROWS($J$9:J1039)),"")</f>
        <v>46105.395960648151</v>
      </c>
      <c r="K1039" s="89" cm="1">
        <f t="array" ref="K1039">IFERROR(INDEX([1]!v_s10a_incident_by_feeder_FY26[End_Date], ROWS($K$9:K1039)),"")</f>
        <v>46105.581377314818</v>
      </c>
      <c r="L1039" s="90" cm="1">
        <f t="array" ref="L1039">IFERROR(INDEX([1]!v_s10a_incident_by_feeder_FY26[End_Time], ROWS($L$9:L1039)),"")</f>
        <v>46105.581377314818</v>
      </c>
      <c r="M1039" s="97" cm="1">
        <f t="array" ref="M1039">IFERROR(INDEX([1]!v_s10a_incident_by_feeder_FY26[SAIDI_Value], ROWS($M$9:M1039)),"")</f>
        <v>0.22016489400911488</v>
      </c>
      <c r="N1039" s="94" cm="1">
        <f t="array" ref="N1039">IFERROR(INDEX([1]!v_s10a_incident_by_feeder_FY26[SAIFI_Value], ROWS($N$9:N1039)),"")</f>
        <v>8.3093286062486146E-4</v>
      </c>
      <c r="O1039" s="91" cm="1">
        <f t="array" ref="O1039">IFERROR(INDEX([1]!v_s10a_incident_by_feeder_FY26[ICPs], ROWS($N$9:N1039)),"")</f>
        <v>30</v>
      </c>
      <c r="P1039" s="118" cm="1">
        <f t="array" ref="P1039">IFERROR(INDEX([1]!v_s10a_incident_by_feeder_FY26[CML], ROWS($P$9:P1039)),"")</f>
        <v>7948.8333333050832</v>
      </c>
      <c r="Q1039" s="88" t="str" cm="1">
        <f t="array" ref="Q1039">IFERROR(INDEX([1]!v_s10a_incident_by_feeder_FY26[Planned or Unplanned], ROWS($Q$9:Q1039)),"")</f>
        <v>Planned</v>
      </c>
      <c r="R1039" s="88" t="str" cm="1">
        <f t="array" ref="R1039">IFERROR(INDEX([1]!v_s10a_incident_by_feeder_FY26[Cause], ROWS($R$9:R1039)),"")</f>
        <v>Planned Outage</v>
      </c>
      <c r="S1039" s="88" t="str" cm="1">
        <f t="array" ref="S1039">IFERROR(INDEX([1]!v_s10a_incident_by_feeder_FY26[Details], ROWS($S$9:S1039)),"")</f>
        <v># Install 3 Phase Conductor from Switch 1871, Broadwood Road, Kaitaia</v>
      </c>
      <c r="T1039" s="18"/>
    </row>
    <row r="1040" spans="1:20" ht="15.75" x14ac:dyDescent="0.25">
      <c r="A1040" s="10">
        <v>1040</v>
      </c>
      <c r="B1040" s="11"/>
      <c r="C1040" s="116"/>
      <c r="D1040" s="116"/>
      <c r="E1040" s="85" t="str" cm="1">
        <f t="array" ref="E1040">IFERROR(INDEX([1]!v_s10a_incident_by_feeder_FY26[Interruptions Identifier], ROWS($E$9:E1040)),"")</f>
        <v>INCD-37316-F-PUKETI</v>
      </c>
      <c r="F1040" s="85" t="str" cm="1">
        <f t="array" ref="F1040">IFERROR(INDEX([1]!v_s10a_incident_by_feeder_FY26[Circuit Location], ROWS($F$9:F1040)),"")</f>
        <v>Waipapa 041692 - Puketi</v>
      </c>
      <c r="G1040" s="88" t="str" cm="1">
        <f t="array" ref="G1040">IFERROR(INDEX(#REF!, ROWS($G$9:G1040)),"")</f>
        <v/>
      </c>
      <c r="H1040" s="88" t="str" cm="1">
        <f t="array" ref="H1040">IFERROR(INDEX([1]!v_s10a_incident_by_feeder_FY26[feeder], ROWS($H$9:H1040)),"")</f>
        <v>PUKETI</v>
      </c>
      <c r="I1040" s="89" cm="1">
        <f t="array" ref="I1040">IFERROR(INDEX([1]!v_s10a_incident_by_feeder_FY26[Start_Date], ROWS($I$9:I1040)),"")</f>
        <v>46087.470138888886</v>
      </c>
      <c r="J1040" s="90" cm="1">
        <f t="array" ref="J1040">IFERROR(INDEX([1]!v_s10a_incident_by_feeder_FY26[Start_Time], ROWS($J$9:J1040)),"")</f>
        <v>46087.470138888886</v>
      </c>
      <c r="K1040" s="89" cm="1">
        <f t="array" ref="K1040">IFERROR(INDEX([1]!v_s10a_incident_by_feeder_FY26[End_Date], ROWS($K$9:K1040)),"")</f>
        <v>46087.580555555556</v>
      </c>
      <c r="L1040" s="90" cm="1">
        <f t="array" ref="L1040">IFERROR(INDEX([1]!v_s10a_incident_by_feeder_FY26[End_Time], ROWS($L$9:L1040)),"")</f>
        <v>46087.580555555556</v>
      </c>
      <c r="M1040" s="97" cm="1">
        <f t="array" ref="M1040">IFERROR(INDEX([1]!v_s10a_incident_by_feeder_FY26[SAIDI_Value], ROWS($M$9:M1040)),"")</f>
        <v>0.10611012630320713</v>
      </c>
      <c r="N1040" s="94" cm="1">
        <f t="array" ref="N1040">IFERROR(INDEX([1]!v_s10a_incident_by_feeder_FY26[SAIFI_Value], ROWS($N$9:N1040)),"")</f>
        <v>8.0323509860403283E-4</v>
      </c>
      <c r="O1040" s="91" cm="1">
        <f t="array" ref="O1040">IFERROR(INDEX([1]!v_s10a_incident_by_feeder_FY26[ICPs], ROWS($N$9:N1040)),"")</f>
        <v>29</v>
      </c>
      <c r="P1040" s="118" cm="1">
        <f t="array" ref="P1040">IFERROR(INDEX([1]!v_s10a_incident_by_feeder_FY26[CML], ROWS($P$9:P1040)),"")</f>
        <v>3831.0000000509899</v>
      </c>
      <c r="Q1040" s="88" t="str" cm="1">
        <f t="array" ref="Q1040">IFERROR(INDEX([1]!v_s10a_incident_by_feeder_FY26[Planned or Unplanned], ROWS($Q$9:Q1040)),"")</f>
        <v>Unplanned</v>
      </c>
      <c r="R1040" s="88" t="str" cm="1">
        <f t="array" ref="R1040">IFERROR(INDEX([1]!v_s10a_incident_by_feeder_FY26[Cause], ROWS($R$9:R1040)),"")</f>
        <v>Defective Equipment</v>
      </c>
      <c r="S1040" s="88" t="str" cm="1">
        <f t="array" ref="S1040">IFERROR(INDEX([1]!v_s10a_incident_by_feeder_FY26[Details], ROWS($S$9:S1040)),"")</f>
        <v># Defective Crossarm, Pole 411571, Signal Road, Waipapa</v>
      </c>
      <c r="T1040" s="18"/>
    </row>
    <row r="1041" spans="1:20" ht="15.75" x14ac:dyDescent="0.25">
      <c r="A1041" s="10">
        <v>1041</v>
      </c>
      <c r="B1041" s="11"/>
      <c r="C1041" s="116"/>
      <c r="D1041" s="116"/>
      <c r="E1041" s="85" t="str" cm="1">
        <f t="array" ref="E1041">IFERROR(INDEX([1]!v_s10a_incident_by_feeder_FY26[Interruptions Identifier], ROWS($E$9:E1041)),"")</f>
        <v>INCD-37328-F-TAHEKE</v>
      </c>
      <c r="F1041" s="85" t="str" cm="1">
        <f t="array" ref="F1041">IFERROR(INDEX([1]!v_s10a_incident_by_feeder_FY26[Circuit Location], ROWS($F$9:F1041)),"")</f>
        <v>Kaikohe  CB0109 - Taheke</v>
      </c>
      <c r="G1041" s="88" t="str" cm="1">
        <f t="array" ref="G1041">IFERROR(INDEX(#REF!, ROWS($G$9:G1041)),"")</f>
        <v/>
      </c>
      <c r="H1041" s="88" t="str" cm="1">
        <f t="array" ref="H1041">IFERROR(INDEX([1]!v_s10a_incident_by_feeder_FY26[feeder], ROWS($H$9:H1041)),"")</f>
        <v>TAHEKE</v>
      </c>
      <c r="I1041" s="89" cm="1">
        <f t="array" ref="I1041">IFERROR(INDEX([1]!v_s10a_incident_by_feeder_FY26[Start_Date], ROWS($I$9:I1041)),"")</f>
        <v>46091.36041666667</v>
      </c>
      <c r="J1041" s="90" cm="1">
        <f t="array" ref="J1041">IFERROR(INDEX([1]!v_s10a_incident_by_feeder_FY26[Start_Time], ROWS($J$9:J1041)),"")</f>
        <v>46091.36041666667</v>
      </c>
      <c r="K1041" s="89" cm="1">
        <f t="array" ref="K1041">IFERROR(INDEX([1]!v_s10a_incident_by_feeder_FY26[End_Date], ROWS($K$9:K1041)),"")</f>
        <v>46091.607638888891</v>
      </c>
      <c r="L1041" s="90" cm="1">
        <f t="array" ref="L1041">IFERROR(INDEX([1]!v_s10a_incident_by_feeder_FY26[End_Time], ROWS($L$9:L1041)),"")</f>
        <v>46091.607638888891</v>
      </c>
      <c r="M1041" s="97" cm="1">
        <f t="array" ref="M1041">IFERROR(INDEX([1]!v_s10a_incident_by_feeder_FY26[SAIDI_Value], ROWS($M$9:M1041)),"")</f>
        <v>4.9302016396720424E-2</v>
      </c>
      <c r="N1041" s="94" cm="1">
        <f t="array" ref="N1041">IFERROR(INDEX([1]!v_s10a_incident_by_feeder_FY26[SAIFI_Value], ROWS($N$9:N1041)),"")</f>
        <v>1.3848881010414358E-4</v>
      </c>
      <c r="O1041" s="91" cm="1">
        <f t="array" ref="O1041">IFERROR(INDEX([1]!v_s10a_incident_by_feeder_FY26[ICPs], ROWS($N$9:N1041)),"")</f>
        <v>5</v>
      </c>
      <c r="P1041" s="118" cm="1">
        <f t="array" ref="P1041">IFERROR(INDEX([1]!v_s10a_incident_by_feeder_FY26[CML], ROWS($P$9:P1041)),"")</f>
        <v>1779.9999999871943</v>
      </c>
      <c r="Q1041" s="88" t="str" cm="1">
        <f t="array" ref="Q1041">IFERROR(INDEX([1]!v_s10a_incident_by_feeder_FY26[Planned or Unplanned], ROWS($Q$9:Q1041)),"")</f>
        <v>Planned</v>
      </c>
      <c r="R1041" s="88" t="str" cm="1">
        <f t="array" ref="R1041">IFERROR(INDEX([1]!v_s10a_incident_by_feeder_FY26[Cause], ROWS($R$9:R1041)),"")</f>
        <v>Planned Outage</v>
      </c>
      <c r="S1041" s="88" t="str" cm="1">
        <f t="array" ref="S1041">IFERROR(INDEX([1]!v_s10a_incident_by_feeder_FY26[Details], ROWS($S$9:S1041)),"")</f>
        <v># Vegetation Clearance, Pole 908464, Kaikohe</v>
      </c>
      <c r="T1041" s="18"/>
    </row>
    <row r="1042" spans="1:20" ht="15.75" x14ac:dyDescent="0.25">
      <c r="A1042" s="10">
        <v>1042</v>
      </c>
      <c r="B1042" s="11"/>
      <c r="C1042" s="116"/>
      <c r="D1042" s="116"/>
      <c r="E1042" s="85" t="str" cm="1">
        <f t="array" ref="E1042">IFERROR(INDEX([1]!v_s10a_incident_by_feeder_FY26[Interruptions Identifier], ROWS($E$9:E1042)),"")</f>
        <v>INCD-37334-F-TAKOU BAY</v>
      </c>
      <c r="F1042" s="85" t="str" cm="1">
        <f t="array" ref="F1042">IFERROR(INDEX([1]!v_s10a_incident_by_feeder_FY26[Circuit Location], ROWS($F$9:F1042)),"")</f>
        <v>Waipapa 041672 - Takou Bay</v>
      </c>
      <c r="G1042" s="88" t="str" cm="1">
        <f t="array" ref="G1042">IFERROR(INDEX(#REF!, ROWS($G$9:G1042)),"")</f>
        <v/>
      </c>
      <c r="H1042" s="88" t="str" cm="1">
        <f t="array" ref="H1042">IFERROR(INDEX([1]!v_s10a_incident_by_feeder_FY26[feeder], ROWS($H$9:H1042)),"")</f>
        <v>TAKOU BAY</v>
      </c>
      <c r="I1042" s="89" cm="1">
        <f t="array" ref="I1042">IFERROR(INDEX([1]!v_s10a_incident_by_feeder_FY26[Start_Date], ROWS($I$9:I1042)),"")</f>
        <v>46091.562986111108</v>
      </c>
      <c r="J1042" s="90" cm="1">
        <f t="array" ref="J1042">IFERROR(INDEX([1]!v_s10a_incident_by_feeder_FY26[Start_Time], ROWS($J$9:J1042)),"")</f>
        <v>46091.562986111108</v>
      </c>
      <c r="K1042" s="89" cm="1">
        <f t="array" ref="K1042">IFERROR(INDEX([1]!v_s10a_incident_by_feeder_FY26[End_Date], ROWS($K$9:K1042)),"")</f>
        <v>46091.732638888891</v>
      </c>
      <c r="L1042" s="90" cm="1">
        <f t="array" ref="L1042">IFERROR(INDEX([1]!v_s10a_incident_by_feeder_FY26[End_Time], ROWS($L$9:L1042)),"")</f>
        <v>46091.732638888891</v>
      </c>
      <c r="M1042" s="97" cm="1">
        <f t="array" ref="M1042">IFERROR(INDEX([1]!v_s10a_incident_by_feeder_FY26[SAIDI_Value], ROWS($M$9:M1042)),"")</f>
        <v>0.69209367385423759</v>
      </c>
      <c r="N1042" s="94" cm="1">
        <f t="array" ref="N1042">IFERROR(INDEX([1]!v_s10a_incident_by_feeder_FY26[SAIFI_Value], ROWS($N$9:N1042)),"")</f>
        <v>3.9607799689785061E-3</v>
      </c>
      <c r="O1042" s="91" cm="1">
        <f t="array" ref="O1042">IFERROR(INDEX([1]!v_s10a_incident_by_feeder_FY26[ICPs], ROWS($N$9:N1042)),"")</f>
        <v>143</v>
      </c>
      <c r="P1042" s="118" cm="1">
        <f t="array" ref="P1042">IFERROR(INDEX([1]!v_s10a_incident_by_feeder_FY26[CML], ROWS($P$9:P1042)),"")</f>
        <v>24987.350000833394</v>
      </c>
      <c r="Q1042" s="88" t="str" cm="1">
        <f t="array" ref="Q1042">IFERROR(INDEX([1]!v_s10a_incident_by_feeder_FY26[Planned or Unplanned], ROWS($Q$9:Q1042)),"")</f>
        <v>Unplanned</v>
      </c>
      <c r="R1042" s="88" t="str" cm="1">
        <f t="array" ref="R1042">IFERROR(INDEX([1]!v_s10a_incident_by_feeder_FY26[Cause], ROWS($R$9:R1042)),"")</f>
        <v>Vegetation</v>
      </c>
      <c r="S1042" s="88" t="str" cm="1">
        <f t="array" ref="S1042">IFERROR(INDEX([1]!v_s10a_incident_by_feeder_FY26[Details], ROWS($S$9:S1042)),"")</f>
        <v># Large Branch on Line, at Pole 437877, Te Ra Road, Waipapa</v>
      </c>
      <c r="T1042" s="18"/>
    </row>
    <row r="1043" spans="1:20" ht="15.75" x14ac:dyDescent="0.25">
      <c r="A1043" s="10">
        <v>1043</v>
      </c>
      <c r="B1043" s="11"/>
      <c r="C1043" s="116"/>
      <c r="D1043" s="116"/>
      <c r="E1043" s="85" t="str" cm="1">
        <f t="array" ref="E1043">IFERROR(INDEX([1]!v_s10a_incident_by_feeder_FY26[Interruptions Identifier], ROWS($E$9:E1043)),"")</f>
        <v>INCD-37340-F-RANGIAHUA</v>
      </c>
      <c r="F1043" s="85" t="str" cm="1">
        <f t="array" ref="F1043">IFERROR(INDEX([1]!v_s10a_incident_by_feeder_FY26[Circuit Location], ROWS($F$9:F1043)),"")</f>
        <v>Kaikohe  CB0105 - Rangiahua</v>
      </c>
      <c r="G1043" s="88" t="str" cm="1">
        <f t="array" ref="G1043">IFERROR(INDEX(#REF!, ROWS($G$9:G1043)),"")</f>
        <v/>
      </c>
      <c r="H1043" s="88" t="str" cm="1">
        <f t="array" ref="H1043">IFERROR(INDEX([1]!v_s10a_incident_by_feeder_FY26[feeder], ROWS($H$9:H1043)),"")</f>
        <v>RANGIAHUA</v>
      </c>
      <c r="I1043" s="89" cm="1">
        <f t="array" ref="I1043">IFERROR(INDEX([1]!v_s10a_incident_by_feeder_FY26[Start_Date], ROWS($I$9:I1043)),"")</f>
        <v>46091.750532407408</v>
      </c>
      <c r="J1043" s="90" cm="1">
        <f t="array" ref="J1043">IFERROR(INDEX([1]!v_s10a_incident_by_feeder_FY26[Start_Time], ROWS($J$9:J1043)),"")</f>
        <v>46091.750532407408</v>
      </c>
      <c r="K1043" s="89" cm="1">
        <f t="array" ref="K1043">IFERROR(INDEX([1]!v_s10a_incident_by_feeder_FY26[End_Date], ROWS($K$9:K1043)),"")</f>
        <v>46091.785219907404</v>
      </c>
      <c r="L1043" s="90" cm="1">
        <f t="array" ref="L1043">IFERROR(INDEX([1]!v_s10a_incident_by_feeder_FY26[End_Time], ROWS($L$9:L1043)),"")</f>
        <v>46091.785219907404</v>
      </c>
      <c r="M1043" s="97" cm="1">
        <f t="array" ref="M1043">IFERROR(INDEX([1]!v_s10a_incident_by_feeder_FY26[SAIDI_Value], ROWS($M$9:M1043)),"")</f>
        <v>9.684522489445177E-2</v>
      </c>
      <c r="N1043" s="94" cm="1">
        <f t="array" ref="N1043">IFERROR(INDEX([1]!v_s10a_incident_by_feeder_FY26[SAIFI_Value], ROWS($N$9:N1043)),"")</f>
        <v>1.9388433414580103E-3</v>
      </c>
      <c r="O1043" s="91" cm="1">
        <f t="array" ref="O1043">IFERROR(INDEX([1]!v_s10a_incident_by_feeder_FY26[ICPs], ROWS($N$9:N1043)),"")</f>
        <v>70</v>
      </c>
      <c r="P1043" s="118" cm="1">
        <f t="array" ref="P1043">IFERROR(INDEX([1]!v_s10a_incident_by_feeder_FY26[CML], ROWS($P$9:P1043)),"")</f>
        <v>3496.4999995892867</v>
      </c>
      <c r="Q1043" s="88" t="str" cm="1">
        <f t="array" ref="Q1043">IFERROR(INDEX([1]!v_s10a_incident_by_feeder_FY26[Planned or Unplanned], ROWS($Q$9:Q1043)),"")</f>
        <v>Unplanned</v>
      </c>
      <c r="R1043" s="88" t="str" cm="1">
        <f t="array" ref="R1043">IFERROR(INDEX([1]!v_s10a_incident_by_feeder_FY26[Cause], ROWS($R$9:R1043)),"")</f>
        <v>Defective Equipment</v>
      </c>
      <c r="S1043" s="88" t="str" cm="1">
        <f t="array" ref="S1043">IFERROR(INDEX([1]!v_s10a_incident_by_feeder_FY26[Details], ROWS($S$9:S1043)),"")</f>
        <v># Broken Crossarm at Pole 411435, Waiare Rd, Kaikohe</v>
      </c>
      <c r="T1043" s="18"/>
    </row>
    <row r="1044" spans="1:20" ht="15.75" x14ac:dyDescent="0.25">
      <c r="A1044" s="10">
        <v>1044</v>
      </c>
      <c r="B1044" s="11"/>
      <c r="C1044" s="116"/>
      <c r="D1044" s="116"/>
      <c r="E1044" s="85" t="str" cm="1">
        <f t="array" ref="E1044">IFERROR(INDEX([1]!v_s10a_incident_by_feeder_FY26[Interruptions Identifier], ROWS($E$9:E1044)),"")</f>
        <v>INCD-37343-F-PURERUA</v>
      </c>
      <c r="F1044" s="85" t="str" cm="1">
        <f t="array" ref="F1044">IFERROR(INDEX([1]!v_s10a_incident_by_feeder_FY26[Circuit Location], ROWS($F$9:F1044)),"")</f>
        <v>Waipapa 041632 - Purerua</v>
      </c>
      <c r="G1044" s="88" t="str" cm="1">
        <f t="array" ref="G1044">IFERROR(INDEX(#REF!, ROWS($G$9:G1044)),"")</f>
        <v/>
      </c>
      <c r="H1044" s="88" t="str" cm="1">
        <f t="array" ref="H1044">IFERROR(INDEX([1]!v_s10a_incident_by_feeder_FY26[feeder], ROWS($H$9:H1044)),"")</f>
        <v>PURERUA</v>
      </c>
      <c r="I1044" s="89" cm="1">
        <f t="array" ref="I1044">IFERROR(INDEX([1]!v_s10a_incident_by_feeder_FY26[Start_Date], ROWS($I$9:I1044)),"")</f>
        <v>46092.17292824074</v>
      </c>
      <c r="J1044" s="90" cm="1">
        <f t="array" ref="J1044">IFERROR(INDEX([1]!v_s10a_incident_by_feeder_FY26[Start_Time], ROWS($J$9:J1044)),"")</f>
        <v>46092.17292824074</v>
      </c>
      <c r="K1044" s="89" cm="1">
        <f t="array" ref="K1044">IFERROR(INDEX([1]!v_s10a_incident_by_feeder_FY26[End_Date], ROWS($K$9:K1044)),"")</f>
        <v>46092.296527777777</v>
      </c>
      <c r="L1044" s="90" cm="1">
        <f t="array" ref="L1044">IFERROR(INDEX([1]!v_s10a_incident_by_feeder_FY26[End_Time], ROWS($L$9:L1044)),"")</f>
        <v>46092.296527777777</v>
      </c>
      <c r="M1044" s="97" cm="1">
        <f t="array" ref="M1044">IFERROR(INDEX([1]!v_s10a_incident_by_feeder_FY26[SAIDI_Value], ROWS($M$9:M1044)),"")</f>
        <v>0.93370125192298814</v>
      </c>
      <c r="N1044" s="94" cm="1">
        <f t="array" ref="N1044">IFERROR(INDEX([1]!v_s10a_incident_by_feeder_FY26[SAIFI_Value], ROWS($N$9:N1044)),"")</f>
        <v>1.4402836250830933E-2</v>
      </c>
      <c r="O1044" s="91" cm="1">
        <f t="array" ref="O1044">IFERROR(INDEX([1]!v_s10a_incident_by_feeder_FY26[ICPs], ROWS($N$9:N1044)),"")</f>
        <v>290</v>
      </c>
      <c r="P1044" s="118" cm="1">
        <f t="array" ref="P1044">IFERROR(INDEX([1]!v_s10a_incident_by_feeder_FY26[CML], ROWS($P$9:P1044)),"")</f>
        <v>33710.349999427563</v>
      </c>
      <c r="Q1044" s="88" t="str" cm="1">
        <f t="array" ref="Q1044">IFERROR(INDEX([1]!v_s10a_incident_by_feeder_FY26[Planned or Unplanned], ROWS($Q$9:Q1044)),"")</f>
        <v>Unplanned</v>
      </c>
      <c r="R1044" s="88" t="str" cm="1">
        <f t="array" ref="R1044">IFERROR(INDEX([1]!v_s10a_incident_by_feeder_FY26[Cause], ROWS($R$9:R1044)),"")</f>
        <v>Vegetation</v>
      </c>
      <c r="S1044" s="88" t="str" cm="1">
        <f t="array" ref="S1044">IFERROR(INDEX([1]!v_s10a_incident_by_feeder_FY26[Details], ROWS($S$9:S1044)),"")</f>
        <v># Vegetation on Line at Pole 416759, Rangihoua Rd, Waipapa</v>
      </c>
      <c r="T1044" s="18"/>
    </row>
    <row r="1045" spans="1:20" ht="15.75" x14ac:dyDescent="0.25">
      <c r="A1045" s="10">
        <v>1045</v>
      </c>
      <c r="B1045" s="11"/>
      <c r="C1045" s="116"/>
      <c r="D1045" s="116"/>
      <c r="E1045" s="85" t="str" cm="1">
        <f t="array" ref="E1045">IFERROR(INDEX([1]!v_s10a_incident_by_feeder_FY26[Interruptions Identifier], ROWS($E$9:E1045)),"")</f>
        <v>INCD-37349-F-TOTARA NORTH</v>
      </c>
      <c r="F1045" s="85" t="str" cm="1">
        <f t="array" ref="F1045">IFERROR(INDEX([1]!v_s10a_incident_by_feeder_FY26[Circuit Location], ROWS($F$9:F1045)),"")</f>
        <v>Kaeo 191782 - Totara North</v>
      </c>
      <c r="G1045" s="88" t="str" cm="1">
        <f t="array" ref="G1045">IFERROR(INDEX(#REF!, ROWS($G$9:G1045)),"")</f>
        <v/>
      </c>
      <c r="H1045" s="88" t="str" cm="1">
        <f t="array" ref="H1045">IFERROR(INDEX([1]!v_s10a_incident_by_feeder_FY26[feeder], ROWS($H$9:H1045)),"")</f>
        <v>TOTARA NORTH</v>
      </c>
      <c r="I1045" s="89" cm="1">
        <f t="array" ref="I1045">IFERROR(INDEX([1]!v_s10a_incident_by_feeder_FY26[Start_Date], ROWS($I$9:I1045)),"")</f>
        <v>46092.300879629627</v>
      </c>
      <c r="J1045" s="90" cm="1">
        <f t="array" ref="J1045">IFERROR(INDEX([1]!v_s10a_incident_by_feeder_FY26[Start_Time], ROWS($J$9:J1045)),"")</f>
        <v>46092.300879629627</v>
      </c>
      <c r="K1045" s="89" cm="1">
        <f t="array" ref="K1045">IFERROR(INDEX([1]!v_s10a_incident_by_feeder_FY26[End_Date], ROWS($K$9:K1045)),"")</f>
        <v>46092.440972222219</v>
      </c>
      <c r="L1045" s="90" cm="1">
        <f t="array" ref="L1045">IFERROR(INDEX([1]!v_s10a_incident_by_feeder_FY26[End_Time], ROWS($L$9:L1045)),"")</f>
        <v>46092.440972222219</v>
      </c>
      <c r="M1045" s="97" cm="1">
        <f t="array" ref="M1045">IFERROR(INDEX([1]!v_s10a_incident_by_feeder_FY26[SAIDI_Value], ROWS($M$9:M1045)),"")</f>
        <v>0.65250757072194709</v>
      </c>
      <c r="N1045" s="94" cm="1">
        <f t="array" ref="N1045">IFERROR(INDEX([1]!v_s10a_incident_by_feeder_FY26[SAIFI_Value], ROWS($N$9:N1045)),"")</f>
        <v>4.7640150675825393E-3</v>
      </c>
      <c r="O1045" s="91" cm="1">
        <f t="array" ref="O1045">IFERROR(INDEX([1]!v_s10a_incident_by_feeder_FY26[ICPs], ROWS($N$9:N1045)),"")</f>
        <v>172</v>
      </c>
      <c r="P1045" s="118" cm="1">
        <f t="array" ref="P1045">IFERROR(INDEX([1]!v_s10a_incident_by_feeder_FY26[CML], ROWS($P$9:P1045)),"")</f>
        <v>23558.133333345177</v>
      </c>
      <c r="Q1045" s="88" t="str" cm="1">
        <f t="array" ref="Q1045">IFERROR(INDEX([1]!v_s10a_incident_by_feeder_FY26[Planned or Unplanned], ROWS($Q$9:Q1045)),"")</f>
        <v>Unplanned</v>
      </c>
      <c r="R1045" s="88" t="str" cm="1">
        <f t="array" ref="R1045">IFERROR(INDEX([1]!v_s10a_incident_by_feeder_FY26[Cause], ROWS($R$9:R1045)),"")</f>
        <v>Defective Equipment</v>
      </c>
      <c r="S1045" s="88" t="str" cm="1">
        <f t="array" ref="S1045">IFERROR(INDEX([1]!v_s10a_incident_by_feeder_FY26[Details], ROWS($S$9:S1045)),"")</f>
        <v># Broken Crossarm, Beyond Sectionaliser S1016, Whangaroa</v>
      </c>
      <c r="T1045" s="18"/>
    </row>
    <row r="1046" spans="1:20" ht="15.75" x14ac:dyDescent="0.25">
      <c r="A1046" s="10">
        <v>1046</v>
      </c>
      <c r="B1046" s="11"/>
      <c r="C1046" s="116"/>
      <c r="D1046" s="116"/>
      <c r="E1046" s="85" t="str" cm="1">
        <f t="array" ref="E1046">IFERROR(INDEX([1]!v_s10a_incident_by_feeder_FY26[Interruptions Identifier], ROWS($E$9:E1046)),"")</f>
        <v>INCD-37355-F-INLET ROAD</v>
      </c>
      <c r="F1046" s="85" t="str" cm="1">
        <f t="array" ref="F1046">IFERROR(INDEX([1]!v_s10a_incident_by_feeder_FY26[Circuit Location], ROWS($F$9:F1046)),"")</f>
        <v>Kerikeri 181142 - Inlet Road</v>
      </c>
      <c r="G1046" s="88" t="str" cm="1">
        <f t="array" ref="G1046">IFERROR(INDEX(#REF!, ROWS($G$9:G1046)),"")</f>
        <v/>
      </c>
      <c r="H1046" s="88" t="str" cm="1">
        <f t="array" ref="H1046">IFERROR(INDEX([1]!v_s10a_incident_by_feeder_FY26[feeder], ROWS($H$9:H1046)),"")</f>
        <v>INLET ROAD</v>
      </c>
      <c r="I1046" s="89" cm="1">
        <f t="array" ref="I1046">IFERROR(INDEX([1]!v_s10a_incident_by_feeder_FY26[Start_Date], ROWS($I$9:I1046)),"")</f>
        <v>46092.316435185188</v>
      </c>
      <c r="J1046" s="90" cm="1">
        <f t="array" ref="J1046">IFERROR(INDEX([1]!v_s10a_incident_by_feeder_FY26[Start_Time], ROWS($J$9:J1046)),"")</f>
        <v>46092.316435185188</v>
      </c>
      <c r="K1046" s="89" cm="1">
        <f t="array" ref="K1046">IFERROR(INDEX([1]!v_s10a_incident_by_feeder_FY26[End_Date], ROWS($K$9:K1046)),"")</f>
        <v>46092.365972222222</v>
      </c>
      <c r="L1046" s="90" cm="1">
        <f t="array" ref="L1046">IFERROR(INDEX([1]!v_s10a_incident_by_feeder_FY26[End_Time], ROWS($L$9:L1046)),"")</f>
        <v>46092.365972222222</v>
      </c>
      <c r="M1046" s="97" cm="1">
        <f t="array" ref="M1046">IFERROR(INDEX([1]!v_s10a_incident_by_feeder_FY26[SAIDI_Value], ROWS($M$9:M1046)),"")</f>
        <v>0.47590202376363411</v>
      </c>
      <c r="N1046" s="94" cm="1">
        <f t="array" ref="N1046">IFERROR(INDEX([1]!v_s10a_incident_by_feeder_FY26[SAIFI_Value], ROWS($N$9:N1046)),"")</f>
        <v>6.8136494571238646E-3</v>
      </c>
      <c r="O1046" s="91" cm="1">
        <f t="array" ref="O1046">IFERROR(INDEX([1]!v_s10a_incident_by_feeder_FY26[ICPs], ROWS($N$9:N1046)),"")</f>
        <v>246</v>
      </c>
      <c r="P1046" s="118" cm="1">
        <f t="array" ref="P1046">IFERROR(INDEX([1]!v_s10a_incident_by_feeder_FY26[CML], ROWS($P$9:P1046)),"")</f>
        <v>17181.966665962245</v>
      </c>
      <c r="Q1046" s="88" t="str" cm="1">
        <f t="array" ref="Q1046">IFERROR(INDEX([1]!v_s10a_incident_by_feeder_FY26[Planned or Unplanned], ROWS($Q$9:Q1046)),"")</f>
        <v>Unplanned</v>
      </c>
      <c r="R1046" s="88" t="str" cm="1">
        <f t="array" ref="R1046">IFERROR(INDEX([1]!v_s10a_incident_by_feeder_FY26[Cause], ROWS($R$9:R1046)),"")</f>
        <v>Vegetation</v>
      </c>
      <c r="S1046" s="88" t="str" cm="1">
        <f t="array" ref="S1046">IFERROR(INDEX([1]!v_s10a_incident_by_feeder_FY26[Details], ROWS($S$9:S1046)),"")</f>
        <v># Tree on Line, Beyond Sectionaliser S1007, Kerikeri Inlet Rd</v>
      </c>
      <c r="T1046" s="18"/>
    </row>
    <row r="1047" spans="1:20" ht="15.75" x14ac:dyDescent="0.25">
      <c r="A1047" s="10">
        <v>1047</v>
      </c>
      <c r="B1047" s="11"/>
      <c r="C1047" s="116"/>
      <c r="D1047" s="116"/>
      <c r="E1047" s="85" t="str" cm="1">
        <f t="array" ref="E1047">IFERROR(INDEX([1]!v_s10a_incident_by_feeder_FY26[Interruptions Identifier], ROWS($E$9:E1047)),"")</f>
        <v>INCD-37364-F-OROTERE</v>
      </c>
      <c r="F1047" s="85" t="str" cm="1">
        <f t="array" ref="F1047">IFERROR(INDEX([1]!v_s10a_incident_by_feeder_FY26[Circuit Location], ROWS($F$9:F1047)),"")</f>
        <v>Kaeo 191772 - Orotere</v>
      </c>
      <c r="G1047" s="88" t="str" cm="1">
        <f t="array" ref="G1047">IFERROR(INDEX(#REF!, ROWS($G$9:G1047)),"")</f>
        <v/>
      </c>
      <c r="H1047" s="88" t="str" cm="1">
        <f t="array" ref="H1047">IFERROR(INDEX([1]!v_s10a_incident_by_feeder_FY26[feeder], ROWS($H$9:H1047)),"")</f>
        <v>OROTERE</v>
      </c>
      <c r="I1047" s="89" cm="1">
        <f t="array" ref="I1047">IFERROR(INDEX([1]!v_s10a_incident_by_feeder_FY26[Start_Date], ROWS($I$9:I1047)),"")</f>
        <v>46092.396527777775</v>
      </c>
      <c r="J1047" s="90" cm="1">
        <f t="array" ref="J1047">IFERROR(INDEX([1]!v_s10a_incident_by_feeder_FY26[Start_Time], ROWS($J$9:J1047)),"")</f>
        <v>46092.396527777775</v>
      </c>
      <c r="K1047" s="89" cm="1">
        <f t="array" ref="K1047">IFERROR(INDEX([1]!v_s10a_incident_by_feeder_FY26[End_Date], ROWS($K$9:K1047)),"")</f>
        <v>46092.504166666666</v>
      </c>
      <c r="L1047" s="90" cm="1">
        <f t="array" ref="L1047">IFERROR(INDEX([1]!v_s10a_incident_by_feeder_FY26[End_Time], ROWS($L$9:L1047)),"")</f>
        <v>46092.504166666666</v>
      </c>
      <c r="M1047" s="97" cm="1">
        <f t="array" ref="M1047">IFERROR(INDEX([1]!v_s10a_incident_by_feeder_FY26[SAIDI_Value], ROWS($M$9:M1047)),"")</f>
        <v>5.5810990472808221E-2</v>
      </c>
      <c r="N1047" s="94" cm="1">
        <f t="array" ref="N1047">IFERROR(INDEX([1]!v_s10a_incident_by_feeder_FY26[SAIFI_Value], ROWS($N$9:N1047)),"")</f>
        <v>3.6007090627077331E-4</v>
      </c>
      <c r="O1047" s="91" cm="1">
        <f t="array" ref="O1047">IFERROR(INDEX([1]!v_s10a_incident_by_feeder_FY26[ICPs], ROWS($N$9:N1047)),"")</f>
        <v>13</v>
      </c>
      <c r="P1047" s="118" cm="1">
        <f t="array" ref="P1047">IFERROR(INDEX([1]!v_s10a_incident_by_feeder_FY26[CML], ROWS($P$9:P1047)),"")</f>
        <v>2015.000000030268</v>
      </c>
      <c r="Q1047" s="88" t="str" cm="1">
        <f t="array" ref="Q1047">IFERROR(INDEX([1]!v_s10a_incident_by_feeder_FY26[Planned or Unplanned], ROWS($Q$9:Q1047)),"")</f>
        <v>Unplanned</v>
      </c>
      <c r="R1047" s="88" t="str" cm="1">
        <f t="array" ref="R1047">IFERROR(INDEX([1]!v_s10a_incident_by_feeder_FY26[Cause], ROWS($R$9:R1047)),"")</f>
        <v>Defective Equipment</v>
      </c>
      <c r="S1047" s="88" t="str" cm="1">
        <f t="array" ref="S1047">IFERROR(INDEX([1]!v_s10a_incident_by_feeder_FY26[Details], ROWS($S$9:S1047)),"")</f>
        <v># Broken Jumper, at Pole 436987, Matauri Bay Road, Kaeo</v>
      </c>
      <c r="T1047" s="18"/>
    </row>
    <row r="1048" spans="1:20" ht="15.75" x14ac:dyDescent="0.25">
      <c r="A1048" s="10">
        <v>1048</v>
      </c>
      <c r="B1048" s="11"/>
      <c r="C1048" s="116"/>
      <c r="D1048" s="116"/>
      <c r="E1048" s="85" t="str" cm="1">
        <f t="array" ref="E1048">IFERROR(INDEX([1]!v_s10a_incident_by_feeder_FY26[Interruptions Identifier], ROWS($E$9:E1048)),"")</f>
        <v>INCD-37367-F-OPUA</v>
      </c>
      <c r="F1048" s="85" t="str" cm="1">
        <f t="array" ref="F1048">IFERROR(INDEX([1]!v_s10a_incident_by_feeder_FY26[Circuit Location], ROWS($F$9:F1048)),"")</f>
        <v>Kawakawa CB0208 - Opua</v>
      </c>
      <c r="G1048" s="88" t="str" cm="1">
        <f t="array" ref="G1048">IFERROR(INDEX(#REF!, ROWS($G$9:G1048)),"")</f>
        <v/>
      </c>
      <c r="H1048" s="88" t="str" cm="1">
        <f t="array" ref="H1048">IFERROR(INDEX([1]!v_s10a_incident_by_feeder_FY26[feeder], ROWS($H$9:H1048)),"")</f>
        <v>OPUA</v>
      </c>
      <c r="I1048" s="89" cm="1">
        <f t="array" ref="I1048">IFERROR(INDEX([1]!v_s10a_incident_by_feeder_FY26[Start_Date], ROWS($I$9:I1048)),"")</f>
        <v>46105.406712962962</v>
      </c>
      <c r="J1048" s="90" cm="1">
        <f t="array" ref="J1048">IFERROR(INDEX([1]!v_s10a_incident_by_feeder_FY26[Start_Time], ROWS($J$9:J1048)),"")</f>
        <v>46105.406712962962</v>
      </c>
      <c r="K1048" s="89" cm="1">
        <f t="array" ref="K1048">IFERROR(INDEX([1]!v_s10a_incident_by_feeder_FY26[End_Date], ROWS($K$9:K1048)),"")</f>
        <v>46105.611770833333</v>
      </c>
      <c r="L1048" s="90" cm="1">
        <f t="array" ref="L1048">IFERROR(INDEX([1]!v_s10a_incident_by_feeder_FY26[End_Time], ROWS($L$9:L1048)),"")</f>
        <v>46105.611770833333</v>
      </c>
      <c r="M1048" s="97" cm="1">
        <f t="array" ref="M1048">IFERROR(INDEX([1]!v_s10a_incident_by_feeder_FY26[SAIDI_Value], ROWS($M$9:M1048)),"")</f>
        <v>4.0893437477062554E-2</v>
      </c>
      <c r="N1048" s="94" cm="1">
        <f t="array" ref="N1048">IFERROR(INDEX([1]!v_s10a_incident_by_feeder_FY26[SAIFI_Value], ROWS($N$9:N1048)),"")</f>
        <v>1.3848881010414358E-4</v>
      </c>
      <c r="O1048" s="91" cm="1">
        <f t="array" ref="O1048">IFERROR(INDEX([1]!v_s10a_incident_by_feeder_FY26[ICPs], ROWS($N$9:N1048)),"")</f>
        <v>5</v>
      </c>
      <c r="P1048" s="118" cm="1">
        <f t="array" ref="P1048">IFERROR(INDEX([1]!v_s10a_incident_by_feeder_FY26[CML], ROWS($P$9:P1048)),"")</f>
        <v>1476.4166666718666</v>
      </c>
      <c r="Q1048" s="88" t="str" cm="1">
        <f t="array" ref="Q1048">IFERROR(INDEX([1]!v_s10a_incident_by_feeder_FY26[Planned or Unplanned], ROWS($Q$9:Q1048)),"")</f>
        <v>Planned</v>
      </c>
      <c r="R1048" s="88" t="str" cm="1">
        <f t="array" ref="R1048">IFERROR(INDEX([1]!v_s10a_incident_by_feeder_FY26[Cause], ROWS($R$9:R1048)),"")</f>
        <v>Planned Outage</v>
      </c>
      <c r="S1048" s="88" t="str" cm="1">
        <f t="array" ref="S1048">IFERROR(INDEX([1]!v_s10a_incident_by_feeder_FY26[Details], ROWS($S$9:S1048)),"")</f>
        <v># Fault Prevention, Replace Poles 402578, 402577, Smeath Rd, Kawakawa</v>
      </c>
      <c r="T1048" s="18"/>
    </row>
    <row r="1049" spans="1:20" ht="15.75" x14ac:dyDescent="0.25">
      <c r="A1049" s="10">
        <v>1049</v>
      </c>
      <c r="B1049" s="11"/>
      <c r="C1049" s="116"/>
      <c r="D1049" s="116"/>
      <c r="E1049" s="85" t="str" cm="1">
        <f t="array" ref="E1049">IFERROR(INDEX([1]!v_s10a_incident_by_feeder_FY26[Interruptions Identifier], ROWS($E$9:E1049)),"")</f>
        <v>INCD-37385-F-ORURU</v>
      </c>
      <c r="F1049" s="85" t="str" cm="1">
        <f t="array" ref="F1049">IFERROR(INDEX([1]!v_s10a_incident_by_feeder_FY26[Circuit Location], ROWS($F$9:F1049)),"")</f>
        <v>Taipa CB1206 - Oruru</v>
      </c>
      <c r="G1049" s="88" t="str" cm="1">
        <f t="array" ref="G1049">IFERROR(INDEX(#REF!, ROWS($G$9:G1049)),"")</f>
        <v/>
      </c>
      <c r="H1049" s="88" t="str" cm="1">
        <f t="array" ref="H1049">IFERROR(INDEX([1]!v_s10a_incident_by_feeder_FY26[feeder], ROWS($H$9:H1049)),"")</f>
        <v>ORURU</v>
      </c>
      <c r="I1049" s="89" cm="1">
        <f t="array" ref="I1049">IFERROR(INDEX([1]!v_s10a_incident_by_feeder_FY26[Start_Date], ROWS($I$9:I1049)),"")</f>
        <v>46093.021203703705</v>
      </c>
      <c r="J1049" s="90" cm="1">
        <f t="array" ref="J1049">IFERROR(INDEX([1]!v_s10a_incident_by_feeder_FY26[Start_Time], ROWS($J$9:J1049)),"")</f>
        <v>46093.021203703705</v>
      </c>
      <c r="K1049" s="89" cm="1">
        <f t="array" ref="K1049">IFERROR(INDEX([1]!v_s10a_incident_by_feeder_FY26[End_Date], ROWS($K$9:K1049)),"")</f>
        <v>46093.170277777775</v>
      </c>
      <c r="L1049" s="90" cm="1">
        <f t="array" ref="L1049">IFERROR(INDEX([1]!v_s10a_incident_by_feeder_FY26[End_Time], ROWS($L$9:L1049)),"")</f>
        <v>46093.170277777775</v>
      </c>
      <c r="M1049" s="97" cm="1">
        <f t="array" ref="M1049">IFERROR(INDEX([1]!v_s10a_incident_by_feeder_FY26[SAIDI_Value], ROWS($M$9:M1049)),"")</f>
        <v>1.5000041546123226</v>
      </c>
      <c r="N1049" s="94" cm="1">
        <f t="array" ref="N1049">IFERROR(INDEX([1]!v_s10a_incident_by_feeder_FY26[SAIFI_Value], ROWS($N$9:N1049)),"")</f>
        <v>9.4726346111234216E-3</v>
      </c>
      <c r="O1049" s="91" cm="1">
        <f t="array" ref="O1049">IFERROR(INDEX([1]!v_s10a_incident_by_feeder_FY26[ICPs], ROWS($N$9:N1049)),"")</f>
        <v>342</v>
      </c>
      <c r="P1049" s="118" cm="1">
        <f t="array" ref="P1049">IFERROR(INDEX([1]!v_s10a_incident_by_feeder_FY26[CML], ROWS($P$9:P1049)),"")</f>
        <v>54156.149998123292</v>
      </c>
      <c r="Q1049" s="88" t="str" cm="1">
        <f t="array" ref="Q1049">IFERROR(INDEX([1]!v_s10a_incident_by_feeder_FY26[Planned or Unplanned], ROWS($Q$9:Q1049)),"")</f>
        <v>Unplanned</v>
      </c>
      <c r="R1049" s="88" t="str" cm="1">
        <f t="array" ref="R1049">IFERROR(INDEX([1]!v_s10a_incident_by_feeder_FY26[Cause], ROWS($R$9:R1049)),"")</f>
        <v>Vegetation</v>
      </c>
      <c r="S1049" s="88" t="str" cm="1">
        <f t="array" ref="S1049">IFERROR(INDEX([1]!v_s10a_incident_by_feeder_FY26[Details], ROWS($S$9:S1049)),"")</f>
        <v># Branch on Line, at Pole 421840, Oruru Rd, Taipa</v>
      </c>
      <c r="T1049" s="18"/>
    </row>
    <row r="1050" spans="1:20" ht="15.75" x14ac:dyDescent="0.25">
      <c r="A1050" s="10">
        <v>1050</v>
      </c>
      <c r="B1050" s="11"/>
      <c r="C1050" s="116"/>
      <c r="D1050" s="116"/>
      <c r="E1050" s="85" t="str" cm="1">
        <f t="array" ref="E1050">IFERROR(INDEX([1]!v_s10a_incident_by_feeder_FY26[Interruptions Identifier], ROWS($E$9:E1050)),"")</f>
        <v>INCD-37388-F-NORTH ROAD</v>
      </c>
      <c r="F1050" s="85" t="str" cm="1">
        <f t="array" ref="F1050">IFERROR(INDEX([1]!v_s10a_incident_by_feeder_FY26[Circuit Location], ROWS($F$9:F1050)),"")</f>
        <v>NPL CB1408 - North Road</v>
      </c>
      <c r="G1050" s="88" t="str" cm="1">
        <f t="array" ref="G1050">IFERROR(INDEX(#REF!, ROWS($G$9:G1050)),"")</f>
        <v/>
      </c>
      <c r="H1050" s="88" t="str" cm="1">
        <f t="array" ref="H1050">IFERROR(INDEX([1]!v_s10a_incident_by_feeder_FY26[feeder], ROWS($H$9:H1050)),"")</f>
        <v>NORTH ROAD</v>
      </c>
      <c r="I1050" s="89" cm="1">
        <f t="array" ref="I1050">IFERROR(INDEX([1]!v_s10a_incident_by_feeder_FY26[Start_Date], ROWS($I$9:I1050)),"")</f>
        <v>46093.025625000002</v>
      </c>
      <c r="J1050" s="90" cm="1">
        <f t="array" ref="J1050">IFERROR(INDEX([1]!v_s10a_incident_by_feeder_FY26[Start_Time], ROWS($J$9:J1050)),"")</f>
        <v>46093.025625000002</v>
      </c>
      <c r="K1050" s="89" cm="1">
        <f t="array" ref="K1050">IFERROR(INDEX([1]!v_s10a_incident_by_feeder_FY26[End_Date], ROWS($K$9:K1050)),"")</f>
        <v>46093.425694444442</v>
      </c>
      <c r="L1050" s="90" cm="1">
        <f t="array" ref="L1050">IFERROR(INDEX([1]!v_s10a_incident_by_feeder_FY26[End_Time], ROWS($L$9:L1050)),"")</f>
        <v>46093.425694444442</v>
      </c>
      <c r="M1050" s="97" cm="1">
        <f t="array" ref="M1050">IFERROR(INDEX([1]!v_s10a_incident_by_feeder_FY26[SAIDI_Value], ROWS($M$9:M1050)),"")</f>
        <v>1.143542266712654</v>
      </c>
      <c r="N1050" s="94" cm="1">
        <f t="array" ref="N1050">IFERROR(INDEX([1]!v_s10a_incident_by_feeder_FY26[SAIFI_Value], ROWS($N$9:N1050)),"")</f>
        <v>1.5981608686018157E-2</v>
      </c>
      <c r="O1050" s="91" cm="1">
        <f t="array" ref="O1050">IFERROR(INDEX([1]!v_s10a_incident_by_feeder_FY26[ICPs], ROWS($N$9:N1050)),"")</f>
        <v>576.99999999999955</v>
      </c>
      <c r="P1050" s="118" cm="1">
        <f t="array" ref="P1050">IFERROR(INDEX([1]!v_s10a_incident_by_feeder_FY26[CML], ROWS($P$9:P1050)),"")</f>
        <v>41286.449997393662</v>
      </c>
      <c r="Q1050" s="88" t="str" cm="1">
        <f t="array" ref="Q1050">IFERROR(INDEX([1]!v_s10a_incident_by_feeder_FY26[Planned or Unplanned], ROWS($Q$9:Q1050)),"")</f>
        <v>Unplanned</v>
      </c>
      <c r="R1050" s="88" t="str" cm="1">
        <f t="array" ref="R1050">IFERROR(INDEX([1]!v_s10a_incident_by_feeder_FY26[Cause], ROWS($R$9:R1050)),"")</f>
        <v>Defective Equipment</v>
      </c>
      <c r="S1050" s="88" t="str" cm="1">
        <f t="array" ref="S1050">IFERROR(INDEX([1]!v_s10a_incident_by_feeder_FY26[Details], ROWS($S$9:S1050)),"")</f>
        <v># Binder off Crossarm, at Pole 429619, Church Road, Kaitaia</v>
      </c>
      <c r="T1050" s="18"/>
    </row>
    <row r="1051" spans="1:20" ht="15.75" x14ac:dyDescent="0.25">
      <c r="A1051" s="10">
        <v>1051</v>
      </c>
      <c r="B1051" s="11"/>
      <c r="C1051" s="116"/>
      <c r="D1051" s="116"/>
      <c r="E1051" s="85" t="str" cm="1">
        <f t="array" ref="E1051">IFERROR(INDEX([1]!v_s10a_incident_by_feeder_FY26[Interruptions Identifier], ROWS($E$9:E1051)),"")</f>
        <v>INCD-37388-F-CLOUGH ROAD</v>
      </c>
      <c r="F1051" s="85" t="str" cm="1">
        <f t="array" ref="F1051">IFERROR(INDEX([1]!v_s10a_incident_by_feeder_FY26[Circuit Location], ROWS($F$9:F1051)),"")</f>
        <v>Kaitaia Transmission 151822 - Clough Road</v>
      </c>
      <c r="G1051" s="88" t="str" cm="1">
        <f t="array" ref="G1051">IFERROR(INDEX(#REF!, ROWS($G$9:G1051)),"")</f>
        <v/>
      </c>
      <c r="H1051" s="88" t="str" cm="1">
        <f t="array" ref="H1051">IFERROR(INDEX([1]!v_s10a_incident_by_feeder_FY26[feeder], ROWS($H$9:H1051)),"")</f>
        <v>CLOUGH ROAD</v>
      </c>
      <c r="I1051" s="89" cm="1">
        <f t="array" ref="I1051">IFERROR(INDEX([1]!v_s10a_incident_by_feeder_FY26[Start_Date], ROWS($I$9:I1051)),"")</f>
        <v>46093.025625000002</v>
      </c>
      <c r="J1051" s="90" cm="1">
        <f t="array" ref="J1051">IFERROR(INDEX([1]!v_s10a_incident_by_feeder_FY26[Start_Time], ROWS($J$9:J1051)),"")</f>
        <v>46093.025625000002</v>
      </c>
      <c r="K1051" s="89" cm="1">
        <f t="array" ref="K1051">IFERROR(INDEX([1]!v_s10a_incident_by_feeder_FY26[End_Date], ROWS($K$9:K1051)),"")</f>
        <v>46093.425694444442</v>
      </c>
      <c r="L1051" s="90" cm="1">
        <f t="array" ref="L1051">IFERROR(INDEX([1]!v_s10a_incident_by_feeder_FY26[End_Time], ROWS($L$9:L1051)),"")</f>
        <v>46093.425694444442</v>
      </c>
      <c r="M1051" s="97" cm="1">
        <f t="array" ref="M1051">IFERROR(INDEX([1]!v_s10a_incident_by_feeder_FY26[SAIDI_Value], ROWS($M$9:M1051)),"")</f>
        <v>0.60639033528929054</v>
      </c>
      <c r="N1051" s="94" cm="1">
        <f t="array" ref="N1051">IFERROR(INDEX([1]!v_s10a_incident_by_feeder_FY26[SAIFI_Value], ROWS($N$9:N1051)),"")</f>
        <v>1.0442056281852413E-2</v>
      </c>
      <c r="O1051" s="91" cm="1">
        <f t="array" ref="O1051">IFERROR(INDEX([1]!v_s10a_incident_by_feeder_FY26[ICPs], ROWS($N$9:N1051)),"")</f>
        <v>376.99999999999955</v>
      </c>
      <c r="P1051" s="118" cm="1">
        <f t="array" ref="P1051">IFERROR(INDEX([1]!v_s10a_incident_by_feeder_FY26[CML], ROWS($P$9:P1051)),"")</f>
        <v>21893.116665284546</v>
      </c>
      <c r="Q1051" s="88" t="str" cm="1">
        <f t="array" ref="Q1051">IFERROR(INDEX([1]!v_s10a_incident_by_feeder_FY26[Planned or Unplanned], ROWS($Q$9:Q1051)),"")</f>
        <v>Unplanned</v>
      </c>
      <c r="R1051" s="88" t="str" cm="1">
        <f t="array" ref="R1051">IFERROR(INDEX([1]!v_s10a_incident_by_feeder_FY26[Cause], ROWS($R$9:R1051)),"")</f>
        <v>Defective Equipment</v>
      </c>
      <c r="S1051" s="88" t="str" cm="1">
        <f t="array" ref="S1051">IFERROR(INDEX([1]!v_s10a_incident_by_feeder_FY26[Details], ROWS($S$9:S1051)),"")</f>
        <v># Binder off Crossarm, at Pole 429619, Church Road, Kaitaia</v>
      </c>
      <c r="T1051" s="18"/>
    </row>
    <row r="1052" spans="1:20" ht="15.75" x14ac:dyDescent="0.25">
      <c r="A1052" s="10">
        <v>1052</v>
      </c>
      <c r="B1052" s="11"/>
      <c r="C1052" s="116"/>
      <c r="D1052" s="116"/>
      <c r="E1052" s="85" t="str" cm="1">
        <f t="array" ref="E1052">IFERROR(INDEX([1]!v_s10a_incident_by_feeder_FY26[Interruptions Identifier], ROWS($E$9:E1052)),"")</f>
        <v>INCD-37394-F-TE KAO</v>
      </c>
      <c r="F1052" s="85" t="str" cm="1">
        <f t="array" ref="F1052">IFERROR(INDEX([1]!v_s10a_incident_by_feeder_FY26[Circuit Location], ROWS($F$9:F1052)),"")</f>
        <v>Pukenui 131142 - Te Kao</v>
      </c>
      <c r="G1052" s="88" t="str" cm="1">
        <f t="array" ref="G1052">IFERROR(INDEX(#REF!, ROWS($G$9:G1052)),"")</f>
        <v/>
      </c>
      <c r="H1052" s="88" t="str" cm="1">
        <f t="array" ref="H1052">IFERROR(INDEX([1]!v_s10a_incident_by_feeder_FY26[feeder], ROWS($H$9:H1052)),"")</f>
        <v>TE KAO</v>
      </c>
      <c r="I1052" s="89" cm="1">
        <f t="array" ref="I1052">IFERROR(INDEX([1]!v_s10a_incident_by_feeder_FY26[Start_Date], ROWS($I$9:I1052)),"")</f>
        <v>46093.502083333333</v>
      </c>
      <c r="J1052" s="90" cm="1">
        <f t="array" ref="J1052">IFERROR(INDEX([1]!v_s10a_incident_by_feeder_FY26[Start_Time], ROWS($J$9:J1052)),"")</f>
        <v>46093.502083333333</v>
      </c>
      <c r="K1052" s="89" cm="1">
        <f t="array" ref="K1052">IFERROR(INDEX([1]!v_s10a_incident_by_feeder_FY26[End_Date], ROWS($K$9:K1052)),"")</f>
        <v>46093.558333333334</v>
      </c>
      <c r="L1052" s="90" cm="1">
        <f t="array" ref="L1052">IFERROR(INDEX([1]!v_s10a_incident_by_feeder_FY26[End_Time], ROWS($L$9:L1052)),"")</f>
        <v>46093.558333333334</v>
      </c>
      <c r="M1052" s="97" cm="1">
        <f t="array" ref="M1052">IFERROR(INDEX([1]!v_s10a_incident_by_feeder_FY26[SAIDI_Value], ROWS($M$9:M1052)),"")</f>
        <v>9.1984267673551806E-2</v>
      </c>
      <c r="N1052" s="94" cm="1">
        <f t="array" ref="N1052">IFERROR(INDEX([1]!v_s10a_incident_by_feeder_FY26[SAIFI_Value], ROWS($N$9:N1052)),"")</f>
        <v>1.1356082428539774E-3</v>
      </c>
      <c r="O1052" s="91" cm="1">
        <f t="array" ref="O1052">IFERROR(INDEX([1]!v_s10a_incident_by_feeder_FY26[ICPs], ROWS($N$9:N1052)),"")</f>
        <v>41</v>
      </c>
      <c r="P1052" s="118" cm="1">
        <f t="array" ref="P1052">IFERROR(INDEX([1]!v_s10a_incident_by_feeder_FY26[CML], ROWS($P$9:P1052)),"")</f>
        <v>3321.0000000859145</v>
      </c>
      <c r="Q1052" s="88" t="str" cm="1">
        <f t="array" ref="Q1052">IFERROR(INDEX([1]!v_s10a_incident_by_feeder_FY26[Planned or Unplanned], ROWS($Q$9:Q1052)),"")</f>
        <v>Unplanned</v>
      </c>
      <c r="R1052" s="88" t="str" cm="1">
        <f t="array" ref="R1052">IFERROR(INDEX([1]!v_s10a_incident_by_feeder_FY26[Cause], ROWS($R$9:R1052)),"")</f>
        <v>Defective Equipment</v>
      </c>
      <c r="S1052" s="88" t="str" cm="1">
        <f t="array" ref="S1052">IFERROR(INDEX([1]!v_s10a_incident_by_feeder_FY26[Details], ROWS($S$9:S1052)),"")</f>
        <v># Repair Broken Crossarm on Pole 435813, Henderson Bay Road, Pukenui</v>
      </c>
      <c r="T1052" s="18"/>
    </row>
    <row r="1053" spans="1:20" ht="15.75" x14ac:dyDescent="0.25">
      <c r="A1053" s="10">
        <v>1053</v>
      </c>
      <c r="B1053" s="11"/>
      <c r="C1053" s="116"/>
      <c r="D1053" s="116"/>
      <c r="E1053" s="85" t="str" cm="1">
        <f t="array" ref="E1053">IFERROR(INDEX([1]!v_s10a_incident_by_feeder_FY26[Interruptions Identifier], ROWS($E$9:E1053)),"")</f>
        <v>INCD-37403-F-OPONONI</v>
      </c>
      <c r="F1053" s="85" t="str" cm="1">
        <f t="array" ref="F1053">IFERROR(INDEX([1]!v_s10a_incident_by_feeder_FY26[Circuit Location], ROWS($F$9:F1053)),"")</f>
        <v>Omanaia 051762 - Opononi</v>
      </c>
      <c r="G1053" s="88" t="str" cm="1">
        <f t="array" ref="G1053">IFERROR(INDEX(#REF!, ROWS($G$9:G1053)),"")</f>
        <v/>
      </c>
      <c r="H1053" s="88" t="str" cm="1">
        <f t="array" ref="H1053">IFERROR(INDEX([1]!v_s10a_incident_by_feeder_FY26[feeder], ROWS($H$9:H1053)),"")</f>
        <v>OPONONI</v>
      </c>
      <c r="I1053" s="89" cm="1">
        <f t="array" ref="I1053">IFERROR(INDEX([1]!v_s10a_incident_by_feeder_FY26[Start_Date], ROWS($I$9:I1053)),"")</f>
        <v>46094.406944444447</v>
      </c>
      <c r="J1053" s="90" cm="1">
        <f t="array" ref="J1053">IFERROR(INDEX([1]!v_s10a_incident_by_feeder_FY26[Start_Time], ROWS($J$9:J1053)),"")</f>
        <v>46094.406944444447</v>
      </c>
      <c r="K1053" s="89" cm="1">
        <f t="array" ref="K1053">IFERROR(INDEX([1]!v_s10a_incident_by_feeder_FY26[End_Date], ROWS($K$9:K1053)),"")</f>
        <v>46094.615277777775</v>
      </c>
      <c r="L1053" s="90" cm="1">
        <f t="array" ref="L1053">IFERROR(INDEX([1]!v_s10a_incident_by_feeder_FY26[End_Time], ROWS($L$9:L1053)),"")</f>
        <v>46094.615277777775</v>
      </c>
      <c r="M1053" s="97" cm="1">
        <f t="array" ref="M1053">IFERROR(INDEX([1]!v_s10a_incident_by_feeder_FY26[SAIDI_Value], ROWS($M$9:M1053)),"")</f>
        <v>1.643751384937203</v>
      </c>
      <c r="N1053" s="94" cm="1">
        <f t="array" ref="N1053">IFERROR(INDEX([1]!v_s10a_incident_by_feeder_FY26[SAIFI_Value], ROWS($N$9:N1053)),"")</f>
        <v>1.5399955683580767E-2</v>
      </c>
      <c r="O1053" s="91" cm="1">
        <f t="array" ref="O1053">IFERROR(INDEX([1]!v_s10a_incident_by_feeder_FY26[ICPs], ROWS($N$9:N1053)),"")</f>
        <v>556</v>
      </c>
      <c r="P1053" s="118" cm="1">
        <f t="array" ref="P1053">IFERROR(INDEX([1]!v_s10a_incident_by_feeder_FY26[CML], ROWS($P$9:P1053)),"")</f>
        <v>59346.000001772773</v>
      </c>
      <c r="Q1053" s="88" t="str" cm="1">
        <f t="array" ref="Q1053">IFERROR(INDEX([1]!v_s10a_incident_by_feeder_FY26[Planned or Unplanned], ROWS($Q$9:Q1053)),"")</f>
        <v>Unplanned</v>
      </c>
      <c r="R1053" s="88" t="str" cm="1">
        <f t="array" ref="R1053">IFERROR(INDEX([1]!v_s10a_incident_by_feeder_FY26[Cause], ROWS($R$9:R1053)),"")</f>
        <v>Defective Equipment</v>
      </c>
      <c r="S1053" s="88" t="str" cm="1">
        <f t="array" ref="S1053">IFERROR(INDEX([1]!v_s10a_incident_by_feeder_FY26[Details], ROWS($S$9:S1053)),"")</f>
        <v># Line Down at Pole 341031, SH12, Opononi</v>
      </c>
      <c r="T1053" s="18"/>
    </row>
    <row r="1054" spans="1:20" ht="15.75" x14ac:dyDescent="0.25">
      <c r="A1054" s="10">
        <v>1054</v>
      </c>
      <c r="B1054" s="11"/>
      <c r="C1054" s="116"/>
      <c r="D1054" s="116"/>
      <c r="E1054" s="85" t="str" cm="1">
        <f t="array" ref="E1054">IFERROR(INDEX([1]!v_s10a_incident_by_feeder_FY26[Interruptions Identifier], ROWS($E$9:E1054)),"")</f>
        <v>INCD-37409-F-HEREKINO</v>
      </c>
      <c r="F1054" s="85" t="str" cm="1">
        <f t="array" ref="F1054">IFERROR(INDEX([1]!v_s10a_incident_by_feeder_FY26[Circuit Location], ROWS($F$9:F1054)),"")</f>
        <v>Okahu CB1109 - Herekino</v>
      </c>
      <c r="G1054" s="88" t="str" cm="1">
        <f t="array" ref="G1054">IFERROR(INDEX(#REF!, ROWS($G$9:G1054)),"")</f>
        <v/>
      </c>
      <c r="H1054" s="88" t="str" cm="1">
        <f t="array" ref="H1054">IFERROR(INDEX([1]!v_s10a_incident_by_feeder_FY26[feeder], ROWS($H$9:H1054)),"")</f>
        <v>HEREKINO</v>
      </c>
      <c r="I1054" s="89" cm="1">
        <f t="array" ref="I1054">IFERROR(INDEX([1]!v_s10a_incident_by_feeder_FY26[Start_Date], ROWS($I$9:I1054)),"")</f>
        <v>46094.493750000001</v>
      </c>
      <c r="J1054" s="90" cm="1">
        <f t="array" ref="J1054">IFERROR(INDEX([1]!v_s10a_incident_by_feeder_FY26[Start_Time], ROWS($J$9:J1054)),"")</f>
        <v>46094.493750000001</v>
      </c>
      <c r="K1054" s="89" cm="1">
        <f t="array" ref="K1054">IFERROR(INDEX([1]!v_s10a_incident_by_feeder_FY26[End_Date], ROWS($K$9:K1054)),"")</f>
        <v>46094.556250000001</v>
      </c>
      <c r="L1054" s="90" cm="1">
        <f t="array" ref="L1054">IFERROR(INDEX([1]!v_s10a_incident_by_feeder_FY26[End_Time], ROWS($L$9:L1054)),"")</f>
        <v>46094.556250000001</v>
      </c>
      <c r="M1054" s="97" cm="1">
        <f t="array" ref="M1054">IFERROR(INDEX([1]!v_s10a_incident_by_feeder_FY26[SAIDI_Value], ROWS($M$9:M1054)),"")</f>
        <v>8.9740748947485044E-2</v>
      </c>
      <c r="N1054" s="94" cm="1">
        <f t="array" ref="N1054">IFERROR(INDEX([1]!v_s10a_incident_by_feeder_FY26[SAIFI_Value], ROWS($N$9:N1054)),"")</f>
        <v>9.9711943274983388E-4</v>
      </c>
      <c r="O1054" s="91" cm="1">
        <f t="array" ref="O1054">IFERROR(INDEX([1]!v_s10a_incident_by_feeder_FY26[ICPs], ROWS($N$9:N1054)),"")</f>
        <v>36</v>
      </c>
      <c r="P1054" s="118" cm="1">
        <f t="array" ref="P1054">IFERROR(INDEX([1]!v_s10a_incident_by_feeder_FY26[CML], ROWS($P$9:P1054)),"")</f>
        <v>3240</v>
      </c>
      <c r="Q1054" s="88" t="str" cm="1">
        <f t="array" ref="Q1054">IFERROR(INDEX([1]!v_s10a_incident_by_feeder_FY26[Planned or Unplanned], ROWS($Q$9:Q1054)),"")</f>
        <v>Unplanned</v>
      </c>
      <c r="R1054" s="88" t="str" cm="1">
        <f t="array" ref="R1054">IFERROR(INDEX([1]!v_s10a_incident_by_feeder_FY26[Cause], ROWS($R$9:R1054)),"")</f>
        <v>Defective Equipment</v>
      </c>
      <c r="S1054" s="88" t="str" cm="1">
        <f t="array" ref="S1054">IFERROR(INDEX([1]!v_s10a_incident_by_feeder_FY26[Details], ROWS($S$9:S1054)),"")</f>
        <v># Broken Crossarm, at Transformer T04188, Whangape Rd, Kaitaia</v>
      </c>
      <c r="T1054" s="18"/>
    </row>
    <row r="1055" spans="1:20" ht="15.75" x14ac:dyDescent="0.25">
      <c r="A1055" s="10">
        <v>1055</v>
      </c>
      <c r="B1055" s="11"/>
      <c r="C1055" s="116"/>
      <c r="D1055" s="116"/>
      <c r="E1055" s="85" t="str" cm="1">
        <f t="array" ref="E1055">IFERROR(INDEX([1]!v_s10a_incident_by_feeder_FY26[Interruptions Identifier], ROWS($E$9:E1055)),"")</f>
        <v>INCD-37418-F-MATAURI BAY</v>
      </c>
      <c r="F1055" s="85" t="str" cm="1">
        <f t="array" ref="F1055">IFERROR(INDEX([1]!v_s10a_incident_by_feeder_FY26[Circuit Location], ROWS($F$9:F1055)),"")</f>
        <v>Kaeo 191732 - Matauri Bay</v>
      </c>
      <c r="G1055" s="88" t="str" cm="1">
        <f t="array" ref="G1055">IFERROR(INDEX(#REF!, ROWS($G$9:G1055)),"")</f>
        <v/>
      </c>
      <c r="H1055" s="88" t="str" cm="1">
        <f t="array" ref="H1055">IFERROR(INDEX([1]!v_s10a_incident_by_feeder_FY26[feeder], ROWS($H$9:H1055)),"")</f>
        <v>MATAURI BAY</v>
      </c>
      <c r="I1055" s="89" cm="1">
        <f t="array" ref="I1055">IFERROR(INDEX([1]!v_s10a_incident_by_feeder_FY26[Start_Date], ROWS($I$9:I1055)),"")</f>
        <v>46094.615972222222</v>
      </c>
      <c r="J1055" s="90" cm="1">
        <f t="array" ref="J1055">IFERROR(INDEX([1]!v_s10a_incident_by_feeder_FY26[Start_Time], ROWS($J$9:J1055)),"")</f>
        <v>46094.615972222222</v>
      </c>
      <c r="K1055" s="89" cm="1">
        <f t="array" ref="K1055">IFERROR(INDEX([1]!v_s10a_incident_by_feeder_FY26[End_Date], ROWS($K$9:K1055)),"")</f>
        <v>46094.710416666669</v>
      </c>
      <c r="L1055" s="90" cm="1">
        <f t="array" ref="L1055">IFERROR(INDEX([1]!v_s10a_incident_by_feeder_FY26[End_Time], ROWS($L$9:L1055)),"")</f>
        <v>46094.710416666669</v>
      </c>
      <c r="M1055" s="97" cm="1">
        <f t="array" ref="M1055">IFERROR(INDEX([1]!v_s10a_incident_by_feeder_FY26[SAIDI_Value], ROWS($M$9:M1055)),"")</f>
        <v>0.14641037004283577</v>
      </c>
      <c r="N1055" s="94" cm="1">
        <f t="array" ref="N1055">IFERROR(INDEX([1]!v_s10a_incident_by_feeder_FY26[SAIFI_Value], ROWS($N$9:N1055)),"")</f>
        <v>1.4125858630622645E-3</v>
      </c>
      <c r="O1055" s="91" cm="1">
        <f t="array" ref="O1055">IFERROR(INDEX([1]!v_s10a_incident_by_feeder_FY26[ICPs], ROWS($N$9:N1055)),"")</f>
        <v>51</v>
      </c>
      <c r="P1055" s="118" cm="1">
        <f t="array" ref="P1055">IFERROR(INDEX([1]!v_s10a_incident_by_feeder_FY26[CML], ROWS($P$9:P1055)),"")</f>
        <v>5286.0000000265427</v>
      </c>
      <c r="Q1055" s="88" t="str" cm="1">
        <f t="array" ref="Q1055">IFERROR(INDEX([1]!v_s10a_incident_by_feeder_FY26[Planned or Unplanned], ROWS($Q$9:Q1055)),"")</f>
        <v>Unplanned</v>
      </c>
      <c r="R1055" s="88" t="str" cm="1">
        <f t="array" ref="R1055">IFERROR(INDEX([1]!v_s10a_incident_by_feeder_FY26[Cause], ROWS($R$9:R1055)),"")</f>
        <v>Defective Equipment</v>
      </c>
      <c r="S1055" s="88" t="str" cm="1">
        <f t="array" ref="S1055">IFERROR(INDEX([1]!v_s10a_incident_by_feeder_FY26[Details], ROWS($S$9:S1055)),"")</f>
        <v># Broken Crossarm, at Pole 433028, Matauri Bay Road</v>
      </c>
      <c r="T1055" s="18"/>
    </row>
    <row r="1056" spans="1:20" ht="15.75" x14ac:dyDescent="0.25">
      <c r="A1056" s="10">
        <v>1056</v>
      </c>
      <c r="B1056" s="11"/>
      <c r="C1056" s="116"/>
      <c r="D1056" s="116"/>
      <c r="E1056" s="85" t="str" cm="1">
        <f t="array" ref="E1056">IFERROR(INDEX([1]!v_s10a_incident_by_feeder_FY26[Interruptions Identifier], ROWS($E$9:E1056)),"")</f>
        <v>INCD-37463-F-FAIRBURN ROAD</v>
      </c>
      <c r="F1056" s="85" t="str" cm="1">
        <f t="array" ref="F1056">IFERROR(INDEX([1]!v_s10a_incident_by_feeder_FY26[Circuit Location], ROWS($F$9:F1056)),"")</f>
        <v>Kaitaia Transmission 151902 - Fairburn Road</v>
      </c>
      <c r="G1056" s="88" t="str" cm="1">
        <f t="array" ref="G1056">IFERROR(INDEX(#REF!, ROWS($G$9:G1056)),"")</f>
        <v/>
      </c>
      <c r="H1056" s="88" t="str" cm="1">
        <f t="array" ref="H1056">IFERROR(INDEX([1]!v_s10a_incident_by_feeder_FY26[feeder], ROWS($H$9:H1056)),"")</f>
        <v>FAIRBURN ROAD</v>
      </c>
      <c r="I1056" s="89" cm="1">
        <f t="array" ref="I1056">IFERROR(INDEX([1]!v_s10a_incident_by_feeder_FY26[Start_Date], ROWS($I$9:I1056)),"")</f>
        <v>46099.34103009259</v>
      </c>
      <c r="J1056" s="90" cm="1">
        <f t="array" ref="J1056">IFERROR(INDEX([1]!v_s10a_incident_by_feeder_FY26[Start_Time], ROWS($J$9:J1056)),"")</f>
        <v>46099.34103009259</v>
      </c>
      <c r="K1056" s="89" cm="1">
        <f t="array" ref="K1056">IFERROR(INDEX([1]!v_s10a_incident_by_feeder_FY26[End_Date], ROWS($K$9:K1056)),"")</f>
        <v>46099.368831018517</v>
      </c>
      <c r="L1056" s="90" cm="1">
        <f t="array" ref="L1056">IFERROR(INDEX([1]!v_s10a_incident_by_feeder_FY26[End_Time], ROWS($L$9:L1056)),"")</f>
        <v>46099.368831018517</v>
      </c>
      <c r="M1056" s="97" cm="1">
        <f t="array" ref="M1056">IFERROR(INDEX([1]!v_s10a_incident_by_feeder_FY26[SAIDI_Value], ROWS($M$9:M1056)),"")</f>
        <v>0.1674338946828883</v>
      </c>
      <c r="N1056" s="94" cm="1">
        <f t="array" ref="N1056">IFERROR(INDEX([1]!v_s10a_incident_by_feeder_FY26[SAIFI_Value], ROWS($N$9:N1056)),"")</f>
        <v>4.182362065145136E-3</v>
      </c>
      <c r="O1056" s="91" cm="1">
        <f t="array" ref="O1056">IFERROR(INDEX([1]!v_s10a_incident_by_feeder_FY26[ICPs], ROWS($N$9:N1056)),"")</f>
        <v>151</v>
      </c>
      <c r="P1056" s="118" cm="1">
        <f t="array" ref="P1056">IFERROR(INDEX([1]!v_s10a_incident_by_feeder_FY26[CML], ROWS($P$9:P1056)),"")</f>
        <v>6045.0333336309996</v>
      </c>
      <c r="Q1056" s="88" t="str" cm="1">
        <f t="array" ref="Q1056">IFERROR(INDEX([1]!v_s10a_incident_by_feeder_FY26[Planned or Unplanned], ROWS($Q$9:Q1056)),"")</f>
        <v>Unplanned</v>
      </c>
      <c r="R1056" s="88" t="str" cm="1">
        <f t="array" ref="R1056">IFERROR(INDEX([1]!v_s10a_incident_by_feeder_FY26[Cause], ROWS($R$9:R1056)),"")</f>
        <v>Wildlife</v>
      </c>
      <c r="S1056" s="88" t="str" cm="1">
        <f t="array" ref="S1056">IFERROR(INDEX([1]!v_s10a_incident_by_feeder_FY26[Details], ROWS($S$9:S1056)),"")</f>
        <v># Bird vs Line, at Pole 419497, Fairburn Rd, Kaitaia</v>
      </c>
      <c r="T1056" s="18"/>
    </row>
    <row r="1057" spans="1:20" ht="15.75" x14ac:dyDescent="0.25">
      <c r="A1057" s="10">
        <v>1057</v>
      </c>
      <c r="B1057" s="11"/>
      <c r="C1057" s="116"/>
      <c r="D1057" s="116"/>
      <c r="E1057" s="85" t="str" cm="1">
        <f t="array" ref="E1057">IFERROR(INDEX([1]!v_s10a_incident_by_feeder_FY26[Interruptions Identifier], ROWS($E$9:E1057)),"")</f>
        <v>INCD-37481-F-POKAPU</v>
      </c>
      <c r="F1057" s="85" t="str" cm="1">
        <f t="array" ref="F1057">IFERROR(INDEX([1]!v_s10a_incident_by_feeder_FY26[Circuit Location], ROWS($F$9:F1057)),"")</f>
        <v>Moerewa 031312 - Pokapu</v>
      </c>
      <c r="G1057" s="88" t="str" cm="1">
        <f t="array" ref="G1057">IFERROR(INDEX(#REF!, ROWS($G$9:G1057)),"")</f>
        <v/>
      </c>
      <c r="H1057" s="88" t="str" cm="1">
        <f t="array" ref="H1057">IFERROR(INDEX([1]!v_s10a_incident_by_feeder_FY26[feeder], ROWS($H$9:H1057)),"")</f>
        <v>POKAPU</v>
      </c>
      <c r="I1057" s="89" cm="1">
        <f t="array" ref="I1057">IFERROR(INDEX([1]!v_s10a_incident_by_feeder_FY26[Start_Date], ROWS($I$9:I1057)),"")</f>
        <v>46100.532037037039</v>
      </c>
      <c r="J1057" s="90" cm="1">
        <f t="array" ref="J1057">IFERROR(INDEX([1]!v_s10a_incident_by_feeder_FY26[Start_Time], ROWS($J$9:J1057)),"")</f>
        <v>46100.532037037039</v>
      </c>
      <c r="K1057" s="89" cm="1">
        <f t="array" ref="K1057">IFERROR(INDEX([1]!v_s10a_incident_by_feeder_FY26[End_Date], ROWS($K$9:K1057)),"")</f>
        <v>46100.643750000003</v>
      </c>
      <c r="L1057" s="90" cm="1">
        <f t="array" ref="L1057">IFERROR(INDEX([1]!v_s10a_incident_by_feeder_FY26[End_Time], ROWS($L$9:L1057)),"")</f>
        <v>46100.643750000003</v>
      </c>
      <c r="M1057" s="97" cm="1">
        <f t="array" ref="M1057">IFERROR(INDEX([1]!v_s10a_incident_by_feeder_FY26[SAIDI_Value], ROWS($M$9:M1057)),"")</f>
        <v>0.23181918898807516</v>
      </c>
      <c r="N1057" s="94" cm="1">
        <f t="array" ref="N1057">IFERROR(INDEX([1]!v_s10a_incident_by_feeder_FY26[SAIFI_Value], ROWS($N$9:N1057)),"")</f>
        <v>4.1546643031243075E-3</v>
      </c>
      <c r="O1057" s="91" cm="1">
        <f t="array" ref="O1057">IFERROR(INDEX([1]!v_s10a_incident_by_feeder_FY26[ICPs], ROWS($N$9:N1057)),"")</f>
        <v>150</v>
      </c>
      <c r="P1057" s="118" cm="1">
        <f t="array" ref="P1057">IFERROR(INDEX([1]!v_s10a_incident_by_feeder_FY26[CML], ROWS($P$9:P1057)),"")</f>
        <v>8369.5999992254656</v>
      </c>
      <c r="Q1057" s="88" t="str" cm="1">
        <f t="array" ref="Q1057">IFERROR(INDEX([1]!v_s10a_incident_by_feeder_FY26[Planned or Unplanned], ROWS($Q$9:Q1057)),"")</f>
        <v>Unplanned</v>
      </c>
      <c r="R1057" s="88" t="str" cm="1">
        <f t="array" ref="R1057">IFERROR(INDEX([1]!v_s10a_incident_by_feeder_FY26[Cause], ROWS($R$9:R1057)),"")</f>
        <v>Third Party</v>
      </c>
      <c r="S1057" s="88" t="str" cm="1">
        <f t="array" ref="S1057">IFERROR(INDEX([1]!v_s10a_incident_by_feeder_FY26[Details], ROWS($S$9:S1057)),"")</f>
        <v># Vehicle hit Lines at Pole 420643, Ngapipito Rd, Moerewa</v>
      </c>
      <c r="T1057" s="18"/>
    </row>
    <row r="1058" spans="1:20" ht="15.75" x14ac:dyDescent="0.25">
      <c r="A1058" s="10">
        <v>1058</v>
      </c>
      <c r="B1058" s="11"/>
      <c r="C1058" s="116"/>
      <c r="D1058" s="116"/>
      <c r="E1058" s="85" t="str" cm="1">
        <f t="array" ref="E1058">IFERROR(INDEX([1]!v_s10a_incident_by_feeder_FY26[Interruptions Identifier], ROWS($E$9:E1058)),"")</f>
        <v>INCD-37487-F-POKAPU</v>
      </c>
      <c r="F1058" s="85" t="str" cm="1">
        <f t="array" ref="F1058">IFERROR(INDEX([1]!v_s10a_incident_by_feeder_FY26[Circuit Location], ROWS($F$9:F1058)),"")</f>
        <v>Moerewa 031312 - Pokapu</v>
      </c>
      <c r="G1058" s="88" t="str" cm="1">
        <f t="array" ref="G1058">IFERROR(INDEX(#REF!, ROWS($G$9:G1058)),"")</f>
        <v/>
      </c>
      <c r="H1058" s="88" t="str" cm="1">
        <f t="array" ref="H1058">IFERROR(INDEX([1]!v_s10a_incident_by_feeder_FY26[feeder], ROWS($H$9:H1058)),"")</f>
        <v>POKAPU</v>
      </c>
      <c r="I1058" s="89" cm="1">
        <f t="array" ref="I1058">IFERROR(INDEX([1]!v_s10a_incident_by_feeder_FY26[Start_Date], ROWS($I$9:I1058)),"")</f>
        <v>46101.313888888886</v>
      </c>
      <c r="J1058" s="90" cm="1">
        <f t="array" ref="J1058">IFERROR(INDEX([1]!v_s10a_incident_by_feeder_FY26[Start_Time], ROWS($J$9:J1058)),"")</f>
        <v>46101.313888888886</v>
      </c>
      <c r="K1058" s="89" cm="1">
        <f t="array" ref="K1058">IFERROR(INDEX([1]!v_s10a_incident_by_feeder_FY26[End_Date], ROWS($K$9:K1058)),"")</f>
        <v>46101.373611111114</v>
      </c>
      <c r="L1058" s="90" cm="1">
        <f t="array" ref="L1058">IFERROR(INDEX([1]!v_s10a_incident_by_feeder_FY26[End_Time], ROWS($L$9:L1058)),"")</f>
        <v>46101.373611111114</v>
      </c>
      <c r="M1058" s="97" cm="1">
        <f t="array" ref="M1058">IFERROR(INDEX([1]!v_s10a_incident_by_feeder_FY26[SAIDI_Value], ROWS($M$9:M1058)),"")</f>
        <v>7.8606248622347552E-2</v>
      </c>
      <c r="N1058" s="94" cm="1">
        <f t="array" ref="N1058">IFERROR(INDEX([1]!v_s10a_incident_by_feeder_FY26[SAIFI_Value], ROWS($N$9:N1058)),"")</f>
        <v>9.1402614668734767E-4</v>
      </c>
      <c r="O1058" s="91" cm="1">
        <f t="array" ref="O1058">IFERROR(INDEX([1]!v_s10a_incident_by_feeder_FY26[ICPs], ROWS($N$9:N1058)),"")</f>
        <v>33</v>
      </c>
      <c r="P1058" s="118" cm="1">
        <f t="array" ref="P1058">IFERROR(INDEX([1]!v_s10a_incident_by_feeder_FY26[CML], ROWS($P$9:P1058)),"")</f>
        <v>2838.000000261236</v>
      </c>
      <c r="Q1058" s="88" t="str" cm="1">
        <f t="array" ref="Q1058">IFERROR(INDEX([1]!v_s10a_incident_by_feeder_FY26[Planned or Unplanned], ROWS($Q$9:Q1058)),"")</f>
        <v>Unplanned</v>
      </c>
      <c r="R1058" s="88" t="str" cm="1">
        <f t="array" ref="R1058">IFERROR(INDEX([1]!v_s10a_incident_by_feeder_FY26[Cause], ROWS($R$9:R1058)),"")</f>
        <v>Wildlife</v>
      </c>
      <c r="S1058" s="88" t="str" cm="1">
        <f t="array" ref="S1058">IFERROR(INDEX([1]!v_s10a_incident_by_feeder_FY26[Details], ROWS($S$9:S1058)),"")</f>
        <v># Bird vs Poles, Pole 425282, Pokapu Rd, Moerwa</v>
      </c>
      <c r="T1058" s="18"/>
    </row>
    <row r="1059" spans="1:20" ht="15.75" x14ac:dyDescent="0.25">
      <c r="A1059" s="10">
        <v>1059</v>
      </c>
      <c r="B1059" s="11"/>
      <c r="C1059" s="116"/>
      <c r="D1059" s="116"/>
      <c r="E1059" s="85" t="str" cm="1">
        <f t="array" ref="E1059">IFERROR(INDEX([1]!v_s10a_incident_by_feeder_FY26[Interruptions Identifier], ROWS($E$9:E1059)),"")</f>
        <v>INCD-37511-F-CROSSROADS</v>
      </c>
      <c r="F1059" s="85" t="str" cm="1">
        <f t="array" ref="F1059">IFERROR(INDEX([1]!v_s10a_incident_by_feeder_FY26[Circuit Location], ROWS($F$9:F1059)),"")</f>
        <v>Mt Pokaka 171122 - Crossroads</v>
      </c>
      <c r="G1059" s="88" t="str" cm="1">
        <f t="array" ref="G1059">IFERROR(INDEX(#REF!, ROWS($G$9:G1059)),"")</f>
        <v/>
      </c>
      <c r="H1059" s="88" t="str" cm="1">
        <f t="array" ref="H1059">IFERROR(INDEX([1]!v_s10a_incident_by_feeder_FY26[feeder], ROWS($H$9:H1059)),"")</f>
        <v>CROSSROADS</v>
      </c>
      <c r="I1059" s="89" cm="1">
        <f t="array" ref="I1059">IFERROR(INDEX([1]!v_s10a_incident_by_feeder_FY26[Start_Date], ROWS($I$9:I1059)),"")</f>
        <v>46103.511111111111</v>
      </c>
      <c r="J1059" s="90" cm="1">
        <f t="array" ref="J1059">IFERROR(INDEX([1]!v_s10a_incident_by_feeder_FY26[Start_Time], ROWS($J$9:J1059)),"")</f>
        <v>46103.511111111111</v>
      </c>
      <c r="K1059" s="89" cm="1">
        <f t="array" ref="K1059">IFERROR(INDEX([1]!v_s10a_incident_by_feeder_FY26[End_Date], ROWS($K$9:K1059)),"")</f>
        <v>46103.546527777777</v>
      </c>
      <c r="L1059" s="90" cm="1">
        <f t="array" ref="L1059">IFERROR(INDEX([1]!v_s10a_incident_by_feeder_FY26[End_Time], ROWS($L$9:L1059)),"")</f>
        <v>46103.546527777777</v>
      </c>
      <c r="M1059" s="97" cm="1">
        <f t="array" ref="M1059">IFERROR(INDEX([1]!v_s10a_incident_by_feeder_FY26[SAIDI_Value], ROWS($M$9:M1059)),"")</f>
        <v>7.6279636603272846E-2</v>
      </c>
      <c r="N1059" s="94" cm="1">
        <f t="array" ref="N1059">IFERROR(INDEX([1]!v_s10a_incident_by_feeder_FY26[SAIFI_Value], ROWS($N$9:N1059)),"")</f>
        <v>1.4956791491247507E-3</v>
      </c>
      <c r="O1059" s="91" cm="1">
        <f t="array" ref="O1059">IFERROR(INDEX([1]!v_s10a_incident_by_feeder_FY26[ICPs], ROWS($N$9:N1059)),"")</f>
        <v>54</v>
      </c>
      <c r="P1059" s="118" cm="1">
        <f t="array" ref="P1059">IFERROR(INDEX([1]!v_s10a_incident_by_feeder_FY26[CML], ROWS($P$9:P1059)),"")</f>
        <v>2753.9999999245629</v>
      </c>
      <c r="Q1059" s="88" t="str" cm="1">
        <f t="array" ref="Q1059">IFERROR(INDEX([1]!v_s10a_incident_by_feeder_FY26[Planned or Unplanned], ROWS($Q$9:Q1059)),"")</f>
        <v>Unplanned</v>
      </c>
      <c r="R1059" s="88" t="str" cm="1">
        <f t="array" ref="R1059">IFERROR(INDEX([1]!v_s10a_incident_by_feeder_FY26[Cause], ROWS($R$9:R1059)),"")</f>
        <v>Defective Equipment</v>
      </c>
      <c r="S1059" s="88" t="str" cm="1">
        <f t="array" ref="S1059">IFERROR(INDEX([1]!v_s10a_incident_by_feeder_FY26[Details], ROWS($S$9:S1059)),"")</f>
        <v># Defective Equipment, at Fuse F_T01996, Springbank Rd, Mt Pokaka</v>
      </c>
      <c r="T1059" s="18"/>
    </row>
    <row r="1060" spans="1:20" ht="15.75" x14ac:dyDescent="0.25">
      <c r="A1060" s="10">
        <v>1060</v>
      </c>
      <c r="B1060" s="11"/>
      <c r="C1060" s="116"/>
      <c r="D1060" s="116"/>
      <c r="E1060" s="85" t="str" cm="1">
        <f t="array" ref="E1060">IFERROR(INDEX([1]!v_s10a_incident_by_feeder_FY26[Interruptions Identifier], ROWS($E$9:E1060)),"")</f>
        <v>INCD-37526-F-BROADWOOD</v>
      </c>
      <c r="F1060" s="85" t="str" cm="1">
        <f t="array" ref="F1060">IFERROR(INDEX([1]!v_s10a_incident_by_feeder_FY26[Circuit Location], ROWS($F$9:F1060)),"")</f>
        <v>Kaitaia Transmission 151922 - Broadwood</v>
      </c>
      <c r="G1060" s="88" t="str" cm="1">
        <f t="array" ref="G1060">IFERROR(INDEX(#REF!, ROWS($G$9:G1060)),"")</f>
        <v/>
      </c>
      <c r="H1060" s="88" t="str" cm="1">
        <f t="array" ref="H1060">IFERROR(INDEX([1]!v_s10a_incident_by_feeder_FY26[feeder], ROWS($H$9:H1060)),"")</f>
        <v>BROADWOOD</v>
      </c>
      <c r="I1060" s="89" cm="1">
        <f t="array" ref="I1060">IFERROR(INDEX([1]!v_s10a_incident_by_feeder_FY26[Start_Date], ROWS($I$9:I1060)),"")</f>
        <v>46104.700694444444</v>
      </c>
      <c r="J1060" s="90" cm="1">
        <f t="array" ref="J1060">IFERROR(INDEX([1]!v_s10a_incident_by_feeder_FY26[Start_Time], ROWS($J$9:J1060)),"")</f>
        <v>46104.700694444444</v>
      </c>
      <c r="K1060" s="89" cm="1">
        <f t="array" ref="K1060">IFERROR(INDEX([1]!v_s10a_incident_by_feeder_FY26[End_Date], ROWS($K$9:K1060)),"")</f>
        <v>46104.762499999997</v>
      </c>
      <c r="L1060" s="90" cm="1">
        <f t="array" ref="L1060">IFERROR(INDEX([1]!v_s10a_incident_by_feeder_FY26[End_Time], ROWS($L$9:L1060)),"")</f>
        <v>46104.762499999997</v>
      </c>
      <c r="M1060" s="97" cm="1">
        <f t="array" ref="M1060">IFERROR(INDEX([1]!v_s10a_incident_by_feeder_FY26[SAIDI_Value], ROWS($M$9:M1060)),"")</f>
        <v>8.5309107021314931E-2</v>
      </c>
      <c r="N1060" s="94" cm="1">
        <f t="array" ref="N1060">IFERROR(INDEX([1]!v_s10a_incident_by_feeder_FY26[SAIFI_Value], ROWS($N$9:N1060)),"")</f>
        <v>1.2187015289164636E-3</v>
      </c>
      <c r="O1060" s="91" cm="1">
        <f t="array" ref="O1060">IFERROR(INDEX([1]!v_s10a_incident_by_feeder_FY26[ICPs], ROWS($N$9:N1060)),"")</f>
        <v>44</v>
      </c>
      <c r="P1060" s="118" cm="1">
        <f t="array" ref="P1060">IFERROR(INDEX([1]!v_s10a_incident_by_feeder_FY26[CML], ROWS($P$9:P1060)),"")</f>
        <v>3079.9999998975545</v>
      </c>
      <c r="Q1060" s="88" t="str" cm="1">
        <f t="array" ref="Q1060">IFERROR(INDEX([1]!v_s10a_incident_by_feeder_FY26[Planned or Unplanned], ROWS($Q$9:Q1060)),"")</f>
        <v>Unplanned</v>
      </c>
      <c r="R1060" s="88" t="str" cm="1">
        <f t="array" ref="R1060">IFERROR(INDEX([1]!v_s10a_incident_by_feeder_FY26[Cause], ROWS($R$9:R1060)),"")</f>
        <v>Defective Equipment</v>
      </c>
      <c r="S1060" s="88" t="str" cm="1">
        <f t="array" ref="S1060">IFERROR(INDEX([1]!v_s10a_incident_by_feeder_FY26[Details], ROWS($S$9:S1060)),"")</f>
        <v># Repair Crossarm, at Pole 414615, Motuti Rd, Kaitaia</v>
      </c>
      <c r="T1060" s="18"/>
    </row>
    <row r="1061" spans="1:20" ht="15.75" x14ac:dyDescent="0.25">
      <c r="A1061" s="10">
        <v>1061</v>
      </c>
      <c r="B1061" s="11"/>
      <c r="C1061" s="116"/>
      <c r="D1061" s="116"/>
      <c r="E1061" s="85" t="str" cm="1">
        <f t="array" ref="E1061">IFERROR(INDEX([1]!v_s10a_incident_by_feeder_FY26[Interruptions Identifier], ROWS($E$9:E1061)),"")</f>
        <v>INCD-37529-F-RANGIAHUA</v>
      </c>
      <c r="F1061" s="85" t="str" cm="1">
        <f t="array" ref="F1061">IFERROR(INDEX([1]!v_s10a_incident_by_feeder_FY26[Circuit Location], ROWS($F$9:F1061)),"")</f>
        <v>Kaikohe  CB0105 - Rangiahua</v>
      </c>
      <c r="G1061" s="88" t="str" cm="1">
        <f t="array" ref="G1061">IFERROR(INDEX(#REF!, ROWS($G$9:G1061)),"")</f>
        <v/>
      </c>
      <c r="H1061" s="88" t="str" cm="1">
        <f t="array" ref="H1061">IFERROR(INDEX([1]!v_s10a_incident_by_feeder_FY26[feeder], ROWS($H$9:H1061)),"")</f>
        <v>RANGIAHUA</v>
      </c>
      <c r="I1061" s="89" cm="1">
        <f t="array" ref="I1061">IFERROR(INDEX([1]!v_s10a_incident_by_feeder_FY26[Start_Date], ROWS($I$9:I1061)),"")</f>
        <v>46104.749305555553</v>
      </c>
      <c r="J1061" s="90" cm="1">
        <f t="array" ref="J1061">IFERROR(INDEX([1]!v_s10a_incident_by_feeder_FY26[Start_Time], ROWS($J$9:J1061)),"")</f>
        <v>46104.749305555553</v>
      </c>
      <c r="K1061" s="89" cm="1">
        <f t="array" ref="K1061">IFERROR(INDEX([1]!v_s10a_incident_by_feeder_FY26[End_Date], ROWS($K$9:K1061)),"")</f>
        <v>46104.918749999997</v>
      </c>
      <c r="L1061" s="90" cm="1">
        <f t="array" ref="L1061">IFERROR(INDEX([1]!v_s10a_incident_by_feeder_FY26[End_Time], ROWS($L$9:L1061)),"")</f>
        <v>46104.918749999997</v>
      </c>
      <c r="M1061" s="97" cm="1">
        <f t="array" ref="M1061">IFERROR(INDEX([1]!v_s10a_incident_by_feeder_FY26[SAIDI_Value], ROWS($M$9:M1061)),"")</f>
        <v>6.7582539330564113E-3</v>
      </c>
      <c r="N1061" s="94" cm="1">
        <f t="array" ref="N1061">IFERROR(INDEX([1]!v_s10a_incident_by_feeder_FY26[SAIFI_Value], ROWS($N$9:N1061)),"")</f>
        <v>2.7697762020828717E-5</v>
      </c>
      <c r="O1061" s="91" cm="1">
        <f t="array" ref="O1061">IFERROR(INDEX([1]!v_s10a_incident_by_feeder_FY26[ICPs], ROWS($N$9:N1061)),"")</f>
        <v>1</v>
      </c>
      <c r="P1061" s="118" cm="1">
        <f t="array" ref="P1061">IFERROR(INDEX([1]!v_s10a_incident_by_feeder_FY26[CML], ROWS($P$9:P1061)),"")</f>
        <v>243.99999999906868</v>
      </c>
      <c r="Q1061" s="88" t="str" cm="1">
        <f t="array" ref="Q1061">IFERROR(INDEX([1]!v_s10a_incident_by_feeder_FY26[Planned or Unplanned], ROWS($Q$9:Q1061)),"")</f>
        <v>Unplanned</v>
      </c>
      <c r="R1061" s="88" t="str" cm="1">
        <f t="array" ref="R1061">IFERROR(INDEX([1]!v_s10a_incident_by_feeder_FY26[Cause], ROWS($R$9:R1061)),"")</f>
        <v>Defective Equipment</v>
      </c>
      <c r="S1061" s="88" t="str" cm="1">
        <f t="array" ref="S1061">IFERROR(INDEX([1]!v_s10a_incident_by_feeder_FY26[Details], ROWS($S$9:S1061)),"")</f>
        <v># SWER Line Beyond L588 Down, Te Tio Rd, Kaikohe</v>
      </c>
      <c r="T1061" s="18"/>
    </row>
    <row r="1062" spans="1:20" ht="15.75" x14ac:dyDescent="0.25">
      <c r="A1062" s="10">
        <v>1062</v>
      </c>
      <c r="B1062" s="11"/>
      <c r="C1062" s="116"/>
      <c r="D1062" s="116"/>
      <c r="E1062" s="85" t="str" cm="1">
        <f t="array" ref="E1062">IFERROR(INDEX([1]!v_s10a_incident_by_feeder_FY26[Interruptions Identifier], ROWS($E$9:E1062)),"")</f>
        <v>INCD-37544-F-ORURU</v>
      </c>
      <c r="F1062" s="85" t="str" cm="1">
        <f t="array" ref="F1062">IFERROR(INDEX([1]!v_s10a_incident_by_feeder_FY26[Circuit Location], ROWS($F$9:F1062)),"")</f>
        <v>Taipa CB1206 - Oruru</v>
      </c>
      <c r="G1062" s="88" t="str" cm="1">
        <f t="array" ref="G1062">IFERROR(INDEX(#REF!, ROWS($G$9:G1062)),"")</f>
        <v/>
      </c>
      <c r="H1062" s="88" t="str" cm="1">
        <f t="array" ref="H1062">IFERROR(INDEX([1]!v_s10a_incident_by_feeder_FY26[feeder], ROWS($H$9:H1062)),"")</f>
        <v>ORURU</v>
      </c>
      <c r="I1062" s="89" cm="1">
        <f t="array" ref="I1062">IFERROR(INDEX([1]!v_s10a_incident_by_feeder_FY26[Start_Date], ROWS($I$9:I1062)),"")</f>
        <v>46105.445833333331</v>
      </c>
      <c r="J1062" s="90" cm="1">
        <f t="array" ref="J1062">IFERROR(INDEX([1]!v_s10a_incident_by_feeder_FY26[Start_Time], ROWS($J$9:J1062)),"")</f>
        <v>46105.445833333331</v>
      </c>
      <c r="K1062" s="89" cm="1">
        <f t="array" ref="K1062">IFERROR(INDEX([1]!v_s10a_incident_by_feeder_FY26[End_Date], ROWS($K$9:K1062)),"")</f>
        <v>46105.609722222223</v>
      </c>
      <c r="L1062" s="90" cm="1">
        <f t="array" ref="L1062">IFERROR(INDEX([1]!v_s10a_incident_by_feeder_FY26[End_Time], ROWS($L$9:L1062)),"")</f>
        <v>46105.609722222223</v>
      </c>
      <c r="M1062" s="97" cm="1">
        <f t="array" ref="M1062">IFERROR(INDEX([1]!v_s10a_incident_by_feeder_FY26[SAIDI_Value], ROWS($M$9:M1062)),"")</f>
        <v>9.1513405718533489E-2</v>
      </c>
      <c r="N1062" s="94" cm="1">
        <f t="array" ref="N1062">IFERROR(INDEX([1]!v_s10a_incident_by_feeder_FY26[SAIFI_Value], ROWS($N$9:N1062)),"")</f>
        <v>3.8776866829160205E-4</v>
      </c>
      <c r="O1062" s="91" cm="1">
        <f t="array" ref="O1062">IFERROR(INDEX([1]!v_s10a_incident_by_feeder_FY26[ICPs], ROWS($N$9:N1062)),"")</f>
        <v>14</v>
      </c>
      <c r="P1062" s="118" cm="1">
        <f t="array" ref="P1062">IFERROR(INDEX([1]!v_s10a_incident_by_feeder_FY26[CML], ROWS($P$9:P1062)),"")</f>
        <v>3304.000000061933</v>
      </c>
      <c r="Q1062" s="88" t="str" cm="1">
        <f t="array" ref="Q1062">IFERROR(INDEX([1]!v_s10a_incident_by_feeder_FY26[Planned or Unplanned], ROWS($Q$9:Q1062)),"")</f>
        <v>Unplanned</v>
      </c>
      <c r="R1062" s="88" t="str" cm="1">
        <f t="array" ref="R1062">IFERROR(INDEX([1]!v_s10a_incident_by_feeder_FY26[Cause], ROWS($R$9:R1062)),"")</f>
        <v>Vegetation</v>
      </c>
      <c r="S1062" s="88" t="str" cm="1">
        <f t="array" ref="S1062">IFERROR(INDEX([1]!v_s10a_incident_by_feeder_FY26[Details], ROWS($S$9:S1062)),"")</f>
        <v># Repair Broken Line, at Pole 419392, Paranui Rd, Taipa</v>
      </c>
      <c r="T1062" s="18"/>
    </row>
    <row r="1063" spans="1:20" ht="15.75" x14ac:dyDescent="0.25">
      <c r="A1063" s="10">
        <v>1063</v>
      </c>
      <c r="B1063" s="11"/>
      <c r="C1063" s="116"/>
      <c r="D1063" s="116"/>
      <c r="E1063" s="85" t="str" cm="1">
        <f t="array" ref="E1063">IFERROR(INDEX([1]!v_s10a_incident_by_feeder_FY26[Interruptions Identifier], ROWS($E$9:E1063)),"")</f>
        <v>INCD-37553-F-BROADWOOD</v>
      </c>
      <c r="F1063" s="85" t="str" cm="1">
        <f t="array" ref="F1063">IFERROR(INDEX([1]!v_s10a_incident_by_feeder_FY26[Circuit Location], ROWS($F$9:F1063)),"")</f>
        <v>Kaitaia Transmission 151922 - Broadwood</v>
      </c>
      <c r="G1063" s="88" t="str" cm="1">
        <f t="array" ref="G1063">IFERROR(INDEX(#REF!, ROWS($G$9:G1063)),"")</f>
        <v/>
      </c>
      <c r="H1063" s="88" t="str" cm="1">
        <f t="array" ref="H1063">IFERROR(INDEX([1]!v_s10a_incident_by_feeder_FY26[feeder], ROWS($H$9:H1063)),"")</f>
        <v>BROADWOOD</v>
      </c>
      <c r="I1063" s="89" cm="1">
        <f t="array" ref="I1063">IFERROR(INDEX([1]!v_s10a_incident_by_feeder_FY26[Start_Date], ROWS($I$9:I1063)),"")</f>
        <v>46106.270104166666</v>
      </c>
      <c r="J1063" s="90" cm="1">
        <f t="array" ref="J1063">IFERROR(INDEX([1]!v_s10a_incident_by_feeder_FY26[Start_Time], ROWS($J$9:J1063)),"")</f>
        <v>46106.270104166666</v>
      </c>
      <c r="K1063" s="89" cm="1">
        <f t="array" ref="K1063">IFERROR(INDEX([1]!v_s10a_incident_by_feeder_FY26[End_Date], ROWS($K$9:K1063)),"")</f>
        <v>46106.431250000001</v>
      </c>
      <c r="L1063" s="90" cm="1">
        <f t="array" ref="L1063">IFERROR(INDEX([1]!v_s10a_incident_by_feeder_FY26[End_Time], ROWS($L$9:L1063)),"")</f>
        <v>46106.431250000001</v>
      </c>
      <c r="M1063" s="97" cm="1">
        <f t="array" ref="M1063">IFERROR(INDEX([1]!v_s10a_incident_by_feeder_FY26[SAIDI_Value], ROWS($M$9:M1063)),"")</f>
        <v>1.5016803308512731E-3</v>
      </c>
      <c r="N1063" s="94" cm="1">
        <f t="array" ref="N1063">IFERROR(INDEX([1]!v_s10a_incident_by_feeder_FY26[SAIFI_Value], ROWS($N$9:N1063)),"")</f>
        <v>2.7697762020814727E-5</v>
      </c>
      <c r="O1063" s="91" cm="1">
        <f t="array" ref="O1063">IFERROR(INDEX([1]!v_s10a_incident_by_feeder_FY26[ICPs], ROWS($N$9:N1063)),"")</f>
        <v>0.92418300653548102</v>
      </c>
      <c r="P1063" s="118" cm="1">
        <f t="array" ref="P1063">IFERROR(INDEX([1]!v_s10a_incident_by_feeder_FY26[CML], ROWS($P$9:P1063)),"")</f>
        <v>54.216666665054362</v>
      </c>
      <c r="Q1063" s="88" t="str" cm="1">
        <f t="array" ref="Q1063">IFERROR(INDEX([1]!v_s10a_incident_by_feeder_FY26[Planned or Unplanned], ROWS($Q$9:Q1063)),"")</f>
        <v>Unplanned</v>
      </c>
      <c r="R1063" s="88" t="str" cm="1">
        <f t="array" ref="R1063">IFERROR(INDEX([1]!v_s10a_incident_by_feeder_FY26[Cause], ROWS($R$9:R1063)),"")</f>
        <v>Defective Equipment</v>
      </c>
      <c r="S1063" s="88" t="str" cm="1">
        <f t="array" ref="S1063">IFERROR(INDEX([1]!v_s10a_incident_by_feeder_FY26[Details], ROWS($S$9:S1063)),"")</f>
        <v># Broken Crossarm, Pole 411220, SH1, Kaikohe</v>
      </c>
      <c r="T1063" s="18"/>
    </row>
    <row r="1064" spans="1:20" ht="15.75" x14ac:dyDescent="0.25">
      <c r="A1064" s="10">
        <v>1064</v>
      </c>
      <c r="B1064" s="11"/>
      <c r="C1064" s="116"/>
      <c r="D1064" s="116"/>
      <c r="E1064" s="85" t="str" cm="1">
        <f t="array" ref="E1064">IFERROR(INDEX([1]!v_s10a_incident_by_feeder_FY26[Interruptions Identifier], ROWS($E$9:E1064)),"")</f>
        <v>INCD-37553-F-RANGIAHUA</v>
      </c>
      <c r="F1064" s="85" t="str" cm="1">
        <f t="array" ref="F1064">IFERROR(INDEX([1]!v_s10a_incident_by_feeder_FY26[Circuit Location], ROWS($F$9:F1064)),"")</f>
        <v>Kaikohe  CB0105 - Rangiahua</v>
      </c>
      <c r="G1064" s="88" t="str" cm="1">
        <f t="array" ref="G1064">IFERROR(INDEX(#REF!, ROWS($G$9:G1064)),"")</f>
        <v/>
      </c>
      <c r="H1064" s="88" t="str" cm="1">
        <f t="array" ref="H1064">IFERROR(INDEX([1]!v_s10a_incident_by_feeder_FY26[feeder], ROWS($H$9:H1064)),"")</f>
        <v>RANGIAHUA</v>
      </c>
      <c r="I1064" s="89" cm="1">
        <f t="array" ref="I1064">IFERROR(INDEX([1]!v_s10a_incident_by_feeder_FY26[Start_Date], ROWS($I$9:I1064)),"")</f>
        <v>46106.270104166666</v>
      </c>
      <c r="J1064" s="90" cm="1">
        <f t="array" ref="J1064">IFERROR(INDEX([1]!v_s10a_incident_by_feeder_FY26[Start_Time], ROWS($J$9:J1064)),"")</f>
        <v>46106.270104166666</v>
      </c>
      <c r="K1064" s="89" cm="1">
        <f t="array" ref="K1064">IFERROR(INDEX([1]!v_s10a_incident_by_feeder_FY26[End_Date], ROWS($K$9:K1064)),"")</f>
        <v>46106.431250000001</v>
      </c>
      <c r="L1064" s="90" cm="1">
        <f t="array" ref="L1064">IFERROR(INDEX([1]!v_s10a_incident_by_feeder_FY26[End_Time], ROWS($L$9:L1064)),"")</f>
        <v>46106.431250000001</v>
      </c>
      <c r="M1064" s="97" cm="1">
        <f t="array" ref="M1064">IFERROR(INDEX([1]!v_s10a_incident_by_feeder_FY26[SAIDI_Value], ROWS($M$9:M1064)),"")</f>
        <v>1.2661200974593525</v>
      </c>
      <c r="N1064" s="94" cm="1">
        <f t="array" ref="N1064">IFERROR(INDEX([1]!v_s10a_incident_by_feeder_FY26[SAIFI_Value], ROWS($N$9:N1064)),"")</f>
        <v>2.1161090183913132E-2</v>
      </c>
      <c r="O1064" s="91" cm="1">
        <f t="array" ref="O1064">IFERROR(INDEX([1]!v_s10a_incident_by_feeder_FY26[ICPs], ROWS($N$9:N1064)),"")</f>
        <v>706.07581699346383</v>
      </c>
      <c r="P1064" s="118" cm="1">
        <f t="array" ref="P1064">IFERROR(INDEX([1]!v_s10a_incident_by_feeder_FY26[CML], ROWS($P$9:P1064)),"")</f>
        <v>45711.999998672465</v>
      </c>
      <c r="Q1064" s="88" t="str" cm="1">
        <f t="array" ref="Q1064">IFERROR(INDEX([1]!v_s10a_incident_by_feeder_FY26[Planned or Unplanned], ROWS($Q$9:Q1064)),"")</f>
        <v>Unplanned</v>
      </c>
      <c r="R1064" s="88" t="str" cm="1">
        <f t="array" ref="R1064">IFERROR(INDEX([1]!v_s10a_incident_by_feeder_FY26[Cause], ROWS($R$9:R1064)),"")</f>
        <v>Defective Equipment</v>
      </c>
      <c r="S1064" s="88" t="str" cm="1">
        <f t="array" ref="S1064">IFERROR(INDEX([1]!v_s10a_incident_by_feeder_FY26[Details], ROWS($S$9:S1064)),"")</f>
        <v># Broken Crossarm, Pole 411220, SH1, Kaikohe</v>
      </c>
      <c r="T1064" s="18"/>
    </row>
    <row r="1065" spans="1:20" ht="15.75" x14ac:dyDescent="0.25">
      <c r="A1065" s="10">
        <v>1065</v>
      </c>
      <c r="B1065" s="11"/>
      <c r="C1065" s="116"/>
      <c r="D1065" s="116"/>
      <c r="E1065" s="85" t="str" cm="1">
        <f t="array" ref="E1065">IFERROR(INDEX([1]!v_s10a_incident_by_feeder_FY26[Interruptions Identifier], ROWS($E$9:E1065)),"")</f>
        <v>INCD-37556-F-KAIKOHE</v>
      </c>
      <c r="F1065" s="85" t="str" cm="1">
        <f t="array" ref="F1065">IFERROR(INDEX([1]!v_s10a_incident_by_feeder_FY26[Circuit Location], ROWS($F$9:F1065)),"")</f>
        <v>Kaikohe  CB0107 - Kaikohe</v>
      </c>
      <c r="G1065" s="88" t="str" cm="1">
        <f t="array" ref="G1065">IFERROR(INDEX(#REF!, ROWS($G$9:G1065)),"")</f>
        <v/>
      </c>
      <c r="H1065" s="88" t="str" cm="1">
        <f t="array" ref="H1065">IFERROR(INDEX([1]!v_s10a_incident_by_feeder_FY26[feeder], ROWS($H$9:H1065)),"")</f>
        <v>KAIKOHE</v>
      </c>
      <c r="I1065" s="89" cm="1">
        <f t="array" ref="I1065">IFERROR(INDEX([1]!v_s10a_incident_by_feeder_FY26[Start_Date], ROWS($I$9:I1065)),"")</f>
        <v>46106.358067129629</v>
      </c>
      <c r="J1065" s="90" cm="1">
        <f t="array" ref="J1065">IFERROR(INDEX([1]!v_s10a_incident_by_feeder_FY26[Start_Time], ROWS($J$9:J1065)),"")</f>
        <v>46106.358067129629</v>
      </c>
      <c r="K1065" s="89" cm="1">
        <f t="array" ref="K1065">IFERROR(INDEX([1]!v_s10a_incident_by_feeder_FY26[End_Date], ROWS($K$9:K1065)),"")</f>
        <v>46106.445833333331</v>
      </c>
      <c r="L1065" s="90" cm="1">
        <f t="array" ref="L1065">IFERROR(INDEX([1]!v_s10a_incident_by_feeder_FY26[End_Time], ROWS($L$9:L1065)),"")</f>
        <v>46106.445833333331</v>
      </c>
      <c r="M1065" s="97" cm="1">
        <f t="array" ref="M1065">IFERROR(INDEX([1]!v_s10a_incident_by_feeder_FY26[SAIDI_Value], ROWS($M$9:M1065)),"")</f>
        <v>3.4846965248372888</v>
      </c>
      <c r="N1065" s="94" cm="1">
        <f t="array" ref="N1065">IFERROR(INDEX([1]!v_s10a_incident_by_feeder_FY26[SAIFI_Value], ROWS($N$9:N1065)),"")</f>
        <v>3.4705295812098386E-2</v>
      </c>
      <c r="O1065" s="91" cm="1">
        <f t="array" ref="O1065">IFERROR(INDEX([1]!v_s10a_incident_by_feeder_FY26[ICPs], ROWS($N$9:N1065)),"")</f>
        <v>1253</v>
      </c>
      <c r="P1065" s="118" cm="1">
        <f t="array" ref="P1065">IFERROR(INDEX([1]!v_s10a_incident_by_feeder_FY26[CML], ROWS($P$9:P1065)),"")</f>
        <v>125811.48333272547</v>
      </c>
      <c r="Q1065" s="88" t="str" cm="1">
        <f t="array" ref="Q1065">IFERROR(INDEX([1]!v_s10a_incident_by_feeder_FY26[Planned or Unplanned], ROWS($Q$9:Q1065)),"")</f>
        <v>Unplanned</v>
      </c>
      <c r="R1065" s="88" t="str" cm="1">
        <f t="array" ref="R1065">IFERROR(INDEX([1]!v_s10a_incident_by_feeder_FY26[Cause], ROWS($R$9:R1065)),"")</f>
        <v>Unknown</v>
      </c>
      <c r="S1065" s="88" t="str" cm="1">
        <f t="array" ref="S1065">IFERROR(INDEX([1]!v_s10a_incident_by_feeder_FY26[Details], ROWS($S$9:S1065)),"")</f>
        <v># Circuit Breaker CB0107 Tripped, Reservoir Rd, Kaikohe</v>
      </c>
      <c r="T1065" s="18"/>
    </row>
    <row r="1066" spans="1:20" ht="15.75" x14ac:dyDescent="0.25">
      <c r="A1066" s="10">
        <v>1066</v>
      </c>
      <c r="B1066" s="11"/>
      <c r="C1066" s="116"/>
      <c r="D1066" s="116"/>
      <c r="E1066" s="85" t="str" cm="1">
        <f t="array" ref="E1066">IFERROR(INDEX([1]!v_s10a_incident_by_feeder_FY26[Interruptions Identifier], ROWS($E$9:E1066)),"")</f>
        <v>INCD-37565-F-PUKETI</v>
      </c>
      <c r="F1066" s="85" t="str" cm="1">
        <f t="array" ref="F1066">IFERROR(INDEX([1]!v_s10a_incident_by_feeder_FY26[Circuit Location], ROWS($F$9:F1066)),"")</f>
        <v>Waipapa 041692 - Puketi</v>
      </c>
      <c r="G1066" s="88" t="str" cm="1">
        <f t="array" ref="G1066">IFERROR(INDEX(#REF!, ROWS($G$9:G1066)),"")</f>
        <v/>
      </c>
      <c r="H1066" s="88" t="str" cm="1">
        <f t="array" ref="H1066">IFERROR(INDEX([1]!v_s10a_incident_by_feeder_FY26[feeder], ROWS($H$9:H1066)),"")</f>
        <v>PUKETI</v>
      </c>
      <c r="I1066" s="89" cm="1">
        <f t="array" ref="I1066">IFERROR(INDEX([1]!v_s10a_incident_by_feeder_FY26[Start_Date], ROWS($I$9:I1066)),"")</f>
        <v>46106.533333333333</v>
      </c>
      <c r="J1066" s="90" cm="1">
        <f t="array" ref="J1066">IFERROR(INDEX([1]!v_s10a_incident_by_feeder_FY26[Start_Time], ROWS($J$9:J1066)),"")</f>
        <v>46106.533333333333</v>
      </c>
      <c r="K1066" s="89" cm="1">
        <f t="array" ref="K1066">IFERROR(INDEX([1]!v_s10a_incident_by_feeder_FY26[End_Date], ROWS($K$9:K1066)),"")</f>
        <v>46106.787499999999</v>
      </c>
      <c r="L1066" s="90" cm="1">
        <f t="array" ref="L1066">IFERROR(INDEX([1]!v_s10a_incident_by_feeder_FY26[End_Time], ROWS($L$9:L1066)),"")</f>
        <v>46106.787499999999</v>
      </c>
      <c r="M1066" s="97" cm="1">
        <f t="array" ref="M1066">IFERROR(INDEX([1]!v_s10a_incident_by_feeder_FY26[SAIDI_Value], ROWS($M$9:M1066)),"")</f>
        <v>3.0412142698753853E-2</v>
      </c>
      <c r="N1066" s="94" cm="1">
        <f t="array" ref="N1066">IFERROR(INDEX([1]!v_s10a_incident_by_feeder_FY26[SAIFI_Value], ROWS($N$9:N1066)),"")</f>
        <v>8.3093286062486157E-5</v>
      </c>
      <c r="O1066" s="91" cm="1">
        <f t="array" ref="O1066">IFERROR(INDEX([1]!v_s10a_incident_by_feeder_FY26[ICPs], ROWS($N$9:N1066)),"")</f>
        <v>3</v>
      </c>
      <c r="P1066" s="118" cm="1">
        <f t="array" ref="P1066">IFERROR(INDEX([1]!v_s10a_incident_by_feeder_FY26[CML], ROWS($P$9:P1066)),"")</f>
        <v>1097.999999995809</v>
      </c>
      <c r="Q1066" s="88" t="str" cm="1">
        <f t="array" ref="Q1066">IFERROR(INDEX([1]!v_s10a_incident_by_feeder_FY26[Planned or Unplanned], ROWS($Q$9:Q1066)),"")</f>
        <v>Unplanned</v>
      </c>
      <c r="R1066" s="88" t="str" cm="1">
        <f t="array" ref="R1066">IFERROR(INDEX([1]!v_s10a_incident_by_feeder_FY26[Cause], ROWS($R$9:R1066)),"")</f>
        <v>Adverse Weather</v>
      </c>
      <c r="S1066" s="88" t="str" cm="1">
        <f t="array" ref="S1066">IFERROR(INDEX([1]!v_s10a_incident_by_feeder_FY26[Details], ROWS($S$9:S1066)),"")</f>
        <v># Line Down, at Pole 409155, Waiare Rd, Waipapa</v>
      </c>
      <c r="T1066" s="18"/>
    </row>
    <row r="1067" spans="1:20" ht="15.75" x14ac:dyDescent="0.25">
      <c r="A1067" s="10">
        <v>1067</v>
      </c>
      <c r="B1067" s="11"/>
      <c r="C1067" s="116"/>
      <c r="D1067" s="116"/>
      <c r="E1067" s="85" t="str" cm="1">
        <f t="array" ref="E1067">IFERROR(INDEX([1]!v_s10a_incident_by_feeder_FY26[Interruptions Identifier], ROWS($E$9:E1067)),"")</f>
        <v>INCD-37571-F-PUKENUI SOUTH</v>
      </c>
      <c r="F1067" s="85" t="str" cm="1">
        <f t="array" ref="F1067">IFERROR(INDEX([1]!v_s10a_incident_by_feeder_FY26[Circuit Location], ROWS($F$9:F1067)),"")</f>
        <v>Pukenui 131132 - Pukenui South</v>
      </c>
      <c r="G1067" s="88" t="str" cm="1">
        <f t="array" ref="G1067">IFERROR(INDEX(#REF!, ROWS($G$9:G1067)),"")</f>
        <v/>
      </c>
      <c r="H1067" s="88" t="str" cm="1">
        <f t="array" ref="H1067">IFERROR(INDEX([1]!v_s10a_incident_by_feeder_FY26[feeder], ROWS($H$9:H1067)),"")</f>
        <v>PUKENUI SOUTH</v>
      </c>
      <c r="I1067" s="89" cm="1">
        <f t="array" ref="I1067">IFERROR(INDEX([1]!v_s10a_incident_by_feeder_FY26[Start_Date], ROWS($I$9:I1067)),"")</f>
        <v>46106.615590277775</v>
      </c>
      <c r="J1067" s="90" cm="1">
        <f t="array" ref="J1067">IFERROR(INDEX([1]!v_s10a_incident_by_feeder_FY26[Start_Time], ROWS($J$9:J1067)),"")</f>
        <v>46106.615590277775</v>
      </c>
      <c r="K1067" s="89" cm="1">
        <f t="array" ref="K1067">IFERROR(INDEX([1]!v_s10a_incident_by_feeder_FY26[End_Date], ROWS($K$9:K1067)),"")</f>
        <v>46106.75</v>
      </c>
      <c r="L1067" s="90" cm="1">
        <f t="array" ref="L1067">IFERROR(INDEX([1]!v_s10a_incident_by_feeder_FY26[End_Time], ROWS($L$9:L1067)),"")</f>
        <v>46106.75</v>
      </c>
      <c r="M1067" s="97" cm="1">
        <f t="array" ref="M1067">IFERROR(INDEX([1]!v_s10a_incident_by_feeder_FY26[SAIDI_Value], ROWS($M$9:M1067)),"")</f>
        <v>0.74301554763475486</v>
      </c>
      <c r="N1067" s="94" cm="1">
        <f t="array" ref="N1067">IFERROR(INDEX([1]!v_s10a_incident_by_feeder_FY26[SAIFI_Value], ROWS($N$9:N1067)),"")</f>
        <v>2.3570795479725237E-2</v>
      </c>
      <c r="O1067" s="91" cm="1">
        <f t="array" ref="O1067">IFERROR(INDEX([1]!v_s10a_incident_by_feeder_FY26[ICPs], ROWS($N$9:N1067)),"")</f>
        <v>612</v>
      </c>
      <c r="P1067" s="118" cm="1">
        <f t="array" ref="P1067">IFERROR(INDEX([1]!v_s10a_incident_by_feeder_FY26[CML], ROWS($P$9:P1067)),"")</f>
        <v>26825.833331805188</v>
      </c>
      <c r="Q1067" s="88" t="str" cm="1">
        <f t="array" ref="Q1067">IFERROR(INDEX([1]!v_s10a_incident_by_feeder_FY26[Planned or Unplanned], ROWS($Q$9:Q1067)),"")</f>
        <v>Unplanned</v>
      </c>
      <c r="R1067" s="88" t="str" cm="1">
        <f t="array" ref="R1067">IFERROR(INDEX([1]!v_s10a_incident_by_feeder_FY26[Cause], ROWS($R$9:R1067)),"")</f>
        <v>Vegetation</v>
      </c>
      <c r="S1067" s="88" t="str" cm="1">
        <f t="array" ref="S1067">IFERROR(INDEX([1]!v_s10a_incident_by_feeder_FY26[Details], ROWS($S$9:S1067)),"")</f>
        <v># Tree through Line, Pole 432693, Hukatere Rd, Pukenui</v>
      </c>
      <c r="T1067" s="18"/>
    </row>
    <row r="1068" spans="1:20" ht="15.75" x14ac:dyDescent="0.25">
      <c r="A1068" s="10">
        <v>1068</v>
      </c>
      <c r="B1068" s="11"/>
      <c r="C1068" s="116"/>
      <c r="D1068" s="116"/>
      <c r="E1068" s="85" t="str" cm="1">
        <f t="array" ref="E1068">IFERROR(INDEX([1]!v_s10a_incident_by_feeder_FY26[Interruptions Identifier], ROWS($E$9:E1068)),"")</f>
        <v>INCD-37574-F-TAIPALS</v>
      </c>
      <c r="F1068" s="85" t="str" cm="1">
        <f t="array" ref="F1068">IFERROR(INDEX([1]!v_s10a_incident_by_feeder_FY26[Circuit Location], ROWS($F$9:F1068)),"")</f>
        <v>Taipa CB1205 - Tokerau</v>
      </c>
      <c r="G1068" s="88" t="str" cm="1">
        <f t="array" ref="G1068">IFERROR(INDEX(#REF!, ROWS($G$9:G1068)),"")</f>
        <v/>
      </c>
      <c r="H1068" s="88" t="str" cm="1">
        <f t="array" ref="H1068">IFERROR(INDEX([1]!v_s10a_incident_by_feeder_FY26[feeder], ROWS($H$9:H1068)),"")</f>
        <v>TAIPALS</v>
      </c>
      <c r="I1068" s="89" cm="1">
        <f t="array" ref="I1068">IFERROR(INDEX([1]!v_s10a_incident_by_feeder_FY26[Start_Date], ROWS($I$9:I1068)),"")</f>
        <v>46106.65693287037</v>
      </c>
      <c r="J1068" s="90" cm="1">
        <f t="array" ref="J1068">IFERROR(INDEX([1]!v_s10a_incident_by_feeder_FY26[Start_Time], ROWS($J$9:J1068)),"")</f>
        <v>46106.65693287037</v>
      </c>
      <c r="K1068" s="89" cm="1">
        <f t="array" ref="K1068">IFERROR(INDEX([1]!v_s10a_incident_by_feeder_FY26[End_Date], ROWS($K$9:K1068)),"")</f>
        <v>46106.790277777778</v>
      </c>
      <c r="L1068" s="90" cm="1">
        <f t="array" ref="L1068">IFERROR(INDEX([1]!v_s10a_incident_by_feeder_FY26[End_Time], ROWS($L$9:L1068)),"")</f>
        <v>46106.790277777778</v>
      </c>
      <c r="M1068" s="97" cm="1">
        <f t="array" ref="M1068">IFERROR(INDEX([1]!v_s10a_incident_by_feeder_FY26[SAIDI_Value], ROWS($M$9:M1068)),"")</f>
        <v>0.26029018023027306</v>
      </c>
      <c r="N1068" s="94" cm="1">
        <f t="array" ref="N1068">IFERROR(INDEX([1]!v_s10a_incident_by_feeder_FY26[SAIFI_Value], ROWS($N$9:N1068)),"")</f>
        <v>2.658985153999557E-3</v>
      </c>
      <c r="O1068" s="91" cm="1">
        <f t="array" ref="O1068">IFERROR(INDEX([1]!v_s10a_incident_by_feeder_FY26[ICPs], ROWS($N$9:N1068)),"")</f>
        <v>96</v>
      </c>
      <c r="P1068" s="118" cm="1">
        <f t="array" ref="P1068">IFERROR(INDEX([1]!v_s10a_incident_by_feeder_FY26[CML], ROWS($P$9:P1068)),"")</f>
        <v>9397.5166670337785</v>
      </c>
      <c r="Q1068" s="88" t="str" cm="1">
        <f t="array" ref="Q1068">IFERROR(INDEX([1]!v_s10a_incident_by_feeder_FY26[Planned or Unplanned], ROWS($Q$9:Q1068)),"")</f>
        <v>Unplanned</v>
      </c>
      <c r="R1068" s="88" t="str" cm="1">
        <f t="array" ref="R1068">IFERROR(INDEX([1]!v_s10a_incident_by_feeder_FY26[Cause], ROWS($R$9:R1068)),"")</f>
        <v>Defective Equipment</v>
      </c>
      <c r="S1068" s="88" t="str" cm="1">
        <f t="array" ref="S1068">IFERROR(INDEX([1]!v_s10a_incident_by_feeder_FY26[Details], ROWS($S$9:S1068)),"")</f>
        <v># Crossarm Failed at Pole 418381, Inland Rd, Taipa</v>
      </c>
      <c r="T1068" s="18"/>
    </row>
    <row r="1069" spans="1:20" ht="15.75" x14ac:dyDescent="0.25">
      <c r="A1069" s="10">
        <v>1069</v>
      </c>
      <c r="B1069" s="11"/>
      <c r="C1069" s="116"/>
      <c r="D1069" s="116"/>
      <c r="E1069" s="85" t="str" cm="1">
        <f t="array" ref="E1069">IFERROR(INDEX([1]!v_s10a_incident_by_feeder_FY26[Interruptions Identifier], ROWS($E$9:E1069)),"")</f>
        <v>INCD-37577-F-RAWENE</v>
      </c>
      <c r="F1069" s="85" t="str" cm="1">
        <f t="array" ref="F1069">IFERROR(INDEX([1]!v_s10a_incident_by_feeder_FY26[Circuit Location], ROWS($F$9:F1069)),"")</f>
        <v>Omanaia 051742 - Rawene</v>
      </c>
      <c r="G1069" s="88" t="str" cm="1">
        <f t="array" ref="G1069">IFERROR(INDEX(#REF!, ROWS($G$9:G1069)),"")</f>
        <v/>
      </c>
      <c r="H1069" s="88" t="str" cm="1">
        <f t="array" ref="H1069">IFERROR(INDEX([1]!v_s10a_incident_by_feeder_FY26[feeder], ROWS($H$9:H1069)),"")</f>
        <v>RAWENE</v>
      </c>
      <c r="I1069" s="89" cm="1">
        <f t="array" ref="I1069">IFERROR(INDEX([1]!v_s10a_incident_by_feeder_FY26[Start_Date], ROWS($I$9:I1069)),"")</f>
        <v>46106.677083333336</v>
      </c>
      <c r="J1069" s="90" cm="1">
        <f t="array" ref="J1069">IFERROR(INDEX([1]!v_s10a_incident_by_feeder_FY26[Start_Time], ROWS($J$9:J1069)),"")</f>
        <v>46106.677083333336</v>
      </c>
      <c r="K1069" s="89" cm="1">
        <f t="array" ref="K1069">IFERROR(INDEX([1]!v_s10a_incident_by_feeder_FY26[End_Date], ROWS($K$9:K1069)),"")</f>
        <v>46107.477083333331</v>
      </c>
      <c r="L1069" s="90" cm="1">
        <f t="array" ref="L1069">IFERROR(INDEX([1]!v_s10a_incident_by_feeder_FY26[End_Time], ROWS($L$9:L1069)),"")</f>
        <v>46107.477083333331</v>
      </c>
      <c r="M1069" s="97" cm="1">
        <f t="array" ref="M1069">IFERROR(INDEX([1]!v_s10a_incident_by_feeder_FY26[SAIDI_Value], ROWS($M$9:M1069)),"")</f>
        <v>0.42504246989925837</v>
      </c>
      <c r="N1069" s="94" cm="1">
        <f t="array" ref="N1069">IFERROR(INDEX([1]!v_s10a_incident_by_feeder_FY26[SAIFI_Value], ROWS($N$9:N1069)),"")</f>
        <v>1.4956791491247507E-3</v>
      </c>
      <c r="O1069" s="91" cm="1">
        <f t="array" ref="O1069">IFERROR(INDEX([1]!v_s10a_incident_by_feeder_FY26[ICPs], ROWS($N$9:N1069)),"")</f>
        <v>54</v>
      </c>
      <c r="P1069" s="118" cm="1">
        <f t="array" ref="P1069">IFERROR(INDEX([1]!v_s10a_incident_by_feeder_FY26[CML], ROWS($P$9:P1069)),"")</f>
        <v>15345.733333242824</v>
      </c>
      <c r="Q1069" s="88" t="str" cm="1">
        <f t="array" ref="Q1069">IFERROR(INDEX([1]!v_s10a_incident_by_feeder_FY26[Planned or Unplanned], ROWS($Q$9:Q1069)),"")</f>
        <v>Unplanned</v>
      </c>
      <c r="R1069" s="88" t="str" cm="1">
        <f t="array" ref="R1069">IFERROR(INDEX([1]!v_s10a_incident_by_feeder_FY26[Cause], ROWS($R$9:R1069)),"")</f>
        <v>Adverse Weather</v>
      </c>
      <c r="S1069" s="88" t="str" cm="1">
        <f t="array" ref="S1069">IFERROR(INDEX([1]!v_s10a_incident_by_feeder_FY26[Details], ROWS($S$9:S1069)),"")</f>
        <v># Suspension Clamp Failure, Pole 405615, SH12, Omanaia</v>
      </c>
      <c r="T1069" s="18"/>
    </row>
    <row r="1070" spans="1:20" ht="15.75" x14ac:dyDescent="0.25">
      <c r="A1070" s="10">
        <v>1070</v>
      </c>
      <c r="B1070" s="11"/>
      <c r="C1070" s="116"/>
      <c r="D1070" s="116"/>
      <c r="E1070" s="85" t="str" cm="1">
        <f t="array" ref="E1070">IFERROR(INDEX([1]!v_s10a_incident_by_feeder_FY26[Interruptions Identifier], ROWS($E$9:E1070)),"")</f>
        <v>INCD-37580-F-TE KAO</v>
      </c>
      <c r="F1070" s="85" t="str" cm="1">
        <f t="array" ref="F1070">IFERROR(INDEX([1]!v_s10a_incident_by_feeder_FY26[Circuit Location], ROWS($F$9:F1070)),"")</f>
        <v>Pukenui 131142 - Te Kao</v>
      </c>
      <c r="G1070" s="88" t="str" cm="1">
        <f t="array" ref="G1070">IFERROR(INDEX(#REF!, ROWS($G$9:G1070)),"")</f>
        <v/>
      </c>
      <c r="H1070" s="88" t="str" cm="1">
        <f t="array" ref="H1070">IFERROR(INDEX([1]!v_s10a_incident_by_feeder_FY26[feeder], ROWS($H$9:H1070)),"")</f>
        <v>TE KAO</v>
      </c>
      <c r="I1070" s="89" cm="1">
        <f t="array" ref="I1070">IFERROR(INDEX([1]!v_s10a_incident_by_feeder_FY26[Start_Date], ROWS($I$9:I1070)),"")</f>
        <v>46106.717361111114</v>
      </c>
      <c r="J1070" s="90" cm="1">
        <f t="array" ref="J1070">IFERROR(INDEX([1]!v_s10a_incident_by_feeder_FY26[Start_Time], ROWS($J$9:J1070)),"")</f>
        <v>46106.717361111114</v>
      </c>
      <c r="K1070" s="89" cm="1">
        <f t="array" ref="K1070">IFERROR(INDEX([1]!v_s10a_incident_by_feeder_FY26[End_Date], ROWS($K$9:K1070)),"")</f>
        <v>46106.883333333331</v>
      </c>
      <c r="L1070" s="90" cm="1">
        <f t="array" ref="L1070">IFERROR(INDEX([1]!v_s10a_incident_by_feeder_FY26[End_Time], ROWS($L$9:L1070)),"")</f>
        <v>46106.883333333331</v>
      </c>
      <c r="M1070" s="97" cm="1">
        <f t="array" ref="M1070">IFERROR(INDEX([1]!v_s10a_incident_by_feeder_FY26[SAIDI_Value], ROWS($M$9:M1070)),"")</f>
        <v>2.060298027863916</v>
      </c>
      <c r="N1070" s="94" cm="1">
        <f t="array" ref="N1070">IFERROR(INDEX([1]!v_s10a_incident_by_feeder_FY26[SAIFI_Value], ROWS($N$9:N1070)),"")</f>
        <v>9.72191446931088E-3</v>
      </c>
      <c r="O1070" s="91" cm="1">
        <f t="array" ref="O1070">IFERROR(INDEX([1]!v_s10a_incident_by_feeder_FY26[ICPs], ROWS($N$9:N1070)),"")</f>
        <v>351</v>
      </c>
      <c r="P1070" s="118" cm="1">
        <f t="array" ref="P1070">IFERROR(INDEX([1]!v_s10a_incident_by_feeder_FY26[CML], ROWS($P$9:P1070)),"")</f>
        <v>74384.999997998821</v>
      </c>
      <c r="Q1070" s="88" t="str" cm="1">
        <f t="array" ref="Q1070">IFERROR(INDEX([1]!v_s10a_incident_by_feeder_FY26[Planned or Unplanned], ROWS($Q$9:Q1070)),"")</f>
        <v>Unplanned</v>
      </c>
      <c r="R1070" s="88" t="str" cm="1">
        <f t="array" ref="R1070">IFERROR(INDEX([1]!v_s10a_incident_by_feeder_FY26[Cause], ROWS($R$9:R1070)),"")</f>
        <v>Defective Equipment</v>
      </c>
      <c r="S1070" s="88" t="str" cm="1">
        <f t="array" ref="S1070">IFERROR(INDEX([1]!v_s10a_incident_by_feeder_FY26[Details], ROWS($S$9:S1070)),"")</f>
        <v># Broken Crossarm, Pole 435504 Far North Rd, Pukenui</v>
      </c>
      <c r="T1070" s="18"/>
    </row>
    <row r="1071" spans="1:20" ht="15.75" x14ac:dyDescent="0.25">
      <c r="A1071" s="10">
        <v>1071</v>
      </c>
      <c r="B1071" s="11"/>
      <c r="C1071" s="116"/>
      <c r="D1071" s="116"/>
      <c r="E1071" s="85" t="str" cm="1">
        <f t="array" ref="E1071">IFERROR(INDEX([1]!v_s10a_incident_by_feeder_FY26[Interruptions Identifier], ROWS($E$9:E1071)),"")</f>
        <v>INCD-37589-F-RAWENE</v>
      </c>
      <c r="F1071" s="85" t="str" cm="1">
        <f t="array" ref="F1071">IFERROR(INDEX([1]!v_s10a_incident_by_feeder_FY26[Circuit Location], ROWS($F$9:F1071)),"")</f>
        <v>Omanaia 051742 - Rawene</v>
      </c>
      <c r="G1071" s="88" t="str" cm="1">
        <f t="array" ref="G1071">IFERROR(INDEX(#REF!, ROWS($G$9:G1071)),"")</f>
        <v/>
      </c>
      <c r="H1071" s="88" t="str" cm="1">
        <f t="array" ref="H1071">IFERROR(INDEX([1]!v_s10a_incident_by_feeder_FY26[feeder], ROWS($H$9:H1071)),"")</f>
        <v>RAWENE</v>
      </c>
      <c r="I1071" s="89" cm="1">
        <f t="array" ref="I1071">IFERROR(INDEX([1]!v_s10a_incident_by_feeder_FY26[Start_Date], ROWS($I$9:I1071)),"")</f>
        <v>46106.917361111111</v>
      </c>
      <c r="J1071" s="90" cm="1">
        <f t="array" ref="J1071">IFERROR(INDEX([1]!v_s10a_incident_by_feeder_FY26[Start_Time], ROWS($J$9:J1071)),"")</f>
        <v>46106.917361111111</v>
      </c>
      <c r="K1071" s="89" cm="1">
        <f t="array" ref="K1071">IFERROR(INDEX([1]!v_s10a_incident_by_feeder_FY26[End_Date], ROWS($K$9:K1071)),"")</f>
        <v>46109.635416666664</v>
      </c>
      <c r="L1071" s="90" cm="1">
        <f t="array" ref="L1071">IFERROR(INDEX([1]!v_s10a_incident_by_feeder_FY26[End_Time], ROWS($L$9:L1071)),"")</f>
        <v>46109.635416666664</v>
      </c>
      <c r="M1071" s="97" cm="1">
        <f t="array" ref="M1071">IFERROR(INDEX([1]!v_s10a_incident_by_feeder_FY26[SAIDI_Value], ROWS($M$9:M1071)),"")</f>
        <v>1.8116644508305257E-2</v>
      </c>
      <c r="N1071" s="94" cm="1">
        <f t="array" ref="N1071">IFERROR(INDEX([1]!v_s10a_incident_by_feeder_FY26[SAIFI_Value], ROWS($N$9:N1071)),"")</f>
        <v>1.3017948149789405E-3</v>
      </c>
      <c r="O1071" s="91" cm="1">
        <f t="array" ref="O1071">IFERROR(INDEX([1]!v_s10a_incident_by_feeder_FY26[ICPs], ROWS($N$9:N1071)),"")</f>
        <v>30.32137161084508</v>
      </c>
      <c r="P1071" s="118" cm="1">
        <f t="array" ref="P1071">IFERROR(INDEX([1]!v_s10a_incident_by_feeder_FY26[CML], ROWS($P$9:P1071)),"")</f>
        <v>654.08333332785298</v>
      </c>
      <c r="Q1071" s="88" t="str" cm="1">
        <f t="array" ref="Q1071">IFERROR(INDEX([1]!v_s10a_incident_by_feeder_FY26[Planned or Unplanned], ROWS($Q$9:Q1071)),"")</f>
        <v>Unplanned</v>
      </c>
      <c r="R1071" s="88" t="str" cm="1">
        <f t="array" ref="R1071">IFERROR(INDEX([1]!v_s10a_incident_by_feeder_FY26[Cause], ROWS($R$9:R1071)),"")</f>
        <v>Adverse Environment</v>
      </c>
      <c r="S1071" s="88" t="str" cm="1">
        <f t="array" ref="S1071">IFERROR(INDEX([1]!v_s10a_incident_by_feeder_FY26[Details], ROWS($S$9:S1071)),"")</f>
        <v># Multiple Faults, Wekaweka Rd, Waimamaku</v>
      </c>
      <c r="T1071" s="18"/>
    </row>
    <row r="1072" spans="1:20" ht="15.75" x14ac:dyDescent="0.25">
      <c r="A1072" s="10">
        <v>1072</v>
      </c>
      <c r="B1072" s="11"/>
      <c r="C1072" s="116"/>
      <c r="D1072" s="116"/>
      <c r="E1072" s="85" t="str" cm="1">
        <f t="array" ref="E1072">IFERROR(INDEX([1]!v_s10a_incident_by_feeder_FY26[Interruptions Identifier], ROWS($E$9:E1072)),"")</f>
        <v>INCD-37589-F-OPONONI</v>
      </c>
      <c r="F1072" s="85" t="str" cm="1">
        <f t="array" ref="F1072">IFERROR(INDEX([1]!v_s10a_incident_by_feeder_FY26[Circuit Location], ROWS($F$9:F1072)),"")</f>
        <v>Omanaia 051762 - Opononi</v>
      </c>
      <c r="G1072" s="88" t="str" cm="1">
        <f t="array" ref="G1072">IFERROR(INDEX(#REF!, ROWS($G$9:G1072)),"")</f>
        <v/>
      </c>
      <c r="H1072" s="88" t="str" cm="1">
        <f t="array" ref="H1072">IFERROR(INDEX([1]!v_s10a_incident_by_feeder_FY26[feeder], ROWS($H$9:H1072)),"")</f>
        <v>OPONONI</v>
      </c>
      <c r="I1072" s="89" cm="1">
        <f t="array" ref="I1072">IFERROR(INDEX([1]!v_s10a_incident_by_feeder_FY26[Start_Date], ROWS($I$9:I1072)),"")</f>
        <v>46106.917361111111</v>
      </c>
      <c r="J1072" s="90" cm="1">
        <f t="array" ref="J1072">IFERROR(INDEX([1]!v_s10a_incident_by_feeder_FY26[Start_Time], ROWS($J$9:J1072)),"")</f>
        <v>46106.917361111111</v>
      </c>
      <c r="K1072" s="89" cm="1">
        <f t="array" ref="K1072">IFERROR(INDEX([1]!v_s10a_incident_by_feeder_FY26[End_Date], ROWS($K$9:K1072)),"")</f>
        <v>46109.635416666664</v>
      </c>
      <c r="L1072" s="90" cm="1">
        <f t="array" ref="L1072">IFERROR(INDEX([1]!v_s10a_incident_by_feeder_FY26[End_Time], ROWS($L$9:L1072)),"")</f>
        <v>46109.635416666664</v>
      </c>
      <c r="M1072" s="97" cm="1">
        <f t="array" ref="M1072">IFERROR(INDEX([1]!v_s10a_incident_by_feeder_FY26[SAIDI_Value], ROWS($M$9:M1072)),"")</f>
        <v>10.179547972442391</v>
      </c>
      <c r="N1072" s="94" cm="1">
        <f t="array" ref="N1072">IFERROR(INDEX([1]!v_s10a_incident_by_feeder_FY26[SAIFI_Value], ROWS($N$9:N1072)),"")</f>
        <v>3.0439840460890755E-2</v>
      </c>
      <c r="O1072" s="91" cm="1">
        <f t="array" ref="O1072">IFERROR(INDEX([1]!v_s10a_incident_by_feeder_FY26[ICPs], ROWS($N$9:N1072)),"")</f>
        <v>709.00398724082925</v>
      </c>
      <c r="P1072" s="118" cm="1">
        <f t="array" ref="P1072">IFERROR(INDEX([1]!v_s10a_incident_by_feeder_FY26[CML], ROWS($P$9:P1072)),"")</f>
        <v>367522.39999706007</v>
      </c>
      <c r="Q1072" s="88" t="str" cm="1">
        <f t="array" ref="Q1072">IFERROR(INDEX([1]!v_s10a_incident_by_feeder_FY26[Planned or Unplanned], ROWS($Q$9:Q1072)),"")</f>
        <v>Unplanned</v>
      </c>
      <c r="R1072" s="88" t="str" cm="1">
        <f t="array" ref="R1072">IFERROR(INDEX([1]!v_s10a_incident_by_feeder_FY26[Cause], ROWS($R$9:R1072)),"")</f>
        <v>Adverse Environment</v>
      </c>
      <c r="S1072" s="88" t="str" cm="1">
        <f t="array" ref="S1072">IFERROR(INDEX([1]!v_s10a_incident_by_feeder_FY26[Details], ROWS($S$9:S1072)),"")</f>
        <v># Multiple Faults, Wekaweka Rd, Waimamaku</v>
      </c>
      <c r="T1072" s="18"/>
    </row>
    <row r="1073" spans="1:20" ht="15.75" x14ac:dyDescent="0.25">
      <c r="A1073" s="10">
        <v>1073</v>
      </c>
      <c r="B1073" s="11"/>
      <c r="C1073" s="116"/>
      <c r="D1073" s="116"/>
      <c r="E1073" s="85" t="str" cm="1">
        <f t="array" ref="E1073">IFERROR(INDEX([1]!v_s10a_incident_by_feeder_FY26[Interruptions Identifier], ROWS($E$9:E1073)),"")</f>
        <v>INCD-37589-F-BROADWOOD</v>
      </c>
      <c r="F1073" s="85" t="str" cm="1">
        <f t="array" ref="F1073">IFERROR(INDEX([1]!v_s10a_incident_by_feeder_FY26[Circuit Location], ROWS($F$9:F1073)),"")</f>
        <v>Kaitaia Transmission 151922 - Broadwood</v>
      </c>
      <c r="G1073" s="88" t="str" cm="1">
        <f t="array" ref="G1073">IFERROR(INDEX(#REF!, ROWS($G$9:G1073)),"")</f>
        <v/>
      </c>
      <c r="H1073" s="88" t="str" cm="1">
        <f t="array" ref="H1073">IFERROR(INDEX([1]!v_s10a_incident_by_feeder_FY26[feeder], ROWS($H$9:H1073)),"")</f>
        <v>BROADWOOD</v>
      </c>
      <c r="I1073" s="89" cm="1">
        <f t="array" ref="I1073">IFERROR(INDEX([1]!v_s10a_incident_by_feeder_FY26[Start_Date], ROWS($I$9:I1073)),"")</f>
        <v>46106.917361111111</v>
      </c>
      <c r="J1073" s="90" cm="1">
        <f t="array" ref="J1073">IFERROR(INDEX([1]!v_s10a_incident_by_feeder_FY26[Start_Time], ROWS($J$9:J1073)),"")</f>
        <v>46106.917361111111</v>
      </c>
      <c r="K1073" s="89" cm="1">
        <f t="array" ref="K1073">IFERROR(INDEX([1]!v_s10a_incident_by_feeder_FY26[End_Date], ROWS($K$9:K1073)),"")</f>
        <v>46109.635416666664</v>
      </c>
      <c r="L1073" s="90" cm="1">
        <f t="array" ref="L1073">IFERROR(INDEX([1]!v_s10a_incident_by_feeder_FY26[End_Time], ROWS($L$9:L1073)),"")</f>
        <v>46109.635416666664</v>
      </c>
      <c r="M1073" s="97" cm="1">
        <f t="array" ref="M1073">IFERROR(INDEX([1]!v_s10a_incident_by_feeder_FY26[SAIDI_Value], ROWS($M$9:M1073)),"")</f>
        <v>3.01240859736123</v>
      </c>
      <c r="N1073" s="94" cm="1">
        <f t="array" ref="N1073">IFERROR(INDEX([1]!v_s10a_incident_by_feeder_FY26[SAIFI_Value], ROWS($N$9:N1073)),"")</f>
        <v>2.9913582982494811E-3</v>
      </c>
      <c r="O1073" s="91" cm="1">
        <f t="array" ref="O1073">IFERROR(INDEX([1]!v_s10a_incident_by_feeder_FY26[ICPs], ROWS($N$9:N1073)),"")</f>
        <v>69.674641148324881</v>
      </c>
      <c r="P1073" s="118" cm="1">
        <f t="array" ref="P1073">IFERROR(INDEX([1]!v_s10a_incident_by_feeder_FY26[CML], ROWS($P$9:P1073)),"")</f>
        <v>108759.99999912984</v>
      </c>
      <c r="Q1073" s="88" t="str" cm="1">
        <f t="array" ref="Q1073">IFERROR(INDEX([1]!v_s10a_incident_by_feeder_FY26[Planned or Unplanned], ROWS($Q$9:Q1073)),"")</f>
        <v>Unplanned</v>
      </c>
      <c r="R1073" s="88" t="str" cm="1">
        <f t="array" ref="R1073">IFERROR(INDEX([1]!v_s10a_incident_by_feeder_FY26[Cause], ROWS($R$9:R1073)),"")</f>
        <v>Adverse Environment</v>
      </c>
      <c r="S1073" s="88" t="str" cm="1">
        <f t="array" ref="S1073">IFERROR(INDEX([1]!v_s10a_incident_by_feeder_FY26[Details], ROWS($S$9:S1073)),"")</f>
        <v># Multiple Faults, Wekaweka Rd, Waimamaku</v>
      </c>
      <c r="T1073" s="18"/>
    </row>
    <row r="1074" spans="1:20" ht="15.75" x14ac:dyDescent="0.25">
      <c r="A1074" s="10">
        <v>1074</v>
      </c>
      <c r="B1074" s="11"/>
      <c r="C1074" s="116"/>
      <c r="D1074" s="116"/>
      <c r="E1074" s="85" t="str" cm="1">
        <f t="array" ref="E1074">IFERROR(INDEX([1]!v_s10a_incident_by_feeder_FY26[Interruptions Identifier], ROWS($E$9:E1074)),"")</f>
        <v>INCD-37598-F-ORURU</v>
      </c>
      <c r="F1074" s="85" t="str" cm="1">
        <f t="array" ref="F1074">IFERROR(INDEX([1]!v_s10a_incident_by_feeder_FY26[Circuit Location], ROWS($F$9:F1074)),"")</f>
        <v>Taipa CB1206 - Oruru</v>
      </c>
      <c r="G1074" s="88" t="str" cm="1">
        <f t="array" ref="G1074">IFERROR(INDEX(#REF!, ROWS($G$9:G1074)),"")</f>
        <v/>
      </c>
      <c r="H1074" s="88" t="str" cm="1">
        <f t="array" ref="H1074">IFERROR(INDEX([1]!v_s10a_incident_by_feeder_FY26[feeder], ROWS($H$9:H1074)),"")</f>
        <v>ORURU</v>
      </c>
      <c r="I1074" s="89" cm="1">
        <f t="array" ref="I1074">IFERROR(INDEX([1]!v_s10a_incident_by_feeder_FY26[Start_Date], ROWS($I$9:I1074)),"")</f>
        <v>46107.060879629629</v>
      </c>
      <c r="J1074" s="90" cm="1">
        <f t="array" ref="J1074">IFERROR(INDEX([1]!v_s10a_incident_by_feeder_FY26[Start_Time], ROWS($J$9:J1074)),"")</f>
        <v>46107.060879629629</v>
      </c>
      <c r="K1074" s="89" cm="1">
        <f t="array" ref="K1074">IFERROR(INDEX([1]!v_s10a_incident_by_feeder_FY26[End_Date], ROWS($K$9:K1074)),"")</f>
        <v>46107.241666666669</v>
      </c>
      <c r="L1074" s="90" cm="1">
        <f t="array" ref="L1074">IFERROR(INDEX([1]!v_s10a_incident_by_feeder_FY26[End_Time], ROWS($L$9:L1074)),"")</f>
        <v>46107.241666666669</v>
      </c>
      <c r="M1074" s="97" cm="1">
        <f t="array" ref="M1074">IFERROR(INDEX([1]!v_s10a_incident_by_feeder_FY26[SAIDI_Value], ROWS($M$9:M1074)),"")</f>
        <v>5.530094541762371</v>
      </c>
      <c r="N1074" s="94" cm="1">
        <f t="array" ref="N1074">IFERROR(INDEX([1]!v_s10a_incident_by_feeder_FY26[SAIFI_Value], ROWS($N$9:N1074)),"")</f>
        <v>3.26833591845778E-2</v>
      </c>
      <c r="O1074" s="91" cm="1">
        <f t="array" ref="O1074">IFERROR(INDEX([1]!v_s10a_incident_by_feeder_FY26[ICPs], ROWS($N$9:N1074)),"")</f>
        <v>1179.9999999999966</v>
      </c>
      <c r="P1074" s="118" cm="1">
        <f t="array" ref="P1074">IFERROR(INDEX([1]!v_s10a_incident_by_feeder_FY26[CML], ROWS($P$9:P1074)),"")</f>
        <v>199658.53333578861</v>
      </c>
      <c r="Q1074" s="88" t="str" cm="1">
        <f t="array" ref="Q1074">IFERROR(INDEX([1]!v_s10a_incident_by_feeder_FY26[Planned or Unplanned], ROWS($Q$9:Q1074)),"")</f>
        <v>Unplanned</v>
      </c>
      <c r="R1074" s="88" t="str" cm="1">
        <f t="array" ref="R1074">IFERROR(INDEX([1]!v_s10a_incident_by_feeder_FY26[Cause], ROWS($R$9:R1074)),"")</f>
        <v>Vegetation</v>
      </c>
      <c r="S1074" s="88" t="str" cm="1">
        <f t="array" ref="S1074">IFERROR(INDEX([1]!v_s10a_incident_by_feeder_FY26[Details], ROWS($S$9:S1074)),"")</f>
        <v># Vegetation Tripped Kaitaia to Taipa 33kV Line, SH1, Taipa</v>
      </c>
      <c r="T1074" s="18"/>
    </row>
    <row r="1075" spans="1:20" ht="15.75" x14ac:dyDescent="0.25">
      <c r="A1075" s="10">
        <v>1075</v>
      </c>
      <c r="B1075" s="11"/>
      <c r="C1075" s="116"/>
      <c r="D1075" s="116"/>
      <c r="E1075" s="85" t="str" cm="1">
        <f t="array" ref="E1075">IFERROR(INDEX([1]!v_s10a_incident_by_feeder_FY26[Interruptions Identifier], ROWS($E$9:E1075)),"")</f>
        <v>INCD-37598-F-TAIPALS</v>
      </c>
      <c r="F1075" s="85" t="str" cm="1">
        <f t="array" ref="F1075">IFERROR(INDEX([1]!v_s10a_incident_by_feeder_FY26[Circuit Location], ROWS($F$9:F1075)),"")</f>
        <v>Taipa CB1205 - Tokerau</v>
      </c>
      <c r="G1075" s="88" t="str" cm="1">
        <f t="array" ref="G1075">IFERROR(INDEX(#REF!, ROWS($G$9:G1075)),"")</f>
        <v/>
      </c>
      <c r="H1075" s="88" t="str" cm="1">
        <f t="array" ref="H1075">IFERROR(INDEX([1]!v_s10a_incident_by_feeder_FY26[feeder], ROWS($H$9:H1075)),"")</f>
        <v>TAIPALS</v>
      </c>
      <c r="I1075" s="89" cm="1">
        <f t="array" ref="I1075">IFERROR(INDEX([1]!v_s10a_incident_by_feeder_FY26[Start_Date], ROWS($I$9:I1075)),"")</f>
        <v>46107.060879629629</v>
      </c>
      <c r="J1075" s="90" cm="1">
        <f t="array" ref="J1075">IFERROR(INDEX([1]!v_s10a_incident_by_feeder_FY26[Start_Time], ROWS($J$9:J1075)),"")</f>
        <v>46107.060879629629</v>
      </c>
      <c r="K1075" s="89" cm="1">
        <f t="array" ref="K1075">IFERROR(INDEX([1]!v_s10a_incident_by_feeder_FY26[End_Date], ROWS($K$9:K1075)),"")</f>
        <v>46107.241666666669</v>
      </c>
      <c r="L1075" s="90" cm="1">
        <f t="array" ref="L1075">IFERROR(INDEX([1]!v_s10a_incident_by_feeder_FY26[End_Time], ROWS($L$9:L1075)),"")</f>
        <v>46107.241666666669</v>
      </c>
      <c r="M1075" s="97" cm="1">
        <f t="array" ref="M1075">IFERROR(INDEX([1]!v_s10a_incident_by_feeder_FY26[SAIDI_Value], ROWS($M$9:M1075)),"")</f>
        <v>8.0930160094059769</v>
      </c>
      <c r="N1075" s="94" cm="1">
        <f t="array" ref="N1075">IFERROR(INDEX([1]!v_s10a_incident_by_feeder_FY26[SAIFI_Value], ROWS($N$9:N1075)),"")</f>
        <v>4.4981165521825725E-2</v>
      </c>
      <c r="O1075" s="91" cm="1">
        <f t="array" ref="O1075">IFERROR(INDEX([1]!v_s10a_incident_by_feeder_FY26[ICPs], ROWS($N$9:N1075)),"")</f>
        <v>1623.9999999999959</v>
      </c>
      <c r="P1075" s="118" cm="1">
        <f t="array" ref="P1075">IFERROR(INDEX([1]!v_s10a_incident_by_feeder_FY26[CML], ROWS($P$9:P1075)),"")</f>
        <v>292190.25000359339</v>
      </c>
      <c r="Q1075" s="88" t="str" cm="1">
        <f t="array" ref="Q1075">IFERROR(INDEX([1]!v_s10a_incident_by_feeder_FY26[Planned or Unplanned], ROWS($Q$9:Q1075)),"")</f>
        <v>Unplanned</v>
      </c>
      <c r="R1075" s="88" t="str" cm="1">
        <f t="array" ref="R1075">IFERROR(INDEX([1]!v_s10a_incident_by_feeder_FY26[Cause], ROWS($R$9:R1075)),"")</f>
        <v>Vegetation</v>
      </c>
      <c r="S1075" s="88" t="str" cm="1">
        <f t="array" ref="S1075">IFERROR(INDEX([1]!v_s10a_incident_by_feeder_FY26[Details], ROWS($S$9:S1075)),"")</f>
        <v># Vegetation Tripped Kaitaia to Taipa 33kV Line, SH1, Taipa</v>
      </c>
      <c r="T1075" s="18"/>
    </row>
    <row r="1076" spans="1:20" ht="15.75" x14ac:dyDescent="0.25">
      <c r="A1076" s="10">
        <v>1076</v>
      </c>
      <c r="B1076" s="11"/>
      <c r="C1076" s="116"/>
      <c r="D1076" s="116"/>
      <c r="E1076" s="85" t="str" cm="1">
        <f t="array" ref="E1076">IFERROR(INDEX([1]!v_s10a_incident_by_feeder_FY26[Interruptions Identifier], ROWS($E$9:E1076)),"")</f>
        <v>INCD-37598-F-MANGONUI</v>
      </c>
      <c r="F1076" s="85" t="str" cm="1">
        <f t="array" ref="F1076">IFERROR(INDEX([1]!v_s10a_incident_by_feeder_FY26[Circuit Location], ROWS($F$9:F1076)),"")</f>
        <v>Taipa CB1208 - Mangonui</v>
      </c>
      <c r="G1076" s="88" t="str" cm="1">
        <f t="array" ref="G1076">IFERROR(INDEX(#REF!, ROWS($G$9:G1076)),"")</f>
        <v/>
      </c>
      <c r="H1076" s="88" t="str" cm="1">
        <f t="array" ref="H1076">IFERROR(INDEX([1]!v_s10a_incident_by_feeder_FY26[feeder], ROWS($H$9:H1076)),"")</f>
        <v>MANGONUI</v>
      </c>
      <c r="I1076" s="89" cm="1">
        <f t="array" ref="I1076">IFERROR(INDEX([1]!v_s10a_incident_by_feeder_FY26[Start_Date], ROWS($I$9:I1076)),"")</f>
        <v>46107.060879629629</v>
      </c>
      <c r="J1076" s="90" cm="1">
        <f t="array" ref="J1076">IFERROR(INDEX([1]!v_s10a_incident_by_feeder_FY26[Start_Time], ROWS($J$9:J1076)),"")</f>
        <v>46107.060879629629</v>
      </c>
      <c r="K1076" s="89" cm="1">
        <f t="array" ref="K1076">IFERROR(INDEX([1]!v_s10a_incident_by_feeder_FY26[End_Date], ROWS($K$9:K1076)),"")</f>
        <v>46107.241666666669</v>
      </c>
      <c r="L1076" s="90" cm="1">
        <f t="array" ref="L1076">IFERROR(INDEX([1]!v_s10a_incident_by_feeder_FY26[End_Time], ROWS($L$9:L1076)),"")</f>
        <v>46107.241666666669</v>
      </c>
      <c r="M1076" s="97" cm="1">
        <f t="array" ref="M1076">IFERROR(INDEX([1]!v_s10a_incident_by_feeder_FY26[SAIDI_Value], ROWS($M$9:M1076)),"")</f>
        <v>5.9132598420108256</v>
      </c>
      <c r="N1076" s="94" cm="1">
        <f t="array" ref="N1076">IFERROR(INDEX([1]!v_s10a_incident_by_feeder_FY26[SAIFI_Value], ROWS($N$9:N1076)),"")</f>
        <v>5.0132949257699941E-2</v>
      </c>
      <c r="O1076" s="91" cm="1">
        <f t="array" ref="O1076">IFERROR(INDEX([1]!v_s10a_incident_by_feeder_FY26[ICPs], ROWS($N$9:N1076)),"")</f>
        <v>1809.9999999999986</v>
      </c>
      <c r="P1076" s="118" cm="1">
        <f t="array" ref="P1076">IFERROR(INDEX([1]!v_s10a_incident_by_feeder_FY26[CML], ROWS($P$9:P1076)),"")</f>
        <v>213492.33333595883</v>
      </c>
      <c r="Q1076" s="88" t="str" cm="1">
        <f t="array" ref="Q1076">IFERROR(INDEX([1]!v_s10a_incident_by_feeder_FY26[Planned or Unplanned], ROWS($Q$9:Q1076)),"")</f>
        <v>Unplanned</v>
      </c>
      <c r="R1076" s="88" t="str" cm="1">
        <f t="array" ref="R1076">IFERROR(INDEX([1]!v_s10a_incident_by_feeder_FY26[Cause], ROWS($R$9:R1076)),"")</f>
        <v>Vegetation</v>
      </c>
      <c r="S1076" s="88" t="str" cm="1">
        <f t="array" ref="S1076">IFERROR(INDEX([1]!v_s10a_incident_by_feeder_FY26[Details], ROWS($S$9:S1076)),"")</f>
        <v># Vegetation Tripped Kaitaia to Taipa 33kV Line, SH1, Taipa</v>
      </c>
      <c r="T1076" s="18"/>
    </row>
    <row r="1077" spans="1:20" ht="15.75" x14ac:dyDescent="0.25">
      <c r="A1077" s="10">
        <v>1077</v>
      </c>
      <c r="B1077" s="11"/>
      <c r="C1077" s="116"/>
      <c r="D1077" s="116"/>
      <c r="E1077" s="85" t="str" cm="1">
        <f t="array" ref="E1077">IFERROR(INDEX([1]!v_s10a_incident_by_feeder_FY26[Interruptions Identifier], ROWS($E$9:E1077)),"")</f>
        <v>INCD-37604-F-TAKOU BAY</v>
      </c>
      <c r="F1077" s="85" t="str" cm="1">
        <f t="array" ref="F1077">IFERROR(INDEX([1]!v_s10a_incident_by_feeder_FY26[Circuit Location], ROWS($F$9:F1077)),"")</f>
        <v>Waipapa 041672 - Takou Bay</v>
      </c>
      <c r="G1077" s="88" t="str" cm="1">
        <f t="array" ref="G1077">IFERROR(INDEX(#REF!, ROWS($G$9:G1077)),"")</f>
        <v/>
      </c>
      <c r="H1077" s="88" t="str" cm="1">
        <f t="array" ref="H1077">IFERROR(INDEX([1]!v_s10a_incident_by_feeder_FY26[feeder], ROWS($H$9:H1077)),"")</f>
        <v>TAKOU BAY</v>
      </c>
      <c r="I1077" s="89" cm="1">
        <f t="array" ref="I1077">IFERROR(INDEX([1]!v_s10a_incident_by_feeder_FY26[Start_Date], ROWS($I$9:I1077)),"")</f>
        <v>46107.341597222221</v>
      </c>
      <c r="J1077" s="90" cm="1">
        <f t="array" ref="J1077">IFERROR(INDEX([1]!v_s10a_incident_by_feeder_FY26[Start_Time], ROWS($J$9:J1077)),"")</f>
        <v>46107.341597222221</v>
      </c>
      <c r="K1077" s="89" cm="1">
        <f t="array" ref="K1077">IFERROR(INDEX([1]!v_s10a_incident_by_feeder_FY26[End_Date], ROWS($K$9:K1077)),"")</f>
        <v>46107.479062500002</v>
      </c>
      <c r="L1077" s="90" cm="1">
        <f t="array" ref="L1077">IFERROR(INDEX([1]!v_s10a_incident_by_feeder_FY26[End_Time], ROWS($L$9:L1077)),"")</f>
        <v>46107.479062500002</v>
      </c>
      <c r="M1077" s="97" cm="1">
        <f t="array" ref="M1077">IFERROR(INDEX([1]!v_s10a_incident_by_feeder_FY26[SAIDI_Value], ROWS($M$9:M1077)),"")</f>
        <v>0.9576778196858543</v>
      </c>
      <c r="N1077" s="94" cm="1">
        <f t="array" ref="N1077">IFERROR(INDEX([1]!v_s10a_incident_by_feeder_FY26[SAIFI_Value], ROWS($N$9:N1077)),"")</f>
        <v>2.0745623753600707E-2</v>
      </c>
      <c r="O1077" s="91" cm="1">
        <f t="array" ref="O1077">IFERROR(INDEX([1]!v_s10a_incident_by_feeder_FY26[ICPs], ROWS($N$9:N1077)),"")</f>
        <v>608</v>
      </c>
      <c r="P1077" s="118" cm="1">
        <f t="array" ref="P1077">IFERROR(INDEX([1]!v_s10a_incident_by_feeder_FY26[CML], ROWS($P$9:P1077)),"")</f>
        <v>34576.000001938082</v>
      </c>
      <c r="Q1077" s="88" t="str" cm="1">
        <f t="array" ref="Q1077">IFERROR(INDEX([1]!v_s10a_incident_by_feeder_FY26[Planned or Unplanned], ROWS($Q$9:Q1077)),"")</f>
        <v>Unplanned</v>
      </c>
      <c r="R1077" s="88" t="str" cm="1">
        <f t="array" ref="R1077">IFERROR(INDEX([1]!v_s10a_incident_by_feeder_FY26[Cause], ROWS($R$9:R1077)),"")</f>
        <v>Unknown</v>
      </c>
      <c r="S1077" s="88" t="str" cm="1">
        <f t="array" ref="S1077">IFERROR(INDEX([1]!v_s10a_incident_by_feeder_FY26[Details], ROWS($S$9:S1077)),"")</f>
        <v># Fuse F2009 Tripped due to Private Property Equipment, Takou Bay Rd, Waipapa</v>
      </c>
      <c r="T1077" s="18"/>
    </row>
    <row r="1078" spans="1:20" ht="15.75" x14ac:dyDescent="0.25">
      <c r="A1078" s="10">
        <v>1078</v>
      </c>
      <c r="B1078" s="11"/>
      <c r="C1078" s="116"/>
      <c r="D1078" s="116"/>
      <c r="E1078" s="85" t="str" cm="1">
        <f t="array" ref="E1078">IFERROR(INDEX([1]!v_s10a_incident_by_feeder_FY26[Interruptions Identifier], ROWS($E$9:E1078)),"")</f>
        <v>INCD-37613-F-ORURU</v>
      </c>
      <c r="F1078" s="85" t="str" cm="1">
        <f t="array" ref="F1078">IFERROR(INDEX([1]!v_s10a_incident_by_feeder_FY26[Circuit Location], ROWS($F$9:F1078)),"")</f>
        <v>Taipa CB1206 - Oruru</v>
      </c>
      <c r="G1078" s="88" t="str" cm="1">
        <f t="array" ref="G1078">IFERROR(INDEX(#REF!, ROWS($G$9:G1078)),"")</f>
        <v/>
      </c>
      <c r="H1078" s="88" t="str" cm="1">
        <f t="array" ref="H1078">IFERROR(INDEX([1]!v_s10a_incident_by_feeder_FY26[feeder], ROWS($H$9:H1078)),"")</f>
        <v>ORURU</v>
      </c>
      <c r="I1078" s="89" cm="1">
        <f t="array" ref="I1078">IFERROR(INDEX([1]!v_s10a_incident_by_feeder_FY26[Start_Date], ROWS($I$9:I1078)),"")</f>
        <v>46107.385601851849</v>
      </c>
      <c r="J1078" s="90" cm="1">
        <f t="array" ref="J1078">IFERROR(INDEX([1]!v_s10a_incident_by_feeder_FY26[Start_Time], ROWS($J$9:J1078)),"")</f>
        <v>46107.385601851849</v>
      </c>
      <c r="K1078" s="89" cm="1">
        <f t="array" ref="K1078">IFERROR(INDEX([1]!v_s10a_incident_by_feeder_FY26[End_Date], ROWS($K$9:K1078)),"")</f>
        <v>46108.384027777778</v>
      </c>
      <c r="L1078" s="90" cm="1">
        <f t="array" ref="L1078">IFERROR(INDEX([1]!v_s10a_incident_by_feeder_FY26[End_Time], ROWS($L$9:L1078)),"")</f>
        <v>46108.384027777778</v>
      </c>
      <c r="M1078" s="97" cm="1">
        <f t="array" ref="M1078">IFERROR(INDEX([1]!v_s10a_incident_by_feeder_FY26[SAIDI_Value], ROWS($M$9:M1078)),"")</f>
        <v>0.68858898369050314</v>
      </c>
      <c r="N1078" s="94" cm="1">
        <f t="array" ref="N1078">IFERROR(INDEX([1]!v_s10a_incident_by_feeder_FY26[SAIFI_Value], ROWS($N$9:N1078)),"")</f>
        <v>1.4569022822955894E-2</v>
      </c>
      <c r="O1078" s="91" cm="1">
        <f t="array" ref="O1078">IFERROR(INDEX([1]!v_s10a_incident_by_feeder_FY26[ICPs], ROWS($N$9:N1078)),"")</f>
        <v>326.34552332912966</v>
      </c>
      <c r="P1078" s="118" cm="1">
        <f t="array" ref="P1078">IFERROR(INDEX([1]!v_s10a_incident_by_feeder_FY26[CML], ROWS($P$9:P1078)),"")</f>
        <v>24860.816667161926</v>
      </c>
      <c r="Q1078" s="88" t="str" cm="1">
        <f t="array" ref="Q1078">IFERROR(INDEX([1]!v_s10a_incident_by_feeder_FY26[Planned or Unplanned], ROWS($Q$9:Q1078)),"")</f>
        <v>Unplanned</v>
      </c>
      <c r="R1078" s="88" t="str" cm="1">
        <f t="array" ref="R1078">IFERROR(INDEX([1]!v_s10a_incident_by_feeder_FY26[Cause], ROWS($R$9:R1078)),"")</f>
        <v>Vegetation</v>
      </c>
      <c r="S1078" s="88" t="str" cm="1">
        <f t="array" ref="S1078">IFERROR(INDEX([1]!v_s10a_incident_by_feeder_FY26[Details], ROWS($S$9:S1078)),"")</f>
        <v># Tree on Line, Pole 418890, Kopuokai Rd, Kaitaia</v>
      </c>
      <c r="T1078" s="18"/>
    </row>
    <row r="1079" spans="1:20" ht="15.75" x14ac:dyDescent="0.25">
      <c r="A1079" s="10">
        <v>1079</v>
      </c>
      <c r="B1079" s="11"/>
      <c r="C1079" s="116"/>
      <c r="D1079" s="116"/>
      <c r="E1079" s="85" t="str" cm="1">
        <f t="array" ref="E1079">IFERROR(INDEX([1]!v_s10a_incident_by_feeder_FY26[Interruptions Identifier], ROWS($E$9:E1079)),"")</f>
        <v>INCD-37613-F-FAIRBURN ROAD</v>
      </c>
      <c r="F1079" s="85" t="str" cm="1">
        <f t="array" ref="F1079">IFERROR(INDEX([1]!v_s10a_incident_by_feeder_FY26[Circuit Location], ROWS($F$9:F1079)),"")</f>
        <v>Kaitaia Transmission 151902 - Fairburn Road</v>
      </c>
      <c r="G1079" s="88" t="str" cm="1">
        <f t="array" ref="G1079">IFERROR(INDEX(#REF!, ROWS($G$9:G1079)),"")</f>
        <v/>
      </c>
      <c r="H1079" s="88" t="str" cm="1">
        <f t="array" ref="H1079">IFERROR(INDEX([1]!v_s10a_incident_by_feeder_FY26[feeder], ROWS($H$9:H1079)),"")</f>
        <v>FAIRBURN ROAD</v>
      </c>
      <c r="I1079" s="89" cm="1">
        <f t="array" ref="I1079">IFERROR(INDEX([1]!v_s10a_incident_by_feeder_FY26[Start_Date], ROWS($I$9:I1079)),"")</f>
        <v>46107.385601851849</v>
      </c>
      <c r="J1079" s="90" cm="1">
        <f t="array" ref="J1079">IFERROR(INDEX([1]!v_s10a_incident_by_feeder_FY26[Start_Time], ROWS($J$9:J1079)),"")</f>
        <v>46107.385601851849</v>
      </c>
      <c r="K1079" s="89" cm="1">
        <f t="array" ref="K1079">IFERROR(INDEX([1]!v_s10a_incident_by_feeder_FY26[End_Date], ROWS($K$9:K1079)),"")</f>
        <v>46108.384027777778</v>
      </c>
      <c r="L1079" s="90" cm="1">
        <f t="array" ref="L1079">IFERROR(INDEX([1]!v_s10a_incident_by_feeder_FY26[End_Time], ROWS($L$9:L1079)),"")</f>
        <v>46108.384027777778</v>
      </c>
      <c r="M1079" s="97" cm="1">
        <f t="array" ref="M1079">IFERROR(INDEX([1]!v_s10a_incident_by_feeder_FY26[SAIDI_Value], ROWS($M$9:M1079)),"")</f>
        <v>1.6230666962432827</v>
      </c>
      <c r="N1079" s="94" cm="1">
        <f t="array" ref="N1079">IFERROR(INDEX([1]!v_s10a_incident_by_feeder_FY26[SAIFI_Value], ROWS($N$9:N1079)),"")</f>
        <v>7.3953024595612574E-3</v>
      </c>
      <c r="O1079" s="91" cm="1">
        <f t="array" ref="O1079">IFERROR(INDEX([1]!v_s10a_incident_by_feeder_FY26[ICPs], ROWS($N$9:N1079)),"")</f>
        <v>165.65447667086988</v>
      </c>
      <c r="P1079" s="118" cm="1">
        <f t="array" ref="P1079">IFERROR(INDEX([1]!v_s10a_incident_by_feeder_FY26[CML], ROWS($P$9:P1079)),"")</f>
        <v>58599.200001167475</v>
      </c>
      <c r="Q1079" s="88" t="str" cm="1">
        <f t="array" ref="Q1079">IFERROR(INDEX([1]!v_s10a_incident_by_feeder_FY26[Planned or Unplanned], ROWS($Q$9:Q1079)),"")</f>
        <v>Unplanned</v>
      </c>
      <c r="R1079" s="88" t="str" cm="1">
        <f t="array" ref="R1079">IFERROR(INDEX([1]!v_s10a_incident_by_feeder_FY26[Cause], ROWS($R$9:R1079)),"")</f>
        <v>Vegetation</v>
      </c>
      <c r="S1079" s="88" t="str" cm="1">
        <f t="array" ref="S1079">IFERROR(INDEX([1]!v_s10a_incident_by_feeder_FY26[Details], ROWS($S$9:S1079)),"")</f>
        <v># Tree on Line, Pole 418890, Kopuokai Rd, Kaitaia</v>
      </c>
      <c r="T1079" s="18"/>
    </row>
    <row r="1080" spans="1:20" ht="15.75" x14ac:dyDescent="0.25">
      <c r="A1080" s="10">
        <v>1080</v>
      </c>
      <c r="B1080" s="11"/>
      <c r="C1080" s="116"/>
      <c r="D1080" s="116"/>
      <c r="E1080" s="85" t="str" cm="1">
        <f t="array" ref="E1080">IFERROR(INDEX([1]!v_s10a_incident_by_feeder_FY26[Interruptions Identifier], ROWS($E$9:E1080)),"")</f>
        <v>INCD-37616-F-TOTARA NORTH</v>
      </c>
      <c r="F1080" s="85" t="str" cm="1">
        <f t="array" ref="F1080">IFERROR(INDEX([1]!v_s10a_incident_by_feeder_FY26[Circuit Location], ROWS($F$9:F1080)),"")</f>
        <v>Kaeo 191782 - Totara North</v>
      </c>
      <c r="G1080" s="88" t="str" cm="1">
        <f t="array" ref="G1080">IFERROR(INDEX(#REF!, ROWS($G$9:G1080)),"")</f>
        <v/>
      </c>
      <c r="H1080" s="88" t="str" cm="1">
        <f t="array" ref="H1080">IFERROR(INDEX([1]!v_s10a_incident_by_feeder_FY26[feeder], ROWS($H$9:H1080)),"")</f>
        <v>TOTARA NORTH</v>
      </c>
      <c r="I1080" s="89" cm="1">
        <f t="array" ref="I1080">IFERROR(INDEX([1]!v_s10a_incident_by_feeder_FY26[Start_Date], ROWS($I$9:I1080)),"")</f>
        <v>46100.495138888888</v>
      </c>
      <c r="J1080" s="90" cm="1">
        <f t="array" ref="J1080">IFERROR(INDEX([1]!v_s10a_incident_by_feeder_FY26[Start_Time], ROWS($J$9:J1080)),"")</f>
        <v>46100.495138888888</v>
      </c>
      <c r="K1080" s="89" cm="1">
        <f t="array" ref="K1080">IFERROR(INDEX([1]!v_s10a_incident_by_feeder_FY26[End_Date], ROWS($K$9:K1080)),"")</f>
        <v>46107.488888888889</v>
      </c>
      <c r="L1080" s="90" cm="1">
        <f t="array" ref="L1080">IFERROR(INDEX([1]!v_s10a_incident_by_feeder_FY26[End_Time], ROWS($L$9:L1080)),"")</f>
        <v>46107.488888888889</v>
      </c>
      <c r="M1080" s="97" cm="1">
        <f t="array" ref="M1080">IFERROR(INDEX([1]!v_s10a_incident_by_feeder_FY26[SAIDI_Value], ROWS($M$9:M1080)),"")</f>
        <v>0.19892532683602954</v>
      </c>
      <c r="N1080" s="94" cm="1">
        <f t="array" ref="N1080">IFERROR(INDEX([1]!v_s10a_incident_by_feeder_FY26[SAIFI_Value], ROWS($N$9:N1080)),"")</f>
        <v>2.3266120097496122E-3</v>
      </c>
      <c r="O1080" s="91" cm="1">
        <f t="array" ref="O1080">IFERROR(INDEX([1]!v_s10a_incident_by_feeder_FY26[ICPs], ROWS($N$9:N1080)),"")</f>
        <v>84</v>
      </c>
      <c r="P1080" s="118" cm="1">
        <f t="array" ref="P1080">IFERROR(INDEX([1]!v_s10a_incident_by_feeder_FY26[CML], ROWS($P$9:P1080)),"")</f>
        <v>7182.00000008801</v>
      </c>
      <c r="Q1080" s="88" t="str" cm="1">
        <f t="array" ref="Q1080">IFERROR(INDEX([1]!v_s10a_incident_by_feeder_FY26[Planned or Unplanned], ROWS($Q$9:Q1080)),"")</f>
        <v>Unplanned</v>
      </c>
      <c r="R1080" s="88" t="str" cm="1">
        <f t="array" ref="R1080">IFERROR(INDEX([1]!v_s10a_incident_by_feeder_FY26[Cause], ROWS($R$9:R1080)),"")</f>
        <v>Vegetation</v>
      </c>
      <c r="S1080" s="88" t="str" cm="1">
        <f t="array" ref="S1080">IFERROR(INDEX([1]!v_s10a_incident_by_feeder_FY26[Details], ROWS($S$9:S1080)),"")</f>
        <v># Line Down, at Pole 410263, Otangaroa Rd, Kaeo</v>
      </c>
      <c r="T1080" s="18"/>
    </row>
    <row r="1081" spans="1:20" ht="15.75" x14ac:dyDescent="0.25">
      <c r="A1081" s="10">
        <v>1081</v>
      </c>
      <c r="B1081" s="11"/>
      <c r="C1081" s="116"/>
      <c r="D1081" s="116"/>
      <c r="E1081" s="85" t="str" cm="1">
        <f t="array" ref="E1081">IFERROR(INDEX([1]!v_s10a_incident_by_feeder_FY26[Interruptions Identifier], ROWS($E$9:E1081)),"")</f>
        <v>INCD-37619-F-PUKETI</v>
      </c>
      <c r="F1081" s="85" t="str" cm="1">
        <f t="array" ref="F1081">IFERROR(INDEX([1]!v_s10a_incident_by_feeder_FY26[Circuit Location], ROWS($F$9:F1081)),"")</f>
        <v>Waipapa 041692 - Puketi</v>
      </c>
      <c r="G1081" s="88" t="str" cm="1">
        <f t="array" ref="G1081">IFERROR(INDEX(#REF!, ROWS($G$9:G1081)),"")</f>
        <v/>
      </c>
      <c r="H1081" s="88" t="str" cm="1">
        <f t="array" ref="H1081">IFERROR(INDEX([1]!v_s10a_incident_by_feeder_FY26[feeder], ROWS($H$9:H1081)),"")</f>
        <v>PUKETI</v>
      </c>
      <c r="I1081" s="89" cm="1">
        <f t="array" ref="I1081">IFERROR(INDEX([1]!v_s10a_incident_by_feeder_FY26[Start_Date], ROWS($I$9:I1081)),"")</f>
        <v>46107.430555555555</v>
      </c>
      <c r="J1081" s="90" cm="1">
        <f t="array" ref="J1081">IFERROR(INDEX([1]!v_s10a_incident_by_feeder_FY26[Start_Time], ROWS($J$9:J1081)),"")</f>
        <v>46107.430555555555</v>
      </c>
      <c r="K1081" s="89" cm="1">
        <f t="array" ref="K1081">IFERROR(INDEX([1]!v_s10a_incident_by_feeder_FY26[End_Date], ROWS($K$9:K1081)),"")</f>
        <v>46107.493750000001</v>
      </c>
      <c r="L1081" s="90" cm="1">
        <f t="array" ref="L1081">IFERROR(INDEX([1]!v_s10a_incident_by_feeder_FY26[End_Time], ROWS($L$9:L1081)),"")</f>
        <v>46107.493750000001</v>
      </c>
      <c r="M1081" s="97" cm="1">
        <f t="array" ref="M1081">IFERROR(INDEX([1]!v_s10a_incident_by_feeder_FY26[SAIDI_Value], ROWS($M$9:M1081)),"")</f>
        <v>1.2242410813644817E-2</v>
      </c>
      <c r="N1081" s="94" cm="1">
        <f t="array" ref="N1081">IFERROR(INDEX([1]!v_s10a_incident_by_feeder_FY26[SAIFI_Value], ROWS($N$9:N1081)),"")</f>
        <v>1.3848881010414358E-4</v>
      </c>
      <c r="O1081" s="91" cm="1">
        <f t="array" ref="O1081">IFERROR(INDEX([1]!v_s10a_incident_by_feeder_FY26[ICPs], ROWS($N$9:N1081)),"")</f>
        <v>5</v>
      </c>
      <c r="P1081" s="118" cm="1">
        <f t="array" ref="P1081">IFERROR(INDEX([1]!v_s10a_incident_by_feeder_FY26[CML], ROWS($P$9:P1081)),"")</f>
        <v>442.00000001583248</v>
      </c>
      <c r="Q1081" s="88" t="str" cm="1">
        <f t="array" ref="Q1081">IFERROR(INDEX([1]!v_s10a_incident_by_feeder_FY26[Planned or Unplanned], ROWS($Q$9:Q1081)),"")</f>
        <v>Unplanned</v>
      </c>
      <c r="R1081" s="88" t="str" cm="1">
        <f t="array" ref="R1081">IFERROR(INDEX([1]!v_s10a_incident_by_feeder_FY26[Cause], ROWS($R$9:R1081)),"")</f>
        <v>Unknown</v>
      </c>
      <c r="S1081" s="88" t="str" cm="1">
        <f t="array" ref="S1081">IFERROR(INDEX([1]!v_s10a_incident_by_feeder_FY26[Details], ROWS($S$9:S1081)),"")</f>
        <v># Blown Fuse F2086, Waipapa Loop Rd, Waipapa</v>
      </c>
      <c r="T1081" s="18"/>
    </row>
    <row r="1082" spans="1:20" ht="15.75" x14ac:dyDescent="0.25">
      <c r="A1082" s="10">
        <v>1082</v>
      </c>
      <c r="B1082" s="11"/>
      <c r="C1082" s="116"/>
      <c r="D1082" s="116"/>
      <c r="E1082" s="85" t="str" cm="1">
        <f t="array" ref="E1082">IFERROR(INDEX([1]!v_s10a_incident_by_feeder_FY26[Interruptions Identifier], ROWS($E$9:E1082)),"")</f>
        <v>INCD-37622-F-INLET ROAD</v>
      </c>
      <c r="F1082" s="85" t="str" cm="1">
        <f t="array" ref="F1082">IFERROR(INDEX([1]!v_s10a_incident_by_feeder_FY26[Circuit Location], ROWS($F$9:F1082)),"")</f>
        <v>Kerikeri 181142 - Inlet Road</v>
      </c>
      <c r="G1082" s="88" t="str" cm="1">
        <f t="array" ref="G1082">IFERROR(INDEX(#REF!, ROWS($G$9:G1082)),"")</f>
        <v/>
      </c>
      <c r="H1082" s="88" t="str" cm="1">
        <f t="array" ref="H1082">IFERROR(INDEX([1]!v_s10a_incident_by_feeder_FY26[feeder], ROWS($H$9:H1082)),"")</f>
        <v>INLET ROAD</v>
      </c>
      <c r="I1082" s="89" cm="1">
        <f t="array" ref="I1082">IFERROR(INDEX([1]!v_s10a_incident_by_feeder_FY26[Start_Date], ROWS($I$9:I1082)),"")</f>
        <v>46107.431759259256</v>
      </c>
      <c r="J1082" s="90" cm="1">
        <f t="array" ref="J1082">IFERROR(INDEX([1]!v_s10a_incident_by_feeder_FY26[Start_Time], ROWS($J$9:J1082)),"")</f>
        <v>46107.431759259256</v>
      </c>
      <c r="K1082" s="89" cm="1">
        <f t="array" ref="K1082">IFERROR(INDEX([1]!v_s10a_incident_by_feeder_FY26[End_Date], ROWS($K$9:K1082)),"")</f>
        <v>46107.570833333331</v>
      </c>
      <c r="L1082" s="90" cm="1">
        <f t="array" ref="L1082">IFERROR(INDEX([1]!v_s10a_incident_by_feeder_FY26[End_Time], ROWS($L$9:L1082)),"")</f>
        <v>46107.570833333331</v>
      </c>
      <c r="M1082" s="97" cm="1">
        <f t="array" ref="M1082">IFERROR(INDEX([1]!v_s10a_incident_by_feeder_FY26[SAIDI_Value], ROWS($M$9:M1082)),"")</f>
        <v>0.89299061971973714</v>
      </c>
      <c r="N1082" s="94" cm="1">
        <f t="array" ref="N1082">IFERROR(INDEX([1]!v_s10a_incident_by_feeder_FY26[SAIFI_Value], ROWS($N$9:N1082)),"")</f>
        <v>9.5834256592067357E-3</v>
      </c>
      <c r="O1082" s="91" cm="1">
        <f t="array" ref="O1082">IFERROR(INDEX([1]!v_s10a_incident_by_feeder_FY26[ICPs], ROWS($N$9:N1082)),"")</f>
        <v>346</v>
      </c>
      <c r="P1082" s="118" cm="1">
        <f t="array" ref="P1082">IFERROR(INDEX([1]!v_s10a_incident_by_feeder_FY26[CML], ROWS($P$9:P1082)),"")</f>
        <v>32240.533334361389</v>
      </c>
      <c r="Q1082" s="88" t="str" cm="1">
        <f t="array" ref="Q1082">IFERROR(INDEX([1]!v_s10a_incident_by_feeder_FY26[Planned or Unplanned], ROWS($Q$9:Q1082)),"")</f>
        <v>Unplanned</v>
      </c>
      <c r="R1082" s="88" t="str" cm="1">
        <f t="array" ref="R1082">IFERROR(INDEX([1]!v_s10a_incident_by_feeder_FY26[Cause], ROWS($R$9:R1082)),"")</f>
        <v>Defective Equipment</v>
      </c>
      <c r="S1082" s="88" t="str" cm="1">
        <f t="array" ref="S1082">IFERROR(INDEX([1]!v_s10a_incident_by_feeder_FY26[Details], ROWS($S$9:S1082)),"")</f>
        <v># Line Down at Pole 401824, Kerikeri Inlet Rd, Kerikeri</v>
      </c>
      <c r="T1082" s="18"/>
    </row>
    <row r="1083" spans="1:20" ht="15.75" x14ac:dyDescent="0.25">
      <c r="A1083" s="10">
        <v>1083</v>
      </c>
      <c r="B1083" s="11"/>
      <c r="C1083" s="116"/>
      <c r="D1083" s="116"/>
      <c r="E1083" s="85" t="str" cm="1">
        <f t="array" ref="E1083">IFERROR(INDEX([1]!v_s10a_incident_by_feeder_FY26[Interruptions Identifier], ROWS($E$9:E1083)),"")</f>
        <v>INCD-37664-F-SHEPHERD ROAD</v>
      </c>
      <c r="F1083" s="85" t="str" cm="1">
        <f t="array" ref="F1083">IFERROR(INDEX([1]!v_s10a_incident_by_feeder_FY26[Circuit Location], ROWS($F$9:F1083)),"")</f>
        <v>Kerikeri 181192 - Shepherd Road</v>
      </c>
      <c r="G1083" s="88" t="str" cm="1">
        <f t="array" ref="G1083">IFERROR(INDEX(#REF!, ROWS($G$9:G1083)),"")</f>
        <v/>
      </c>
      <c r="H1083" s="88" t="str" cm="1">
        <f t="array" ref="H1083">IFERROR(INDEX([1]!v_s10a_incident_by_feeder_FY26[feeder], ROWS($H$9:H1083)),"")</f>
        <v>SHEPHERD ROAD</v>
      </c>
      <c r="I1083" s="89" cm="1">
        <f t="array" ref="I1083">IFERROR(INDEX([1]!v_s10a_incident_by_feeder_FY26[Start_Date], ROWS($I$9:I1083)),"")</f>
        <v>46107.703912037039</v>
      </c>
      <c r="J1083" s="90" cm="1">
        <f t="array" ref="J1083">IFERROR(INDEX([1]!v_s10a_incident_by_feeder_FY26[Start_Time], ROWS($J$9:J1083)),"")</f>
        <v>46107.703912037039</v>
      </c>
      <c r="K1083" s="89" cm="1">
        <f t="array" ref="K1083">IFERROR(INDEX([1]!v_s10a_incident_by_feeder_FY26[End_Date], ROWS($K$9:K1083)),"")</f>
        <v>46107.710856481484</v>
      </c>
      <c r="L1083" s="90" cm="1">
        <f t="array" ref="L1083">IFERROR(INDEX([1]!v_s10a_incident_by_feeder_FY26[End_Time], ROWS($L$9:L1083)),"")</f>
        <v>46107.710856481484</v>
      </c>
      <c r="M1083" s="97" cm="1">
        <f t="array" ref="M1083">IFERROR(INDEX([1]!v_s10a_incident_by_feeder_FY26[SAIDI_Value], ROWS($M$9:M1083)),"")</f>
        <v>7.3953024604221942E-2</v>
      </c>
      <c r="N1083" s="94" cm="1">
        <f t="array" ref="N1083">IFERROR(INDEX([1]!v_s10a_incident_by_feeder_FY26[SAIFI_Value], ROWS($N$9:N1083)),"")</f>
        <v>7.3953024595612678E-3</v>
      </c>
      <c r="O1083" s="91" cm="1">
        <f t="array" ref="O1083">IFERROR(INDEX([1]!v_s10a_incident_by_feeder_FY26[ICPs], ROWS($N$9:N1083)),"")</f>
        <v>267</v>
      </c>
      <c r="P1083" s="118" cm="1">
        <f t="array" ref="P1083">IFERROR(INDEX([1]!v_s10a_incident_by_feeder_FY26[CML], ROWS($P$9:P1083)),"")</f>
        <v>2670.0000003108289</v>
      </c>
      <c r="Q1083" s="88" t="str" cm="1">
        <f t="array" ref="Q1083">IFERROR(INDEX([1]!v_s10a_incident_by_feeder_FY26[Planned or Unplanned], ROWS($Q$9:Q1083)),"")</f>
        <v>Unplanned</v>
      </c>
      <c r="R1083" s="88" t="str" cm="1">
        <f t="array" ref="R1083">IFERROR(INDEX([1]!v_s10a_incident_by_feeder_FY26[Cause], ROWS($R$9:R1083)),"")</f>
        <v>Vegetation</v>
      </c>
      <c r="S1083" s="88" t="str" cm="1">
        <f t="array" ref="S1083">IFERROR(INDEX([1]!v_s10a_incident_by_feeder_FY26[Details], ROWS($S$9:S1083)),"")</f>
        <v># Branch on Line, at Pole 401231, Shepherd Rd, Kerikeri</v>
      </c>
      <c r="T1083" s="18"/>
    </row>
    <row r="1084" spans="1:20" ht="15.75" x14ac:dyDescent="0.25">
      <c r="A1084" s="10">
        <v>1084</v>
      </c>
      <c r="B1084" s="11"/>
      <c r="C1084" s="116"/>
      <c r="D1084" s="116"/>
      <c r="E1084" s="85" t="str" cm="1">
        <f t="array" ref="E1084">IFERROR(INDEX([1]!v_s10a_incident_by_feeder_FY26[Interruptions Identifier], ROWS($E$9:E1084)),"")</f>
        <v>INCD-37673-F-TOWAI</v>
      </c>
      <c r="F1084" s="85" t="str" cm="1">
        <f t="array" ref="F1084">IFERROR(INDEX([1]!v_s10a_incident_by_feeder_FY26[Circuit Location], ROWS($F$9:F1084)),"")</f>
        <v>Kawakawa CB0206 - Towai</v>
      </c>
      <c r="G1084" s="88" t="str" cm="1">
        <f t="array" ref="G1084">IFERROR(INDEX(#REF!, ROWS($G$9:G1084)),"")</f>
        <v/>
      </c>
      <c r="H1084" s="88" t="str" cm="1">
        <f t="array" ref="H1084">IFERROR(INDEX([1]!v_s10a_incident_by_feeder_FY26[feeder], ROWS($H$9:H1084)),"")</f>
        <v>TOWAI</v>
      </c>
      <c r="I1084" s="89" cm="1">
        <f t="array" ref="I1084">IFERROR(INDEX([1]!v_s10a_incident_by_feeder_FY26[Start_Date], ROWS($I$9:I1084)),"")</f>
        <v>46107.893333333333</v>
      </c>
      <c r="J1084" s="90" cm="1">
        <f t="array" ref="J1084">IFERROR(INDEX([1]!v_s10a_incident_by_feeder_FY26[Start_Time], ROWS($J$9:J1084)),"")</f>
        <v>46107.893333333333</v>
      </c>
      <c r="K1084" s="89" cm="1">
        <f t="array" ref="K1084">IFERROR(INDEX([1]!v_s10a_incident_by_feeder_FY26[End_Date], ROWS($K$9:K1084)),"")</f>
        <v>46108.59652777778</v>
      </c>
      <c r="L1084" s="90" cm="1">
        <f t="array" ref="L1084">IFERROR(INDEX([1]!v_s10a_incident_by_feeder_FY26[End_Time], ROWS($L$9:L1084)),"")</f>
        <v>46108.59652777778</v>
      </c>
      <c r="M1084" s="97" cm="1">
        <f t="array" ref="M1084">IFERROR(INDEX([1]!v_s10a_incident_by_feeder_FY26[SAIDI_Value], ROWS($M$9:M1084)),"")</f>
        <v>2.6083481054793149</v>
      </c>
      <c r="N1084" s="94" cm="1">
        <f t="array" ref="N1084">IFERROR(INDEX([1]!v_s10a_incident_by_feeder_FY26[SAIFI_Value], ROWS($N$9:N1084)),"")</f>
        <v>2.5758918679370706E-3</v>
      </c>
      <c r="O1084" s="91" cm="1">
        <f t="array" ref="O1084">IFERROR(INDEX([1]!v_s10a_incident_by_feeder_FY26[ICPs], ROWS($N$9:N1084)),"")</f>
        <v>93</v>
      </c>
      <c r="P1084" s="118" cm="1">
        <f t="array" ref="P1084">IFERROR(INDEX([1]!v_s10a_incident_by_feeder_FY26[CML], ROWS($P$9:P1084)),"")</f>
        <v>94171.800000225194</v>
      </c>
      <c r="Q1084" s="88" t="str" cm="1">
        <f t="array" ref="Q1084">IFERROR(INDEX([1]!v_s10a_incident_by_feeder_FY26[Planned or Unplanned], ROWS($Q$9:Q1084)),"")</f>
        <v>Unplanned</v>
      </c>
      <c r="R1084" s="88" t="str" cm="1">
        <f t="array" ref="R1084">IFERROR(INDEX([1]!v_s10a_incident_by_feeder_FY26[Cause], ROWS($R$9:R1084)),"")</f>
        <v>Defective Equipment</v>
      </c>
      <c r="S1084" s="88" t="str" cm="1">
        <f t="array" ref="S1084">IFERROR(INDEX([1]!v_s10a_incident_by_feeder_FY26[Details], ROWS($S$9:S1084)),"")</f>
        <v># Broken Pole during Storm, Callaghan Rd, Kawakawa</v>
      </c>
      <c r="T1084" s="18"/>
    </row>
    <row r="1085" spans="1:20" ht="15.75" x14ac:dyDescent="0.25">
      <c r="A1085" s="10">
        <v>1085</v>
      </c>
      <c r="B1085" s="11"/>
      <c r="C1085" s="116"/>
      <c r="D1085" s="116"/>
      <c r="E1085" s="85" t="str" cm="1">
        <f t="array" ref="E1085">IFERROR(INDEX([1]!v_s10a_incident_by_feeder_FY26[Interruptions Identifier], ROWS($E$9:E1085)),"")</f>
        <v>INCD-37676-F-PURERUA</v>
      </c>
      <c r="F1085" s="85" t="str" cm="1">
        <f t="array" ref="F1085">IFERROR(INDEX([1]!v_s10a_incident_by_feeder_FY26[Circuit Location], ROWS($F$9:F1085)),"")</f>
        <v>Waipapa 041632 - Purerua</v>
      </c>
      <c r="G1085" s="88" t="str" cm="1">
        <f t="array" ref="G1085">IFERROR(INDEX(#REF!, ROWS($G$9:G1085)),"")</f>
        <v/>
      </c>
      <c r="H1085" s="88" t="str" cm="1">
        <f t="array" ref="H1085">IFERROR(INDEX([1]!v_s10a_incident_by_feeder_FY26[feeder], ROWS($H$9:H1085)),"")</f>
        <v>PURERUA</v>
      </c>
      <c r="I1085" s="89" cm="1">
        <f t="array" ref="I1085">IFERROR(INDEX([1]!v_s10a_incident_by_feeder_FY26[Start_Date], ROWS($I$9:I1085)),"")</f>
        <v>46107.967060185183</v>
      </c>
      <c r="J1085" s="90" cm="1">
        <f t="array" ref="J1085">IFERROR(INDEX([1]!v_s10a_incident_by_feeder_FY26[Start_Time], ROWS($J$9:J1085)),"")</f>
        <v>46107.967060185183</v>
      </c>
      <c r="K1085" s="89" cm="1">
        <f t="array" ref="K1085">IFERROR(INDEX([1]!v_s10a_incident_by_feeder_FY26[End_Date], ROWS($K$9:K1085)),"")</f>
        <v>46108.318749999999</v>
      </c>
      <c r="L1085" s="90" cm="1">
        <f t="array" ref="L1085">IFERROR(INDEX([1]!v_s10a_incident_by_feeder_FY26[End_Time], ROWS($L$9:L1085)),"")</f>
        <v>46108.318749999999</v>
      </c>
      <c r="M1085" s="97" cm="1">
        <f t="array" ref="M1085">IFERROR(INDEX([1]!v_s10a_incident_by_feeder_FY26[SAIDI_Value], ROWS($M$9:M1085)),"")</f>
        <v>2.6931974296527197</v>
      </c>
      <c r="N1085" s="94" cm="1">
        <f t="array" ref="N1085">IFERROR(INDEX([1]!v_s10a_incident_by_feeder_FY26[SAIFI_Value], ROWS($N$9:N1085)),"")</f>
        <v>5.317970307999114E-3</v>
      </c>
      <c r="O1085" s="91" cm="1">
        <f t="array" ref="O1085">IFERROR(INDEX([1]!v_s10a_incident_by_feeder_FY26[ICPs], ROWS($N$9:N1085)),"")</f>
        <v>192</v>
      </c>
      <c r="P1085" s="118" cm="1">
        <f t="array" ref="P1085">IFERROR(INDEX([1]!v_s10a_incident_by_feeder_FY26[CML], ROWS($P$9:P1085)),"")</f>
        <v>97235.200000181794</v>
      </c>
      <c r="Q1085" s="88" t="str" cm="1">
        <f t="array" ref="Q1085">IFERROR(INDEX([1]!v_s10a_incident_by_feeder_FY26[Planned or Unplanned], ROWS($Q$9:Q1085)),"")</f>
        <v>Unplanned</v>
      </c>
      <c r="R1085" s="88" t="str" cm="1">
        <f t="array" ref="R1085">IFERROR(INDEX([1]!v_s10a_incident_by_feeder_FY26[Cause], ROWS($R$9:R1085)),"")</f>
        <v>Adverse Weather</v>
      </c>
      <c r="S1085" s="88" t="str" cm="1">
        <f t="array" ref="S1085">IFERROR(INDEX([1]!v_s10a_incident_by_feeder_FY26[Details], ROWS($S$9:S1085)),"")</f>
        <v># Adverse Weather Tripped Sectionaliser S1044, Opito Bay Rd, Waipapa</v>
      </c>
      <c r="T1085" s="18"/>
    </row>
    <row r="1086" spans="1:20" ht="15.75" x14ac:dyDescent="0.25">
      <c r="A1086" s="10">
        <v>1086</v>
      </c>
      <c r="B1086" s="11"/>
      <c r="C1086" s="116"/>
      <c r="D1086" s="116"/>
      <c r="E1086" s="85" t="str" cm="1">
        <f t="array" ref="E1086">IFERROR(INDEX([1]!v_s10a_incident_by_feeder_FY26[Interruptions Identifier], ROWS($E$9:E1086)),"")</f>
        <v>INCD-37682-F-ORURU</v>
      </c>
      <c r="F1086" s="85" t="str" cm="1">
        <f t="array" ref="F1086">IFERROR(INDEX([1]!v_s10a_incident_by_feeder_FY26[Circuit Location], ROWS($F$9:F1086)),"")</f>
        <v>Taipa CB1206 - Oruru</v>
      </c>
      <c r="G1086" s="88" t="str" cm="1">
        <f t="array" ref="G1086">IFERROR(INDEX(#REF!, ROWS($G$9:G1086)),"")</f>
        <v/>
      </c>
      <c r="H1086" s="88" t="str" cm="1">
        <f t="array" ref="H1086">IFERROR(INDEX([1]!v_s10a_incident_by_feeder_FY26[feeder], ROWS($H$9:H1086)),"")</f>
        <v>ORURU</v>
      </c>
      <c r="I1086" s="89" cm="1">
        <f t="array" ref="I1086">IFERROR(INDEX([1]!v_s10a_incident_by_feeder_FY26[Start_Date], ROWS($I$9:I1086)),"")</f>
        <v>46107.988194444442</v>
      </c>
      <c r="J1086" s="90" cm="1">
        <f t="array" ref="J1086">IFERROR(INDEX([1]!v_s10a_incident_by_feeder_FY26[Start_Time], ROWS($J$9:J1086)),"")</f>
        <v>46107.988194444442</v>
      </c>
      <c r="K1086" s="89" cm="1">
        <f t="array" ref="K1086">IFERROR(INDEX([1]!v_s10a_incident_by_feeder_FY26[End_Date], ROWS($K$9:K1086)),"")</f>
        <v>46108.347916666666</v>
      </c>
      <c r="L1086" s="90" cm="1">
        <f t="array" ref="L1086">IFERROR(INDEX([1]!v_s10a_incident_by_feeder_FY26[End_Time], ROWS($L$9:L1086)),"")</f>
        <v>46108.347916666666</v>
      </c>
      <c r="M1086" s="97" cm="1">
        <f t="array" ref="M1086">IFERROR(INDEX([1]!v_s10a_incident_by_feeder_FY26[SAIDI_Value], ROWS($M$9:M1086)),"")</f>
        <v>0.24390649235618511</v>
      </c>
      <c r="N1086" s="94" cm="1">
        <f t="array" ref="N1086">IFERROR(INDEX([1]!v_s10a_incident_by_feeder_FY26[SAIFI_Value], ROWS($N$9:N1086)),"")</f>
        <v>4.7086195435408821E-4</v>
      </c>
      <c r="O1086" s="91" cm="1">
        <f t="array" ref="O1086">IFERROR(INDEX([1]!v_s10a_incident_by_feeder_FY26[ICPs], ROWS($N$9:N1086)),"")</f>
        <v>17</v>
      </c>
      <c r="P1086" s="118" cm="1">
        <f t="array" ref="P1086">IFERROR(INDEX([1]!v_s10a_incident_by_feeder_FY26[CML], ROWS($P$9:P1086)),"")</f>
        <v>8806.0000000277068</v>
      </c>
      <c r="Q1086" s="88" t="str" cm="1">
        <f t="array" ref="Q1086">IFERROR(INDEX([1]!v_s10a_incident_by_feeder_FY26[Planned or Unplanned], ROWS($Q$9:Q1086)),"")</f>
        <v>Unplanned</v>
      </c>
      <c r="R1086" s="88" t="str" cm="1">
        <f t="array" ref="R1086">IFERROR(INDEX([1]!v_s10a_incident_by_feeder_FY26[Cause], ROWS($R$9:R1086)),"")</f>
        <v>Adverse Weather</v>
      </c>
      <c r="S1086" s="88" t="str" cm="1">
        <f t="array" ref="S1086">IFERROR(INDEX([1]!v_s10a_incident_by_feeder_FY26[Details], ROWS($S$9:S1086)),"")</f>
        <v># Adverse Weather, Tripped Fuse F2520, Sawyers Rd, Taipa</v>
      </c>
      <c r="T1086" s="18"/>
    </row>
    <row r="1087" spans="1:20" ht="15.75" x14ac:dyDescent="0.25">
      <c r="A1087" s="10">
        <v>1087</v>
      </c>
      <c r="B1087" s="11"/>
      <c r="C1087" s="116"/>
      <c r="D1087" s="116"/>
      <c r="E1087" s="85" t="str" cm="1">
        <f t="array" ref="E1087">IFERROR(INDEX([1]!v_s10a_incident_by_feeder_FY26[Interruptions Identifier], ROWS($E$9:E1087)),"")</f>
        <v>INCD-37691-F-NORTH ROAD</v>
      </c>
      <c r="F1087" s="85" t="str" cm="1">
        <f t="array" ref="F1087">IFERROR(INDEX([1]!v_s10a_incident_by_feeder_FY26[Circuit Location], ROWS($F$9:F1087)),"")</f>
        <v>NPL CB1408 - North Road</v>
      </c>
      <c r="G1087" s="88" t="str" cm="1">
        <f t="array" ref="G1087">IFERROR(INDEX(#REF!, ROWS($G$9:G1087)),"")</f>
        <v/>
      </c>
      <c r="H1087" s="88" t="str" cm="1">
        <f t="array" ref="H1087">IFERROR(INDEX([1]!v_s10a_incident_by_feeder_FY26[feeder], ROWS($H$9:H1087)),"")</f>
        <v>NORTH ROAD</v>
      </c>
      <c r="I1087" s="89" cm="1">
        <f t="array" ref="I1087">IFERROR(INDEX([1]!v_s10a_incident_by_feeder_FY26[Start_Date], ROWS($I$9:I1087)),"")</f>
        <v>46107.947222222225</v>
      </c>
      <c r="J1087" s="90" cm="1">
        <f t="array" ref="J1087">IFERROR(INDEX([1]!v_s10a_incident_by_feeder_FY26[Start_Time], ROWS($J$9:J1087)),"")</f>
        <v>46107.947222222225</v>
      </c>
      <c r="K1087" s="89" cm="1">
        <f t="array" ref="K1087">IFERROR(INDEX([1]!v_s10a_incident_by_feeder_FY26[End_Date], ROWS($K$9:K1087)),"")</f>
        <v>46109.67291666667</v>
      </c>
      <c r="L1087" s="90" cm="1">
        <f t="array" ref="L1087">IFERROR(INDEX([1]!v_s10a_incident_by_feeder_FY26[End_Time], ROWS($L$9:L1087)),"")</f>
        <v>46109.67291666667</v>
      </c>
      <c r="M1087" s="97" cm="1">
        <f t="array" ref="M1087">IFERROR(INDEX([1]!v_s10a_incident_by_feeder_FY26[SAIDI_Value], ROWS($M$9:M1087)),"")</f>
        <v>1.0165928059479783</v>
      </c>
      <c r="N1087" s="94" cm="1">
        <f t="array" ref="N1087">IFERROR(INDEX([1]!v_s10a_incident_by_feeder_FY26[SAIFI_Value], ROWS($N$9:N1087)),"")</f>
        <v>4.7917128296033678E-3</v>
      </c>
      <c r="O1087" s="91" cm="1">
        <f t="array" ref="O1087">IFERROR(INDEX([1]!v_s10a_incident_by_feeder_FY26[ICPs], ROWS($N$9:N1087)),"")</f>
        <v>80</v>
      </c>
      <c r="P1087" s="118" cm="1">
        <f t="array" ref="P1087">IFERROR(INDEX([1]!v_s10a_incident_by_feeder_FY26[CML], ROWS($P$9:P1087)),"")</f>
        <v>36703.066665945807</v>
      </c>
      <c r="Q1087" s="88" t="str" cm="1">
        <f t="array" ref="Q1087">IFERROR(INDEX([1]!v_s10a_incident_by_feeder_FY26[Planned or Unplanned], ROWS($Q$9:Q1087)),"")</f>
        <v>Unplanned</v>
      </c>
      <c r="R1087" s="88" t="str" cm="1">
        <f t="array" ref="R1087">IFERROR(INDEX([1]!v_s10a_incident_by_feeder_FY26[Cause], ROWS($R$9:R1087)),"")</f>
        <v>Adverse Environment</v>
      </c>
      <c r="S1087" s="88" t="str" cm="1">
        <f t="array" ref="S1087">IFERROR(INDEX([1]!v_s10a_incident_by_feeder_FY26[Details], ROWS($S$9:S1087)),"")</f>
        <v># Blown Fuses at RM115, due to Submerged Transformers, T05401, North Park Drive, Kaitaia</v>
      </c>
      <c r="T1087" s="18"/>
    </row>
    <row r="1088" spans="1:20" ht="15.75" x14ac:dyDescent="0.25">
      <c r="A1088" s="10">
        <v>1088</v>
      </c>
      <c r="B1088" s="11"/>
      <c r="C1088" s="116"/>
      <c r="D1088" s="116"/>
      <c r="E1088" s="85" t="str" cm="1">
        <f t="array" ref="E1088">IFERROR(INDEX([1]!v_s10a_incident_by_feeder_FY26[Interruptions Identifier], ROWS($E$9:E1088)),"")</f>
        <v>INCD-37694-F-RANGITIHI</v>
      </c>
      <c r="F1088" s="85" t="str" cm="1">
        <f t="array" ref="F1088">IFERROR(INDEX([1]!v_s10a_incident_by_feeder_FY26[Circuit Location], ROWS($F$9:F1088)),"")</f>
        <v>Kaitaia Transmission 151912 - Rangitihi</v>
      </c>
      <c r="G1088" s="88" t="str" cm="1">
        <f t="array" ref="G1088">IFERROR(INDEX(#REF!, ROWS($G$9:G1088)),"")</f>
        <v/>
      </c>
      <c r="H1088" s="88" t="str" cm="1">
        <f t="array" ref="H1088">IFERROR(INDEX([1]!v_s10a_incident_by_feeder_FY26[feeder], ROWS($H$9:H1088)),"")</f>
        <v>RANGITIHI</v>
      </c>
      <c r="I1088" s="89" cm="1">
        <f t="array" ref="I1088">IFERROR(INDEX([1]!v_s10a_incident_by_feeder_FY26[Start_Date], ROWS($I$9:I1088)),"")</f>
        <v>46108.445138888892</v>
      </c>
      <c r="J1088" s="90" cm="1">
        <f t="array" ref="J1088">IFERROR(INDEX([1]!v_s10a_incident_by_feeder_FY26[Start_Time], ROWS($J$9:J1088)),"")</f>
        <v>46108.445138888892</v>
      </c>
      <c r="K1088" s="89" cm="1">
        <f t="array" ref="K1088">IFERROR(INDEX([1]!v_s10a_incident_by_feeder_FY26[End_Date], ROWS($K$9:K1088)),"")</f>
        <v>46108.565972222219</v>
      </c>
      <c r="L1088" s="90" cm="1">
        <f t="array" ref="L1088">IFERROR(INDEX([1]!v_s10a_incident_by_feeder_FY26[End_Time], ROWS($L$9:L1088)),"")</f>
        <v>46108.565972222219</v>
      </c>
      <c r="M1088" s="97" cm="1">
        <f t="array" ref="M1088">IFERROR(INDEX([1]!v_s10a_incident_by_feeder_FY26[SAIDI_Value], ROWS($M$9:M1088)),"")</f>
        <v>0.24437735429698362</v>
      </c>
      <c r="N1088" s="94" cm="1">
        <f t="array" ref="N1088">IFERROR(INDEX([1]!v_s10a_incident_by_feeder_FY26[SAIFI_Value], ROWS($N$9:N1088)),"")</f>
        <v>1.467981387103922E-3</v>
      </c>
      <c r="O1088" s="91" cm="1">
        <f t="array" ref="O1088">IFERROR(INDEX([1]!v_s10a_incident_by_feeder_FY26[ICPs], ROWS($N$9:N1088)),"")</f>
        <v>53</v>
      </c>
      <c r="P1088" s="118" cm="1">
        <f t="array" ref="P1088">IFERROR(INDEX([1]!v_s10a_incident_by_feeder_FY26[CML], ROWS($P$9:P1088)),"")</f>
        <v>8822.9999995382968</v>
      </c>
      <c r="Q1088" s="88" t="str" cm="1">
        <f t="array" ref="Q1088">IFERROR(INDEX([1]!v_s10a_incident_by_feeder_FY26[Planned or Unplanned], ROWS($Q$9:Q1088)),"")</f>
        <v>Unplanned</v>
      </c>
      <c r="R1088" s="88" t="str" cm="1">
        <f t="array" ref="R1088">IFERROR(INDEX([1]!v_s10a_incident_by_feeder_FY26[Cause], ROWS($R$9:R1088)),"")</f>
        <v>Adverse Environment</v>
      </c>
      <c r="S1088" s="88" t="str" cm="1">
        <f t="array" ref="S1088">IFERROR(INDEX([1]!v_s10a_incident_by_feeder_FY26[Details], ROWS($S$9:S1088)),"")</f>
        <v># Emergency Isolation, Pole 407818 Gave Way due to Slip, SH1, Kaitaia</v>
      </c>
      <c r="T1088" s="18"/>
    </row>
    <row r="1089" spans="1:20" ht="15.75" x14ac:dyDescent="0.25">
      <c r="A1089" s="10">
        <v>1089</v>
      </c>
      <c r="B1089" s="11"/>
      <c r="C1089" s="116"/>
      <c r="D1089" s="116"/>
      <c r="E1089" s="85" t="str" cm="1">
        <f t="array" ref="E1089">IFERROR(INDEX([1]!v_s10a_incident_by_feeder_FY26[Interruptions Identifier], ROWS($E$9:E1089)),"")</f>
        <v>INCD-37703-F-HOREKE</v>
      </c>
      <c r="F1089" s="85" t="str" cm="1">
        <f t="array" ref="F1089">IFERROR(INDEX([1]!v_s10a_incident_by_feeder_FY26[Circuit Location], ROWS($F$9:F1089)),"")</f>
        <v>Kaikohe  CB0111 - Horeke</v>
      </c>
      <c r="G1089" s="88" t="str" cm="1">
        <f t="array" ref="G1089">IFERROR(INDEX(#REF!, ROWS($G$9:G1089)),"")</f>
        <v/>
      </c>
      <c r="H1089" s="88" t="str" cm="1">
        <f t="array" ref="H1089">IFERROR(INDEX([1]!v_s10a_incident_by_feeder_FY26[feeder], ROWS($H$9:H1089)),"")</f>
        <v>HOREKE</v>
      </c>
      <c r="I1089" s="89" cm="1">
        <f t="array" ref="I1089">IFERROR(INDEX([1]!v_s10a_incident_by_feeder_FY26[Start_Date], ROWS($I$9:I1089)),"")</f>
        <v>46108.638888888891</v>
      </c>
      <c r="J1089" s="90" cm="1">
        <f t="array" ref="J1089">IFERROR(INDEX([1]!v_s10a_incident_by_feeder_FY26[Start_Time], ROWS($J$9:J1089)),"")</f>
        <v>46108.638888888891</v>
      </c>
      <c r="K1089" s="89" cm="1">
        <f t="array" ref="K1089">IFERROR(INDEX([1]!v_s10a_incident_by_feeder_FY26[End_Date], ROWS($K$9:K1089)),"")</f>
        <v>46108.765972222223</v>
      </c>
      <c r="L1089" s="90" cm="1">
        <f t="array" ref="L1089">IFERROR(INDEX([1]!v_s10a_incident_by_feeder_FY26[End_Time], ROWS($L$9:L1089)),"")</f>
        <v>46108.765972222223</v>
      </c>
      <c r="M1089" s="97" cm="1">
        <f t="array" ref="M1089">IFERROR(INDEX([1]!v_s10a_incident_by_feeder_FY26[SAIDI_Value], ROWS($M$9:M1089)),"")</f>
        <v>3.0412142698753853E-2</v>
      </c>
      <c r="N1089" s="94" cm="1">
        <f t="array" ref="N1089">IFERROR(INDEX([1]!v_s10a_incident_by_feeder_FY26[SAIFI_Value], ROWS($N$9:N1089)),"")</f>
        <v>1.6618657212497231E-4</v>
      </c>
      <c r="O1089" s="91" cm="1">
        <f t="array" ref="O1089">IFERROR(INDEX([1]!v_s10a_incident_by_feeder_FY26[ICPs], ROWS($N$9:N1089)),"")</f>
        <v>6</v>
      </c>
      <c r="P1089" s="118" cm="1">
        <f t="array" ref="P1089">IFERROR(INDEX([1]!v_s10a_incident_by_feeder_FY26[CML], ROWS($P$9:P1089)),"")</f>
        <v>1097.999999995809</v>
      </c>
      <c r="Q1089" s="88" t="str" cm="1">
        <f t="array" ref="Q1089">IFERROR(INDEX([1]!v_s10a_incident_by_feeder_FY26[Planned or Unplanned], ROWS($Q$9:Q1089)),"")</f>
        <v>Unplanned</v>
      </c>
      <c r="R1089" s="88" t="str" cm="1">
        <f t="array" ref="R1089">IFERROR(INDEX([1]!v_s10a_incident_by_feeder_FY26[Cause], ROWS($R$9:R1089)),"")</f>
        <v>Vegetation</v>
      </c>
      <c r="S1089" s="88" t="str" cm="1">
        <f t="array" ref="S1089">IFERROR(INDEX([1]!v_s10a_incident_by_feeder_FY26[Details], ROWS($S$9:S1089)),"")</f>
        <v># Tree on Line, Pole 419854, Okaka Rd, Waimate North</v>
      </c>
      <c r="T1089" s="18"/>
    </row>
    <row r="1090" spans="1:20" ht="15.75" x14ac:dyDescent="0.25">
      <c r="A1090" s="10">
        <v>1090</v>
      </c>
      <c r="B1090" s="11"/>
      <c r="C1090" s="116"/>
      <c r="D1090" s="116"/>
      <c r="E1090" s="85" t="str" cm="1">
        <f t="array" ref="E1090">IFERROR(INDEX([1]!v_s10a_incident_by_feeder_FY26[Interruptions Identifier], ROWS($E$9:E1090)),"")</f>
        <v>INCD-37715-F-WAIMA</v>
      </c>
      <c r="F1090" s="85" t="str" cm="1">
        <f t="array" ref="F1090">IFERROR(INDEX([1]!v_s10a_incident_by_feeder_FY26[Circuit Location], ROWS($F$9:F1090)),"")</f>
        <v>Omanaia 051772 - Waima</v>
      </c>
      <c r="G1090" s="88" t="str" cm="1">
        <f t="array" ref="G1090">IFERROR(INDEX(#REF!, ROWS($G$9:G1090)),"")</f>
        <v/>
      </c>
      <c r="H1090" s="88" t="str" cm="1">
        <f t="array" ref="H1090">IFERROR(INDEX([1]!v_s10a_incident_by_feeder_FY26[feeder], ROWS($H$9:H1090)),"")</f>
        <v>WAIMA</v>
      </c>
      <c r="I1090" s="89" cm="1">
        <f t="array" ref="I1090">IFERROR(INDEX([1]!v_s10a_incident_by_feeder_FY26[Start_Date], ROWS($I$9:I1090)),"")</f>
        <v>46109.61041666667</v>
      </c>
      <c r="J1090" s="90" cm="1">
        <f t="array" ref="J1090">IFERROR(INDEX([1]!v_s10a_incident_by_feeder_FY26[Start_Time], ROWS($J$9:J1090)),"")</f>
        <v>46109.61041666667</v>
      </c>
      <c r="K1090" s="89" cm="1">
        <f t="array" ref="K1090">IFERROR(INDEX([1]!v_s10a_incident_by_feeder_FY26[End_Date], ROWS($K$9:K1090)),"")</f>
        <v>46109.739583333336</v>
      </c>
      <c r="L1090" s="90" cm="1">
        <f t="array" ref="L1090">IFERROR(INDEX([1]!v_s10a_incident_by_feeder_FY26[End_Time], ROWS($L$9:L1090)),"")</f>
        <v>46109.739583333336</v>
      </c>
      <c r="M1090" s="97" cm="1">
        <f t="array" ref="M1090">IFERROR(INDEX([1]!v_s10a_incident_by_feeder_FY26[SAIDI_Value], ROWS($M$9:M1090)),"")</f>
        <v>0.1597052958108989</v>
      </c>
      <c r="N1090" s="94" cm="1">
        <f t="array" ref="N1090">IFERROR(INDEX([1]!v_s10a_incident_by_feeder_FY26[SAIFI_Value], ROWS($N$9:N1090)),"")</f>
        <v>8.586306226456902E-4</v>
      </c>
      <c r="O1090" s="91" cm="1">
        <f t="array" ref="O1090">IFERROR(INDEX([1]!v_s10a_incident_by_feeder_FY26[ICPs], ROWS($N$9:N1090)),"")</f>
        <v>31</v>
      </c>
      <c r="P1090" s="118" cm="1">
        <f t="array" ref="P1090">IFERROR(INDEX([1]!v_s10a_incident_by_feeder_FY26[CML], ROWS($P$9:P1090)),"")</f>
        <v>5765.9999999566935</v>
      </c>
      <c r="Q1090" s="88" t="str" cm="1">
        <f t="array" ref="Q1090">IFERROR(INDEX([1]!v_s10a_incident_by_feeder_FY26[Planned or Unplanned], ROWS($Q$9:Q1090)),"")</f>
        <v>Unplanned</v>
      </c>
      <c r="R1090" s="88" t="str" cm="1">
        <f t="array" ref="R1090">IFERROR(INDEX([1]!v_s10a_incident_by_feeder_FY26[Cause], ROWS($R$9:R1090)),"")</f>
        <v>Adverse Weather</v>
      </c>
      <c r="S1090" s="88" t="str" cm="1">
        <f t="array" ref="S1090">IFERROR(INDEX([1]!v_s10a_incident_by_feeder_FY26[Details], ROWS($S$9:S1090)),"")</f>
        <v># Recloser R_T05695 Tripped, Waipa Valley Rd, Omanaia</v>
      </c>
      <c r="T1090" s="18"/>
    </row>
    <row r="1091" spans="1:20" ht="15.75" x14ac:dyDescent="0.25">
      <c r="A1091" s="10">
        <v>1091</v>
      </c>
      <c r="B1091" s="11"/>
      <c r="C1091" s="116"/>
      <c r="D1091" s="116"/>
      <c r="E1091" s="85" t="str" cm="1">
        <f t="array" ref="E1091">IFERROR(INDEX([1]!v_s10a_incident_by_feeder_FY26[Interruptions Identifier], ROWS($E$9:E1091)),"")</f>
        <v>INCD-37718-F-RANGITIHI</v>
      </c>
      <c r="F1091" s="85" t="str" cm="1">
        <f t="array" ref="F1091">IFERROR(INDEX([1]!v_s10a_incident_by_feeder_FY26[Circuit Location], ROWS($F$9:F1091)),"")</f>
        <v>Kaitaia Transmission 151912 - Rangitihi</v>
      </c>
      <c r="G1091" s="88" t="str" cm="1">
        <f t="array" ref="G1091">IFERROR(INDEX(#REF!, ROWS($G$9:G1091)),"")</f>
        <v/>
      </c>
      <c r="H1091" s="88" t="str" cm="1">
        <f t="array" ref="H1091">IFERROR(INDEX([1]!v_s10a_incident_by_feeder_FY26[feeder], ROWS($H$9:H1091)),"")</f>
        <v>RANGITIHI</v>
      </c>
      <c r="I1091" s="89" cm="1">
        <f t="array" ref="I1091">IFERROR(INDEX([1]!v_s10a_incident_by_feeder_FY26[Start_Date], ROWS($I$9:I1091)),"")</f>
        <v>46111.49722222222</v>
      </c>
      <c r="J1091" s="90" cm="1">
        <f t="array" ref="J1091">IFERROR(INDEX([1]!v_s10a_incident_by_feeder_FY26[Start_Time], ROWS($J$9:J1091)),"")</f>
        <v>46111.49722222222</v>
      </c>
      <c r="K1091" s="89" cm="1">
        <f t="array" ref="K1091">IFERROR(INDEX([1]!v_s10a_incident_by_feeder_FY26[End_Date], ROWS($K$9:K1091)),"")</f>
        <v>46111.638194444444</v>
      </c>
      <c r="L1091" s="90" cm="1">
        <f t="array" ref="L1091">IFERROR(INDEX([1]!v_s10a_incident_by_feeder_FY26[End_Time], ROWS($L$9:L1091)),"")</f>
        <v>46111.638194444444</v>
      </c>
      <c r="M1091" s="97" cm="1">
        <f t="array" ref="M1091">IFERROR(INDEX([1]!v_s10a_incident_by_feeder_FY26[SAIDI_Value], ROWS($M$9:M1091)),"")</f>
        <v>0.2971138931969331</v>
      </c>
      <c r="N1091" s="94" cm="1">
        <f t="array" ref="N1091">IFERROR(INDEX([1]!v_s10a_incident_by_feeder_FY26[SAIFI_Value], ROWS($N$9:N1091)),"")</f>
        <v>1.467981387103922E-3</v>
      </c>
      <c r="O1091" s="91" cm="1">
        <f t="array" ref="O1091">IFERROR(INDEX([1]!v_s10a_incident_by_feeder_FY26[ICPs], ROWS($N$9:N1091)),"")</f>
        <v>53</v>
      </c>
      <c r="P1091" s="118" cm="1">
        <f t="array" ref="P1091">IFERROR(INDEX([1]!v_s10a_incident_by_feeder_FY26[CML], ROWS($P$9:P1091)),"")</f>
        <v>10726.999999982072</v>
      </c>
      <c r="Q1091" s="88" t="str" cm="1">
        <f t="array" ref="Q1091">IFERROR(INDEX([1]!v_s10a_incident_by_feeder_FY26[Planned or Unplanned], ROWS($Q$9:Q1091)),"")</f>
        <v>Planned</v>
      </c>
      <c r="R1091" s="88" t="str" cm="1">
        <f t="array" ref="R1091">IFERROR(INDEX([1]!v_s10a_incident_by_feeder_FY26[Cause], ROWS($R$9:R1091)),"")</f>
        <v>Planned Outage</v>
      </c>
      <c r="S1091" s="88" t="str" cm="1">
        <f t="array" ref="S1091">IFERROR(INDEX([1]!v_s10a_incident_by_feeder_FY26[Details], ROWS($S$9:S1091)),"")</f>
        <v># Replace Pole 407818, SH1, Kaitaia</v>
      </c>
      <c r="T1091" s="18"/>
    </row>
    <row r="1092" spans="1:20" ht="15.75" x14ac:dyDescent="0.25">
      <c r="A1092" s="10">
        <v>1092</v>
      </c>
      <c r="B1092" s="11"/>
      <c r="C1092" s="116"/>
      <c r="D1092" s="116"/>
      <c r="E1092" s="85" t="str" cm="1">
        <f t="array" ref="E1092">IFERROR(INDEX([1]!v_s10a_incident_by_feeder_FY26[Interruptions Identifier], ROWS($E$9:E1092)),"")</f>
        <v>INCD-37730-F-VICTORIA VALLEY</v>
      </c>
      <c r="F1092" s="85" t="str" cm="1">
        <f t="array" ref="F1092">IFERROR(INDEX([1]!v_s10a_incident_by_feeder_FY26[Circuit Location], ROWS($F$9:F1092)),"")</f>
        <v>Kaitaia Transmission 151802 - Victoria Valley</v>
      </c>
      <c r="G1092" s="88" t="str" cm="1">
        <f t="array" ref="G1092">IFERROR(INDEX(#REF!, ROWS($G$9:G1092)),"")</f>
        <v/>
      </c>
      <c r="H1092" s="88" t="str" cm="1">
        <f t="array" ref="H1092">IFERROR(INDEX([1]!v_s10a_incident_by_feeder_FY26[feeder], ROWS($H$9:H1092)),"")</f>
        <v>VICTORIA VALLEY</v>
      </c>
      <c r="I1092" s="89" cm="1">
        <f t="array" ref="I1092">IFERROR(INDEX([1]!v_s10a_incident_by_feeder_FY26[Start_Date], ROWS($I$9:I1092)),"")</f>
        <v>46110.426388888889</v>
      </c>
      <c r="J1092" s="90" cm="1">
        <f t="array" ref="J1092">IFERROR(INDEX([1]!v_s10a_incident_by_feeder_FY26[Start_Time], ROWS($J$9:J1092)),"")</f>
        <v>46110.426388888889</v>
      </c>
      <c r="K1092" s="89" cm="1">
        <f t="array" ref="K1092">IFERROR(INDEX([1]!v_s10a_incident_by_feeder_FY26[End_Date], ROWS($K$9:K1092)),"")</f>
        <v>46110.469224537039</v>
      </c>
      <c r="L1092" s="90" cm="1">
        <f t="array" ref="L1092">IFERROR(INDEX([1]!v_s10a_incident_by_feeder_FY26[End_Time], ROWS($L$9:L1092)),"")</f>
        <v>46110.469224537039</v>
      </c>
      <c r="M1092" s="97" cm="1">
        <f t="array" ref="M1092">IFERROR(INDEX([1]!v_s10a_incident_by_feeder_FY26[SAIDI_Value], ROWS($M$9:M1092)),"")</f>
        <v>0.29898580029203142</v>
      </c>
      <c r="N1092" s="94" cm="1">
        <f t="array" ref="N1092">IFERROR(INDEX([1]!v_s10a_incident_by_feeder_FY26[SAIFI_Value], ROWS($N$9:N1092)),"")</f>
        <v>4.8471083536450257E-3</v>
      </c>
      <c r="O1092" s="91" cm="1">
        <f t="array" ref="O1092">IFERROR(INDEX([1]!v_s10a_incident_by_feeder_FY26[ICPs], ROWS($N$9:N1092)),"")</f>
        <v>175</v>
      </c>
      <c r="P1092" s="118" cm="1">
        <f t="array" ref="P1092">IFERROR(INDEX([1]!v_s10a_incident_by_feeder_FY26[CML], ROWS($P$9:P1092)),"")</f>
        <v>10794.583333743503</v>
      </c>
      <c r="Q1092" s="88" t="str" cm="1">
        <f t="array" ref="Q1092">IFERROR(INDEX([1]!v_s10a_incident_by_feeder_FY26[Planned or Unplanned], ROWS($Q$9:Q1092)),"")</f>
        <v>Unplanned</v>
      </c>
      <c r="R1092" s="88" t="str" cm="1">
        <f t="array" ref="R1092">IFERROR(INDEX([1]!v_s10a_incident_by_feeder_FY26[Cause], ROWS($R$9:R1092)),"")</f>
        <v>Defective Equipment</v>
      </c>
      <c r="S1092" s="88" t="str" cm="1">
        <f t="array" ref="S1092">IFERROR(INDEX([1]!v_s10a_incident_by_feeder_FY26[Details], ROWS($S$9:S1092)),"")</f>
        <v># Crossarm failed at Transformer T02402, SH1, Kaitaia</v>
      </c>
      <c r="T1092" s="18"/>
    </row>
    <row r="1093" spans="1:20" ht="15.75" x14ac:dyDescent="0.25">
      <c r="A1093" s="10">
        <v>1093</v>
      </c>
      <c r="B1093" s="11"/>
      <c r="C1093" s="116"/>
      <c r="D1093" s="116"/>
      <c r="E1093" s="85" t="str" cm="1">
        <f t="array" ref="E1093">IFERROR(INDEX([1]!v_s10a_incident_by_feeder_FY26[Interruptions Identifier], ROWS($E$9:E1093)),"")</f>
        <v>INCD-37754-F-HEREKINO</v>
      </c>
      <c r="F1093" s="85" t="str" cm="1">
        <f t="array" ref="F1093">IFERROR(INDEX([1]!v_s10a_incident_by_feeder_FY26[Circuit Location], ROWS($F$9:F1093)),"")</f>
        <v>Okahu CB1109 - Herekino</v>
      </c>
      <c r="G1093" s="88" t="str" cm="1">
        <f t="array" ref="G1093">IFERROR(INDEX(#REF!, ROWS($G$9:G1093)),"")</f>
        <v/>
      </c>
      <c r="H1093" s="88" t="str" cm="1">
        <f t="array" ref="H1093">IFERROR(INDEX([1]!v_s10a_incident_by_feeder_FY26[feeder], ROWS($H$9:H1093)),"")</f>
        <v>HEREKINO</v>
      </c>
      <c r="I1093" s="89" cm="1">
        <f t="array" ref="I1093">IFERROR(INDEX([1]!v_s10a_incident_by_feeder_FY26[Start_Date], ROWS($I$9:I1093)),"")</f>
        <v>46111.086875000001</v>
      </c>
      <c r="J1093" s="90" cm="1">
        <f t="array" ref="J1093">IFERROR(INDEX([1]!v_s10a_incident_by_feeder_FY26[Start_Time], ROWS($J$9:J1093)),"")</f>
        <v>46111.086875000001</v>
      </c>
      <c r="K1093" s="89" cm="1">
        <f t="array" ref="K1093">IFERROR(INDEX([1]!v_s10a_incident_by_feeder_FY26[End_Date], ROWS($K$9:K1093)),"")</f>
        <v>46111.652777777781</v>
      </c>
      <c r="L1093" s="90" cm="1">
        <f t="array" ref="L1093">IFERROR(INDEX([1]!v_s10a_incident_by_feeder_FY26[End_Time], ROWS($L$9:L1093)),"")</f>
        <v>46111.652777777781</v>
      </c>
      <c r="M1093" s="97" cm="1">
        <f t="array" ref="M1093">IFERROR(INDEX([1]!v_s10a_incident_by_feeder_FY26[SAIDI_Value], ROWS($M$9:M1093)),"")</f>
        <v>4.7666463549509155</v>
      </c>
      <c r="N1093" s="94" cm="1">
        <f t="array" ref="N1093">IFERROR(INDEX([1]!v_s10a_incident_by_feeder_FY26[SAIFI_Value], ROWS($N$9:N1093)),"")</f>
        <v>6.6197651229780632E-3</v>
      </c>
      <c r="O1093" s="91" cm="1">
        <f t="array" ref="O1093">IFERROR(INDEX([1]!v_s10a_incident_by_feeder_FY26[ICPs], ROWS($N$9:N1093)),"")</f>
        <v>239</v>
      </c>
      <c r="P1093" s="118" cm="1">
        <f t="array" ref="P1093">IFERROR(INDEX([1]!v_s10a_incident_by_feeder_FY26[CML], ROWS($P$9:P1093)),"")</f>
        <v>172094.99999914784</v>
      </c>
      <c r="Q1093" s="88" t="str" cm="1">
        <f t="array" ref="Q1093">IFERROR(INDEX([1]!v_s10a_incident_by_feeder_FY26[Planned or Unplanned], ROWS($Q$9:Q1093)),"")</f>
        <v>Unplanned</v>
      </c>
      <c r="R1093" s="88" t="str" cm="1">
        <f t="array" ref="R1093">IFERROR(INDEX([1]!v_s10a_incident_by_feeder_FY26[Cause], ROWS($R$9:R1093)),"")</f>
        <v>Adverse Environment</v>
      </c>
      <c r="S1093" s="88" t="str" cm="1">
        <f t="array" ref="S1093">IFERROR(INDEX([1]!v_s10a_incident_by_feeder_FY26[Details], ROWS($S$9:S1093)),"")</f>
        <v># Transformer, Pole Fell into River, at T00367, Kaitaia Awaroa Rd, Kaitaia</v>
      </c>
      <c r="T1093" s="18"/>
    </row>
    <row r="1094" spans="1:20" ht="15.75" x14ac:dyDescent="0.25">
      <c r="A1094" s="10">
        <v>1094</v>
      </c>
      <c r="B1094" s="11"/>
      <c r="C1094" s="116"/>
      <c r="D1094" s="116"/>
      <c r="E1094" s="85" t="str" cm="1">
        <f t="array" ref="E1094">IFERROR(INDEX([1]!v_s10a_incident_by_feeder_FY26[Interruptions Identifier], ROWS($E$9:E1094)),"")</f>
        <v>INCD-37760-F-WAIMA</v>
      </c>
      <c r="F1094" s="85" t="str" cm="1">
        <f t="array" ref="F1094">IFERROR(INDEX([1]!v_s10a_incident_by_feeder_FY26[Circuit Location], ROWS($F$9:F1094)),"")</f>
        <v>Omanaia 051772 - Waima</v>
      </c>
      <c r="G1094" s="88" t="str" cm="1">
        <f t="array" ref="G1094">IFERROR(INDEX(#REF!, ROWS($G$9:G1094)),"")</f>
        <v/>
      </c>
      <c r="H1094" s="88" t="str" cm="1">
        <f t="array" ref="H1094">IFERROR(INDEX([1]!v_s10a_incident_by_feeder_FY26[feeder], ROWS($H$9:H1094)),"")</f>
        <v>WAIMA</v>
      </c>
      <c r="I1094" s="89" cm="1">
        <f t="array" ref="I1094">IFERROR(INDEX([1]!v_s10a_incident_by_feeder_FY26[Start_Date], ROWS($I$9:I1094)),"")</f>
        <v>46111.39162037037</v>
      </c>
      <c r="J1094" s="90" cm="1">
        <f t="array" ref="J1094">IFERROR(INDEX([1]!v_s10a_incident_by_feeder_FY26[Start_Time], ROWS($J$9:J1094)),"")</f>
        <v>46111.39162037037</v>
      </c>
      <c r="K1094" s="89" cm="1">
        <f t="array" ref="K1094">IFERROR(INDEX([1]!v_s10a_incident_by_feeder_FY26[End_Date], ROWS($K$9:K1094)),"")</f>
        <v>46111.676388888889</v>
      </c>
      <c r="L1094" s="90" cm="1">
        <f t="array" ref="L1094">IFERROR(INDEX([1]!v_s10a_incident_by_feeder_FY26[End_Time], ROWS($L$9:L1094)),"")</f>
        <v>46111.676388888889</v>
      </c>
      <c r="M1094" s="97" cm="1">
        <f t="array" ref="M1094">IFERROR(INDEX([1]!v_s10a_incident_by_feeder_FY26[SAIDI_Value], ROWS($M$9:M1094)),"")</f>
        <v>1.2599121058006886</v>
      </c>
      <c r="N1094" s="94" cm="1">
        <f t="array" ref="N1094">IFERROR(INDEX([1]!v_s10a_incident_by_feeder_FY26[SAIFI_Value], ROWS($N$9:N1094)),"")</f>
        <v>1.617549302016397E-2</v>
      </c>
      <c r="O1094" s="91" cm="1">
        <f t="array" ref="O1094">IFERROR(INDEX([1]!v_s10a_incident_by_feeder_FY26[ICPs], ROWS($N$9:N1094)),"")</f>
        <v>438</v>
      </c>
      <c r="P1094" s="118" cm="1">
        <f t="array" ref="P1094">IFERROR(INDEX([1]!v_s10a_incident_by_feeder_FY26[CML], ROWS($P$9:P1094)),"")</f>
        <v>45487.866667828057</v>
      </c>
      <c r="Q1094" s="88" t="str" cm="1">
        <f t="array" ref="Q1094">IFERROR(INDEX([1]!v_s10a_incident_by_feeder_FY26[Planned or Unplanned], ROWS($Q$9:Q1094)),"")</f>
        <v>Unplanned</v>
      </c>
      <c r="R1094" s="88" t="str" cm="1">
        <f t="array" ref="R1094">IFERROR(INDEX([1]!v_s10a_incident_by_feeder_FY26[Cause], ROWS($R$9:R1094)),"")</f>
        <v>Third Party</v>
      </c>
      <c r="S1094" s="88" t="str" cm="1">
        <f t="array" ref="S1094">IFERROR(INDEX([1]!v_s10a_incident_by_feeder_FY26[Details], ROWS($S$9:S1094)),"")</f>
        <v># Car vs Pole, at Pole 433629, SH12, Taheke</v>
      </c>
      <c r="T1094" s="18"/>
    </row>
    <row r="1095" spans="1:20" ht="15.75" x14ac:dyDescent="0.25">
      <c r="A1095" s="10">
        <v>1095</v>
      </c>
      <c r="B1095" s="11"/>
      <c r="C1095" s="116"/>
      <c r="D1095" s="116"/>
      <c r="E1095" s="85" t="str" cm="1">
        <f t="array" ref="E1095">IFERROR(INDEX([1]!v_s10a_incident_by_feeder_FY26[Interruptions Identifier], ROWS($E$9:E1095)),"")</f>
        <v>INCD-551-K-HOREKE</v>
      </c>
      <c r="F1095" s="85" t="str" cm="1">
        <f t="array" ref="F1095">IFERROR(INDEX([1]!v_s10a_incident_by_feeder_FY26[Circuit Location], ROWS($F$9:F1095)),"")</f>
        <v>Kaikohe  CB0111 - Horeke</v>
      </c>
      <c r="G1095" s="88" t="str" cm="1">
        <f t="array" ref="G1095">IFERROR(INDEX(#REF!, ROWS($G$9:G1095)),"")</f>
        <v/>
      </c>
      <c r="H1095" s="88" t="str" cm="1">
        <f t="array" ref="H1095">IFERROR(INDEX([1]!v_s10a_incident_by_feeder_FY26[feeder], ROWS($H$9:H1095)),"")</f>
        <v>HOREKE</v>
      </c>
      <c r="I1095" s="89" cm="1">
        <f t="array" ref="I1095">IFERROR(INDEX([1]!v_s10a_incident_by_feeder_FY26[Start_Date], ROWS($I$9:I1095)),"")</f>
        <v>46096.777083333334</v>
      </c>
      <c r="J1095" s="90" cm="1">
        <f t="array" ref="J1095">IFERROR(INDEX([1]!v_s10a_incident_by_feeder_FY26[Start_Time], ROWS($J$9:J1095)),"")</f>
        <v>46096.777083333334</v>
      </c>
      <c r="K1095" s="89" cm="1">
        <f t="array" ref="K1095">IFERROR(INDEX([1]!v_s10a_incident_by_feeder_FY26[End_Date], ROWS($K$9:K1095)),"")</f>
        <v>46096.884722222225</v>
      </c>
      <c r="L1095" s="90" cm="1">
        <f t="array" ref="L1095">IFERROR(INDEX([1]!v_s10a_incident_by_feeder_FY26[End_Time], ROWS($L$9:L1095)),"")</f>
        <v>46096.884722222225</v>
      </c>
      <c r="M1095" s="97" cm="1">
        <f t="array" ref="M1095">IFERROR(INDEX([1]!v_s10a_incident_by_feeder_FY26[SAIDI_Value], ROWS($M$9:M1095)),"")</f>
        <v>2.5758918679757641E-2</v>
      </c>
      <c r="N1095" s="94" cm="1">
        <f t="array" ref="N1095">IFERROR(INDEX([1]!v_s10a_incident_by_feeder_FY26[SAIFI_Value], ROWS($N$9:N1095)),"")</f>
        <v>1.6618657212497231E-4</v>
      </c>
      <c r="O1095" s="91" cm="1">
        <f t="array" ref="O1095">IFERROR(INDEX([1]!v_s10a_incident_by_feeder_FY26[ICPs], ROWS($N$9:N1095)),"")</f>
        <v>6</v>
      </c>
      <c r="P1095" s="118" cm="1">
        <f t="array" ref="P1095">IFERROR(INDEX([1]!v_s10a_incident_by_feeder_FY26[CML], ROWS($P$9:P1095)),"")</f>
        <v>930.00000001396984</v>
      </c>
      <c r="Q1095" s="88" t="str" cm="1">
        <f t="array" ref="Q1095">IFERROR(INDEX([1]!v_s10a_incident_by_feeder_FY26[Planned or Unplanned], ROWS($Q$9:Q1095)),"")</f>
        <v>Unplanned</v>
      </c>
      <c r="R1095" s="88" t="str" cm="1">
        <f t="array" ref="R1095">IFERROR(INDEX([1]!v_s10a_incident_by_feeder_FY26[Cause], ROWS($R$9:R1095)),"")</f>
        <v>Vegetation</v>
      </c>
      <c r="S1095" s="88" t="str" cm="1">
        <f t="array" ref="S1095">IFERROR(INDEX([1]!v_s10a_incident_by_feeder_FY26[Details], ROWS($S$9:S1095)),"")</f>
        <v># Vegetation on Line, at Pole 419844, Okaka Rd, Kaikohe</v>
      </c>
      <c r="T1095" s="18"/>
    </row>
    <row r="1096" spans="1:20" ht="15.75" x14ac:dyDescent="0.25">
      <c r="A1096" s="10">
        <v>1096</v>
      </c>
      <c r="B1096" s="11"/>
      <c r="C1096" s="116"/>
      <c r="D1096" s="116"/>
      <c r="E1096" s="88" t="str" cm="1">
        <f t="array" ref="E1096">IFERROR(INDEX(#REF!, ROWS($E$9:E1096)),"")</f>
        <v/>
      </c>
      <c r="F1096" s="85" t="str" cm="1">
        <f t="array" ref="F1096">IFERROR(INDEX([1]!v_s10a_incident_by_feeder_FY26[Circuit Location], ROWS($F$9:F1096)),"")</f>
        <v/>
      </c>
      <c r="G1096" s="88" t="str" cm="1">
        <f t="array" ref="G1096">IFERROR(INDEX(#REF!, ROWS($G$9:G1096)),"")</f>
        <v/>
      </c>
      <c r="H1096" s="88" t="str" cm="1">
        <f t="array" ref="H1096">IFERROR(INDEX([1]!v_s10a_incident_by_feeder_FY26[feeder], ROWS($H$9:H1096)),"")</f>
        <v/>
      </c>
      <c r="I1096" s="89" t="str" cm="1">
        <f t="array" ref="I1096">IFERROR(INDEX([1]!v_s10a_incident_by_feeder_FY26[Start_Date], ROWS($I$9:I1096)),"")</f>
        <v/>
      </c>
      <c r="J1096" s="90" t="str" cm="1">
        <f t="array" ref="J1096">IFERROR(INDEX([1]!v_s10a_incident_by_feeder_FY26[Start_Time], ROWS($J$9:J1096)),"")</f>
        <v/>
      </c>
      <c r="K1096" s="89" t="str" cm="1">
        <f t="array" ref="K1096">IFERROR(INDEX([1]!v_s10a_incident_by_feeder_FY26[End_Date], ROWS($K$9:K1096)),"")</f>
        <v/>
      </c>
      <c r="L1096" s="90" t="str" cm="1">
        <f t="array" ref="L1096">IFERROR(INDEX([1]!v_s10a_incident_by_feeder_FY26[End_Time], ROWS($L$9:L1096)),"")</f>
        <v/>
      </c>
      <c r="M1096" s="97" t="str" cm="1">
        <f t="array" ref="M1096">IFERROR(INDEX([1]!v_s10a_incident_by_feeder_FY26[SAIDI_Value], ROWS($M$9:M1096)),"")</f>
        <v/>
      </c>
      <c r="N1096" s="94" t="str" cm="1">
        <f t="array" ref="N1096">IFERROR(INDEX([1]!v_s10a_incident_by_feeder_FY26[SAIFI_Value], ROWS($N$9:N1096)),"")</f>
        <v/>
      </c>
      <c r="O1096" s="91" t="str" cm="1">
        <f t="array" ref="O1096">IFERROR(INDEX([1]!v_s10a_incident_by_feeder_FY26[ICPs], ROWS($N$9:N1096)),"")</f>
        <v/>
      </c>
      <c r="P1096" s="118" t="str" cm="1">
        <f t="array" ref="P1096">IFERROR(INDEX([1]!v_s10a_incident_by_feeder_FY26[CML], ROWS($P$9:P1096)),"")</f>
        <v/>
      </c>
      <c r="Q1096" s="88" t="str" cm="1">
        <f t="array" ref="Q1096">IFERROR(INDEX([1]!v_s10a_incident_by_feeder_FY26[Planned or Unplanned], ROWS($Q$9:Q1096)),"")</f>
        <v/>
      </c>
      <c r="R1096" s="88" t="str" cm="1">
        <f t="array" ref="R1096">IFERROR(INDEX([1]!v_s10a_incident_by_feeder_FY26[Cause], ROWS($R$9:R1096)),"")</f>
        <v/>
      </c>
      <c r="S1096" s="88" t="str" cm="1">
        <f t="array" ref="S1096">IFERROR(INDEX([1]!v_s10a_incident_by_feeder_FY26[Details], ROWS($S$9:S1096)),"")</f>
        <v/>
      </c>
      <c r="T1096" s="18"/>
    </row>
    <row r="1097" spans="1:20" ht="15.75" x14ac:dyDescent="0.25">
      <c r="A1097" s="10">
        <v>1097</v>
      </c>
      <c r="B1097" s="11"/>
      <c r="C1097" s="116"/>
      <c r="D1097" s="116"/>
      <c r="E1097" s="82" t="s">
        <v>47</v>
      </c>
      <c r="F1097" s="92">
        <f>SUBTOTAL(103,tb_10ai_1_table[Circuit location])</f>
        <v>1088</v>
      </c>
      <c r="G1097" s="83"/>
      <c r="H1097" s="83"/>
      <c r="I1097" s="83"/>
      <c r="J1097" s="83"/>
      <c r="K1097" s="83"/>
      <c r="L1097" s="83"/>
      <c r="M1097" s="98">
        <f>SUBTOTAL(109,tb_10ai_1_table[SAIDI value])</f>
        <v>1510.7709741348067</v>
      </c>
      <c r="N1097" s="95">
        <f>SUBTOTAL(109,tb_10ai_1_table[SAIFI value])</f>
        <v>8.9400897407489186</v>
      </c>
      <c r="O1097" s="83"/>
      <c r="P1097" s="119">
        <f>SUBTOTAL(109,tb_10ai_1_table[ICP interruption minutes])</f>
        <v>54544875.250163317</v>
      </c>
      <c r="Q1097" s="83"/>
      <c r="R1097" s="83"/>
      <c r="S1097" s="84"/>
      <c r="T1097" s="18"/>
    </row>
    <row r="1098" spans="1:20" ht="15.75" x14ac:dyDescent="0.25">
      <c r="A1098" s="10">
        <v>1098</v>
      </c>
      <c r="B1098" s="11"/>
      <c r="C1098" s="116"/>
      <c r="D1098" s="116"/>
      <c r="E1098" s="19" t="s">
        <v>15</v>
      </c>
      <c r="F1098" s="99"/>
      <c r="G1098" s="99"/>
      <c r="H1098" s="99"/>
      <c r="I1098" s="99"/>
      <c r="J1098" s="99"/>
      <c r="K1098" s="99"/>
      <c r="L1098" s="99"/>
      <c r="M1098" s="99"/>
      <c r="N1098" s="99"/>
      <c r="O1098" s="99"/>
      <c r="P1098" s="99"/>
      <c r="Q1098" s="99"/>
      <c r="R1098" s="99"/>
      <c r="S1098" s="99"/>
      <c r="T1098" s="18"/>
    </row>
    <row r="1099" spans="1:20" x14ac:dyDescent="0.2">
      <c r="A1099" s="20"/>
      <c r="B1099" s="100"/>
      <c r="C1099" s="20"/>
      <c r="D1099" s="20"/>
      <c r="E1099" s="20"/>
      <c r="F1099" s="20"/>
      <c r="G1099" s="20"/>
      <c r="H1099" s="20"/>
      <c r="I1099" s="20"/>
      <c r="J1099" s="20"/>
      <c r="K1099" s="20"/>
      <c r="L1099" s="20"/>
      <c r="M1099" s="20"/>
      <c r="N1099" s="20"/>
      <c r="O1099" s="20"/>
      <c r="P1099" s="20"/>
      <c r="Q1099" s="20"/>
      <c r="R1099" s="20"/>
      <c r="S1099" s="20"/>
      <c r="T1099" s="101"/>
    </row>
  </sheetData>
  <sheetProtection formatRows="0" insertRows="0"/>
  <mergeCells count="1">
    <mergeCell ref="A5:S5"/>
  </mergeCells>
  <dataValidations count="3">
    <dataValidation allowBlank="1" showErrorMessage="1" sqref="F10:P1096 S9:S1096 F9:R9 E9:E1096" xr:uid="{38F40891-533D-480A-A64D-33B1B8891075}"/>
    <dataValidation type="list" allowBlank="1" showInputMessage="1" showErrorMessage="1" sqref="R10:R1096" xr:uid="{8A1FFE15-E296-4386-B02E-E3DE3C6AD662}">
      <formula1>"Lightning, Vegetation, Adverse weather, Adverse environment, Third party interference, Wildlife, Human error, Defective equipment, Other cause, Unknown, Planned interruption"</formula1>
    </dataValidation>
    <dataValidation type="list" allowBlank="1" showErrorMessage="1" sqref="Q10:Q1096" xr:uid="{68E09179-C9EC-48F9-91E9-9BD113FCF533}">
      <formula1>"Planned, Unplanned"</formula1>
    </dataValidation>
  </dataValidations>
  <pageMargins left="0.70866141732283472" right="0.70866141732283472" top="0.74803149606299213" bottom="0.74803149606299213" header="0.31496062992125984" footer="0.31496062992125984"/>
  <pageSetup paperSize="9" scale="31" fitToHeight="0" orientation="landscape" cellComments="asDisplayed"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870032da-43e8-459c-ae1b-874548d709ec">
      <Terms xmlns="http://schemas.microsoft.com/office/infopath/2007/PartnerControls"/>
    </lcf76f155ced4ddcb4097134ff3c332f>
    <TaxCatchAll xmlns="8a2a1afe-0453-48cb-8773-8c6efcf46814" xsi:nil="true"/>
  </documentManagement>
</p:properties>
</file>

<file path=customXml/item3.xml><?xml version="1.0" encoding="utf-8"?>
<properties xmlns="http://www.imanage.com/work/xmlschema">
  <documentid>iManage!5747665.1</documentid>
  <senderid>TRIXIEO</senderid>
  <senderemail>TRIXIE.OUANO@COMCOM.GOVT.NZ</senderemail>
  <lastmodified>2026-02-12T09:40:22.0000000+13:00</lastmodified>
  <database>iManage</database>
</properties>
</file>

<file path=customXml/item4.xml><?xml version="1.0" encoding="utf-8"?>
<ct:contentTypeSchema xmlns:ct="http://schemas.microsoft.com/office/2006/metadata/contentType" xmlns:ma="http://schemas.microsoft.com/office/2006/metadata/properties/metaAttributes" ct:_="" ma:_="" ma:contentTypeName="Document" ma:contentTypeID="0x010100FB689158ABC07C44A24967DB0B0EA120" ma:contentTypeVersion="19" ma:contentTypeDescription="Create a new document." ma:contentTypeScope="" ma:versionID="5c19621d1b956f1b65a0dfa7b2d65f50">
  <xsd:schema xmlns:xsd="http://www.w3.org/2001/XMLSchema" xmlns:xs="http://www.w3.org/2001/XMLSchema" xmlns:p="http://schemas.microsoft.com/office/2006/metadata/properties" xmlns:ns1="http://schemas.microsoft.com/sharepoint/v3" xmlns:ns2="870032da-43e8-459c-ae1b-874548d709ec" xmlns:ns3="8a2a1afe-0453-48cb-8773-8c6efcf46814" targetNamespace="http://schemas.microsoft.com/office/2006/metadata/properties" ma:root="true" ma:fieldsID="2d4538d0c33d656e28392f14cc35d7c6" ns1:_="" ns2:_="" ns3:_="">
    <xsd:import namespace="http://schemas.microsoft.com/sharepoint/v3"/>
    <xsd:import namespace="870032da-43e8-459c-ae1b-874548d709ec"/>
    <xsd:import namespace="8a2a1afe-0453-48cb-8773-8c6efcf4681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70032da-43e8-459c-ae1b-874548d709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44a043c7-f189-46f7-89db-af58cade60c1"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Location" ma:index="26"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a2a1afe-0453-48cb-8773-8c6efcf4681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67e546d6-37f9-4d72-89a2-b37c5c3e5421}" ma:internalName="TaxCatchAll" ma:showField="CatchAllData" ma:web="8a2a1afe-0453-48cb-8773-8c6efcf468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10B678-A9B8-463D-908B-498F30FEFD3D}">
  <ds:schemaRefs>
    <ds:schemaRef ds:uri="http://schemas.microsoft.com/sharepoint/v3/contenttype/forms"/>
  </ds:schemaRefs>
</ds:datastoreItem>
</file>

<file path=customXml/itemProps2.xml><?xml version="1.0" encoding="utf-8"?>
<ds:datastoreItem xmlns:ds="http://schemas.openxmlformats.org/officeDocument/2006/customXml" ds:itemID="{78E846FF-8AA0-4FBC-91FB-27F59D57AA80}">
  <ds:schemaRefs>
    <ds:schemaRef ds:uri="8a2a1afe-0453-48cb-8773-8c6efcf46814"/>
    <ds:schemaRef ds:uri="http://purl.org/dc/elements/1.1/"/>
    <ds:schemaRef ds:uri="http://schemas.microsoft.com/sharepoint/v3"/>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purl.org/dc/dcmitype/"/>
    <ds:schemaRef ds:uri="870032da-43e8-459c-ae1b-874548d709ec"/>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296A6D1B-ACD0-4C71-A6BF-DA9CF5EFB1C1}">
  <ds:schemaRefs>
    <ds:schemaRef ds:uri="http://www.imanage.com/work/xmlschema"/>
  </ds:schemaRefs>
</ds:datastoreItem>
</file>

<file path=customXml/itemProps4.xml><?xml version="1.0" encoding="utf-8"?>
<ds:datastoreItem xmlns:ds="http://schemas.openxmlformats.org/officeDocument/2006/customXml" ds:itemID="{3C59330D-F227-4BE7-8545-8B49686F12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70032da-43e8-459c-ae1b-874548d709ec"/>
    <ds:schemaRef ds:uri="8a2a1afe-0453-48cb-8773-8c6efcf468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10</vt:i4>
      </vt:variant>
    </vt:vector>
  </HeadingPairs>
  <TitlesOfParts>
    <vt:vector size="14" baseType="lpstr">
      <vt:lpstr>CoverSheet</vt:lpstr>
      <vt:lpstr>TOC</vt:lpstr>
      <vt:lpstr>Instructions</vt:lpstr>
      <vt:lpstr>S10a.Interruptions</vt:lpstr>
      <vt:lpstr>_company_name</vt:lpstr>
      <vt:lpstr>_disclosure_date</vt:lpstr>
      <vt:lpstr>_disclosure_year__year_ended</vt:lpstr>
      <vt:lpstr>_template_version</vt:lpstr>
      <vt:lpstr>_title</vt:lpstr>
      <vt:lpstr>CoverSheet!Print_Area</vt:lpstr>
      <vt:lpstr>Instructions!Print_Area</vt:lpstr>
      <vt:lpstr>S10a.Interruptions!Print_Area</vt:lpstr>
      <vt:lpstr>TOC!Print_Area</vt:lpstr>
      <vt:lpstr>S10a.Interruptions!Print_Titles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1899-12-31T11:00:00Z</dcterms:created>
  <dcterms:modified xsi:type="dcterms:W3CDTF">2026-08-26T04:20:41Z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0x010100FB689158ABC07C44A24967DB0B0EA120</vt:lpwstr>
  </property>
  <property fmtid="{D5CDD505-2E9C-101B-9397-08002B2CF9AE}" pid="3" name="MediaServiceImageTags">
    <vt:lpwstr/>
  </property>
  <property fmtid="{D5CDD505-2E9C-101B-9397-08002B2CF9AE}" pid="4" name="MSIP_Label_ea1852dc-565c-4df5-97ad-a59b97e7cea0_Enabled">
    <vt:lpwstr>true</vt:lpwstr>
  </property>
  <property fmtid="{D5CDD505-2E9C-101B-9397-08002B2CF9AE}" pid="5" name="MSIP_Label_ea1852dc-565c-4df5-97ad-a59b97e7cea0_SetDate">
    <vt:lpwstr>2026-05-19T22:03:06Z</vt:lpwstr>
  </property>
  <property fmtid="{D5CDD505-2E9C-101B-9397-08002B2CF9AE}" pid="6" name="MSIP_Label_ea1852dc-565c-4df5-97ad-a59b97e7cea0_Method">
    <vt:lpwstr>Privileged</vt:lpwstr>
  </property>
  <property fmtid="{D5CDD505-2E9C-101B-9397-08002B2CF9AE}" pid="7" name="MSIP_Label_ea1852dc-565c-4df5-97ad-a59b97e7cea0_Name">
    <vt:lpwstr>Public</vt:lpwstr>
  </property>
  <property fmtid="{D5CDD505-2E9C-101B-9397-08002B2CF9AE}" pid="8" name="MSIP_Label_ea1852dc-565c-4df5-97ad-a59b97e7cea0_SiteId">
    <vt:lpwstr>eefcee05-b0ac-4018-b4b0-1ee2f5e11734</vt:lpwstr>
  </property>
  <property fmtid="{D5CDD505-2E9C-101B-9397-08002B2CF9AE}" pid="9" name="MSIP_Label_ea1852dc-565c-4df5-97ad-a59b97e7cea0_ActionId">
    <vt:lpwstr>09ec2c0a-03e4-4988-9d29-a57f8d6d3b4c</vt:lpwstr>
  </property>
  <property fmtid="{D5CDD505-2E9C-101B-9397-08002B2CF9AE}" pid="10" name="MSIP_Label_ea1852dc-565c-4df5-97ad-a59b97e7cea0_ContentBits">
    <vt:lpwstr>0</vt:lpwstr>
  </property>
  <property fmtid="{D5CDD505-2E9C-101B-9397-08002B2CF9AE}" pid="11" name="MSIP_Label_ea1852dc-565c-4df5-97ad-a59b97e7cea0_Tag">
    <vt:lpwstr>10, 0, 1, 1</vt:lpwstr>
  </property>
</Properties>
</file>